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09D"/>
  <workbookPr/>
  <bookViews>
    <workbookView xWindow="65521" yWindow="65521" windowWidth="15480" windowHeight="6195" tabRatio="957" activeTab="0"/>
  </bookViews>
  <sheets>
    <sheet name="Fq.1" sheetId="1" r:id="rId1"/>
    <sheet name="Bilanci" sheetId="2" r:id="rId2"/>
    <sheet name="PASH-sipas natyres" sheetId="3" r:id="rId3"/>
    <sheet name="Cash flow-met.indirekte" sheetId="4" r:id="rId4"/>
    <sheet name="Ndrysh.ne kapital-e pakonsolid." sheetId="5" r:id="rId5"/>
  </sheets>
  <definedNames>
    <definedName name="_xlnm.Print_Area" localSheetId="1">'Bilanci'!$A$1:$K$118</definedName>
    <definedName name="_xlnm.Print_Area" localSheetId="3">'Cash flow-met.indirekte'!$A$1:$F$45</definedName>
    <definedName name="_xlnm.Print_Titles" localSheetId="1">'Bilanci'!$1:$9</definedName>
  </definedNames>
  <calcPr fullCalcOnLoad="1"/>
</workbook>
</file>

<file path=xl/comments2.xml><?xml version="1.0" encoding="utf-8"?>
<comments xmlns="http://schemas.openxmlformats.org/spreadsheetml/2006/main">
  <authors>
    <author>Boga &amp; Associates</author>
  </authors>
  <commentList>
    <comment ref="D9" authorId="0">
      <text>
        <r>
          <rPr>
            <b/>
            <sz val="8"/>
            <rFont val="Tahoma"/>
            <family val="0"/>
          </rPr>
          <t>Boga &amp; Associates:</t>
        </r>
        <r>
          <rPr>
            <sz val="8"/>
            <rFont val="Tahoma"/>
            <family val="0"/>
          </rPr>
          <t xml:space="preserve">
Duhet te futet numri I shenimit ne versionin final</t>
        </r>
      </text>
    </comment>
  </commentList>
</comments>
</file>

<file path=xl/comments3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rFont val="Tahoma"/>
            <family val="0"/>
          </rPr>
          <t>Boga &amp; Associates:</t>
        </r>
        <r>
          <rPr>
            <sz val="8"/>
            <rFont val="Tahoma"/>
            <family val="0"/>
          </rPr>
          <t xml:space="preserve">
Sipas natyres
</t>
        </r>
      </text>
    </comment>
    <comment ref="D15" authorId="0">
      <text>
        <r>
          <rPr>
            <b/>
            <sz val="8"/>
            <rFont val="Tahoma"/>
            <family val="0"/>
          </rPr>
          <t>Boga &amp; Associates:</t>
        </r>
        <r>
          <rPr>
            <sz val="8"/>
            <rFont val="Tahoma"/>
            <family val="0"/>
          </rPr>
          <t xml:space="preserve">
eshte shtuar fatura e edil e cila nuk ishte ne variantin e pare dhe qe eshte shpenzim I pazbritshem</t>
        </r>
      </text>
    </comment>
  </commentList>
</comments>
</file>

<file path=xl/comments4.xml><?xml version="1.0" encoding="utf-8"?>
<comments xmlns="http://schemas.openxmlformats.org/spreadsheetml/2006/main">
  <authors>
    <author>Boga &amp; Associates</author>
  </authors>
  <commentList>
    <comment ref="A4" authorId="0">
      <text>
        <r>
          <rPr>
            <b/>
            <sz val="8"/>
            <rFont val="Tahoma"/>
            <family val="0"/>
          </rPr>
          <t>Boga &amp; Associates:</t>
        </r>
        <r>
          <rPr>
            <sz val="8"/>
            <rFont val="Tahoma"/>
            <family val="0"/>
          </rPr>
          <t xml:space="preserve">
Metoda indirekte
</t>
        </r>
      </text>
    </comment>
  </commentList>
</comments>
</file>

<file path=xl/sharedStrings.xml><?xml version="1.0" encoding="utf-8"?>
<sst xmlns="http://schemas.openxmlformats.org/spreadsheetml/2006/main" count="178" uniqueCount="159">
  <si>
    <t>Inventaret</t>
  </si>
  <si>
    <t>Materiale te para</t>
  </si>
  <si>
    <t>Prodhimi ne proces</t>
  </si>
  <si>
    <t>Parapagime per furnitoret</t>
  </si>
  <si>
    <t>Aktive te tjera afatshkurter</t>
  </si>
  <si>
    <t>Totali aktiveve afatshkurtra</t>
  </si>
  <si>
    <t>Aksione dhe pjesemarrje ne shoqerite e kontrolluara</t>
  </si>
  <si>
    <t>Toka</t>
  </si>
  <si>
    <t>Ndertesa</t>
  </si>
  <si>
    <t>Totali aktiveve afatgjata</t>
  </si>
  <si>
    <t>Aksione te konvertueshme</t>
  </si>
  <si>
    <t>Detyrime tregtare dhe te tjera</t>
  </si>
  <si>
    <t>Detyrime ndaj personelit</t>
  </si>
  <si>
    <t>Detyrime tatimore afatshkurtra</t>
  </si>
  <si>
    <t>Parapagime</t>
  </si>
  <si>
    <t>Hua dhe letra me vlere afatgjata</t>
  </si>
  <si>
    <t>Kapitali</t>
  </si>
  <si>
    <t>Aksionet e pakices</t>
  </si>
  <si>
    <t>Rezerva statutore</t>
  </si>
  <si>
    <t>Rezerva ligjore</t>
  </si>
  <si>
    <t>Rezerva te tjera</t>
  </si>
  <si>
    <t>Fitim / Humbja e vitit financiar</t>
  </si>
  <si>
    <t>Total kapitali</t>
  </si>
  <si>
    <t>Fitim (humbje) para tatimit</t>
  </si>
  <si>
    <t>Qe u takon:</t>
  </si>
  <si>
    <t>Shenime</t>
  </si>
  <si>
    <t>Kliente per mallra, produkte e sherbime</t>
  </si>
  <si>
    <t>Emri i mire</t>
  </si>
  <si>
    <t>Kapitali i aksionereve te shoqerise meme</t>
  </si>
  <si>
    <t>Aktive afatshkurtra</t>
  </si>
  <si>
    <t>Mjete monetare</t>
  </si>
  <si>
    <t>Derivative dhe aktive financiare te mbajtura per tregtim</t>
  </si>
  <si>
    <t>Derivativet</t>
  </si>
  <si>
    <t>Aktive financiare te mbajtura per tregtim</t>
  </si>
  <si>
    <t>Kerkesa te tjera te arketueshme</t>
  </si>
  <si>
    <t>Instrumente te tjera borxhi</t>
  </si>
  <si>
    <t>Investime te tjera financiare</t>
  </si>
  <si>
    <t>Produkte te gatshme</t>
  </si>
  <si>
    <t>Mallra per rishitje</t>
  </si>
  <si>
    <t>Aktive biologjike afatshkurtra</t>
  </si>
  <si>
    <t>Aktive afatshkurtra te mbajtura per shitje</t>
  </si>
  <si>
    <t>Parapagimet dhe shpenzimet e shtyra</t>
  </si>
  <si>
    <t>Aktive afatgjata</t>
  </si>
  <si>
    <t>Investime financiare afatgjate</t>
  </si>
  <si>
    <t xml:space="preserve">Aksione dhe investime te tjera ne pjesemarrje </t>
  </si>
  <si>
    <t>Aksione dhe letra te tjera me vlere</t>
  </si>
  <si>
    <t>Kerkesa te arketueshme afatgjata</t>
  </si>
  <si>
    <t>Aktive afatgjata materiale</t>
  </si>
  <si>
    <t>Makineri dhe paisje</t>
  </si>
  <si>
    <t>Aktive te tjera afatgjata materiale</t>
  </si>
  <si>
    <t>Aktive biologjike afatgjata</t>
  </si>
  <si>
    <t>Aktive afatgjata jomateriale</t>
  </si>
  <si>
    <t>Shpenzimet e zhvillimit</t>
  </si>
  <si>
    <t>Aktivet te tjera afatgjata jomateriale</t>
  </si>
  <si>
    <t>Kapitali aksionar i papaguar</t>
  </si>
  <si>
    <t xml:space="preserve">Aktive te tjera afatgjata </t>
  </si>
  <si>
    <t>TOTALI AKTIVEVE</t>
  </si>
  <si>
    <t>AKTIVET</t>
  </si>
  <si>
    <t>PASIVET DHE KAPITALI</t>
  </si>
  <si>
    <t>Huamarrje</t>
  </si>
  <si>
    <t>Hua dhe obligacione afatshkurtra</t>
  </si>
  <si>
    <t>Kthime/ripagesa te huave afatgjata</t>
  </si>
  <si>
    <t>Te pagueshme ndaj furnitoreve</t>
  </si>
  <si>
    <t>Hua te tjera</t>
  </si>
  <si>
    <t>Grandet dhe te ardhura te shtyra</t>
  </si>
  <si>
    <t>Provisionet afatshkurtra</t>
  </si>
  <si>
    <t>Totali pasiveve afatshkurtra</t>
  </si>
  <si>
    <t>Hua,letra me vlere dhe detyrime nga qiraja financiare</t>
  </si>
  <si>
    <t>Huamarrje te tjera afatgjata</t>
  </si>
  <si>
    <t>Provizionet afatgjata</t>
  </si>
  <si>
    <t>Grandet dhe te ardhurat e shtyra</t>
  </si>
  <si>
    <t>Totali pasiveve afatgjata</t>
  </si>
  <si>
    <t>Totali pasiveve</t>
  </si>
  <si>
    <t>Kapitali aksionar</t>
  </si>
  <si>
    <t>Primi i aksioneve</t>
  </si>
  <si>
    <t xml:space="preserve">TOTALI PASIVEVE DHE KAPITALIT </t>
  </si>
  <si>
    <t>PASQYRA E TE ARDHURAVE DHE SHPENZIMEVE</t>
  </si>
  <si>
    <t>Te ardhura te tjera nga veprimtarite e shfrytezimit</t>
  </si>
  <si>
    <t>Shpenzime te tatimit mbi fitimin</t>
  </si>
  <si>
    <t>Fitimi (humbja) neto e vitit financiar</t>
  </si>
  <si>
    <t>Pjesa e fitimit neto per aksioneret e pakices</t>
  </si>
  <si>
    <t>Pjesa e fitimit neto per aksioneret e shoqerise meme</t>
  </si>
  <si>
    <t>PASQYRA E FLUKSIT TE PARASE</t>
  </si>
  <si>
    <t>Fitimi para tatimit</t>
  </si>
  <si>
    <t>Rregullime per:</t>
  </si>
  <si>
    <t xml:space="preserve">  </t>
  </si>
  <si>
    <t>Amortizimin</t>
  </si>
  <si>
    <t>Te ardhura nga investimet</t>
  </si>
  <si>
    <t>Shpenzime per interesat</t>
  </si>
  <si>
    <t>Rritje/renie ne tepricen e kerkesave te arketueshme</t>
  </si>
  <si>
    <t>Rritje/renie ne tepricen e inventarit</t>
  </si>
  <si>
    <t>Rritje/renie ne tepricen e detyrimeve per t'u paguar</t>
  </si>
  <si>
    <t>Parate e perfituara nga aktivitetet</t>
  </si>
  <si>
    <t>Interes i paguar</t>
  </si>
  <si>
    <t>Tatim fitimi i paguar</t>
  </si>
  <si>
    <t>Paraja neto nga aktivitetet e shfrytezimit</t>
  </si>
  <si>
    <t>Fluksi i parave nga veprimtarite e shfrytezimit</t>
  </si>
  <si>
    <t>Fluksi i parave nga veprimtarite investuese</t>
  </si>
  <si>
    <t>Blerja e shoqerise se kontrolluar X minus parate e arketuara</t>
  </si>
  <si>
    <t>Blerje e aktiveve afatgjata materiale</t>
  </si>
  <si>
    <t>Te ardhura nga shitja e paisjeve</t>
  </si>
  <si>
    <t>Dividente te arketuar</t>
  </si>
  <si>
    <t>Interes i arketuar</t>
  </si>
  <si>
    <t>Fluksi i parave nga veprimtarite financiare</t>
  </si>
  <si>
    <t>Te ardhura nga huamarrje afatgjata</t>
  </si>
  <si>
    <t>Pagesat e detyrimeve te qirase financiare</t>
  </si>
  <si>
    <t>Dividente te paguar</t>
  </si>
  <si>
    <t>Paraja neto e perdorur ne aktivitetet financiare</t>
  </si>
  <si>
    <t>Paraja neto e perdorur ne aktivitetet investuese</t>
  </si>
  <si>
    <t>Rritja/renia neto e mjeteve monetare</t>
  </si>
  <si>
    <t>Mjete monetare ne fillim te periudhes kontabel</t>
  </si>
  <si>
    <t>Mjete monetare ne fund te periudhes kontabel</t>
  </si>
  <si>
    <t>PASQYRA E NDRYSHIMEVE NE KAPITAL</t>
  </si>
  <si>
    <t>Aksionet e thesarit</t>
  </si>
  <si>
    <t>Rezerva statutore dhe ligjore</t>
  </si>
  <si>
    <t>Totali</t>
  </si>
  <si>
    <t>Fitimi neto per periudhen kontabel</t>
  </si>
  <si>
    <t>Dividendet e paguar</t>
  </si>
  <si>
    <t>Rritje e rezerves se kapitalit</t>
  </si>
  <si>
    <t>Aksione te thesarit te riblera</t>
  </si>
  <si>
    <t>Fitimi i pashperndare</t>
  </si>
  <si>
    <t>Primi i aksionit</t>
  </si>
  <si>
    <t>Efekti i ndryshimeve ne politikat kontabel</t>
  </si>
  <si>
    <t>Pozicioni i rregulluar</t>
  </si>
  <si>
    <t>Emetimi i aksioneve</t>
  </si>
  <si>
    <t>Emetim i kapitalit aksionar</t>
  </si>
  <si>
    <t>BILANCI KONTABEL</t>
  </si>
  <si>
    <t>Shitjet neto</t>
  </si>
  <si>
    <t>Ndryshimet ne inventarin e produkteve te gatshme dhe punes ne proces</t>
  </si>
  <si>
    <t>Puna e kryer per qellime te veta dhe e kapitalizuar</t>
  </si>
  <si>
    <t>Mallrat, lende te para dhe sherbimet</t>
  </si>
  <si>
    <t>Shpenzime te tjera nga veprimtarite e shfrytezimit</t>
  </si>
  <si>
    <t>Shpenzime personeli</t>
  </si>
  <si>
    <t>Pagat</t>
  </si>
  <si>
    <t>Shpenzimet e sigurimeve shoqerore</t>
  </si>
  <si>
    <t>Shpenzimet per pensionet</t>
  </si>
  <si>
    <t>Renia ne vlere dhe amortizimi</t>
  </si>
  <si>
    <t>Fitimi/humbja nga veprimtarite e shfrytezimit</t>
  </si>
  <si>
    <t>Te ardhurat dhe shpenzimet financiare nga shoqerite e kontrolluara</t>
  </si>
  <si>
    <t>Te ardhurat dhe shpenzimet financiare nga pjesemarrjet</t>
  </si>
  <si>
    <t xml:space="preserve">Te ardhura dhe shpenzime financiare </t>
  </si>
  <si>
    <t>Te ardhurat dhe shpenzimet nga investimet afatgjata</t>
  </si>
  <si>
    <t>Te ardhurat dhe shpenzimet nga interesi</t>
  </si>
  <si>
    <t>Fitimet (humbjet) nga kursi kembimit</t>
  </si>
  <si>
    <t>Te ardhurat dhe shpenzimet te tjera financiare</t>
  </si>
  <si>
    <t xml:space="preserve">Totali i te ardhura dhe shpenzime financiare </t>
  </si>
  <si>
    <t>Ne  Leke</t>
  </si>
  <si>
    <t>Mirjeta Emini</t>
  </si>
  <si>
    <t>Diferenca nga kembimet valutore te parealizuara</t>
  </si>
  <si>
    <t xml:space="preserve">Pasqyrat financiare te vitit 2008 jane hartuar nga </t>
  </si>
  <si>
    <t>A-HAK International - Dega ne Shqiperi</t>
  </si>
  <si>
    <t>Pozicioni me 31 Dhjetor 2008</t>
  </si>
  <si>
    <t>Te ardhura nga emetimi i kapitalit aksionar</t>
  </si>
  <si>
    <t>Pasqyrat financiare</t>
  </si>
  <si>
    <t>Pozicioni me 31 Dhjetor 2009</t>
  </si>
  <si>
    <t>Per vitin financiar deri me 31 Dhjetor 2010</t>
  </si>
  <si>
    <t>Pozicioni me 31 Dhjetor 2010</t>
  </si>
  <si>
    <t>Fitim/ Humbje te akumuluara</t>
  </si>
  <si>
    <t>PASQYRAT FINANCIARE VITI 2010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</si>
</sst>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.00_);\-#,##0.00"/>
    <numFmt numFmtId="171" formatCode="dd/mm/yyyy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"/>
    <numFmt numFmtId="184" formatCode="#,##0.000000_);\-#,##0.000000"/>
    <numFmt numFmtId="185" formatCode="_-* #,##0.00\ _€_-;\-* #,##0.00\ _€_-;_-* &quot;-&quot;??\ _€_-;_-@_-"/>
    <numFmt numFmtId="186" formatCode="mmm\-yyyy"/>
    <numFmt numFmtId="187" formatCode="_(* #,##0.000_);_(* \(#,##0.000\);_(* &quot;-&quot;???_);_(@_)"/>
    <numFmt numFmtId="188" formatCode="0.0000000"/>
  </numFmts>
  <fonts count="2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9"/>
      <name val="Arial"/>
      <family val="0"/>
    </font>
    <font>
      <i/>
      <sz val="9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color indexed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5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0" xfId="15" applyNumberFormat="1" applyFill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0" applyNumberFormat="1" applyAlignment="1">
      <alignment/>
    </xf>
    <xf numFmtId="173" fontId="3" fillId="0" borderId="2" xfId="15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Fill="1" applyBorder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Alignment="1">
      <alignment/>
    </xf>
    <xf numFmtId="173" fontId="0" fillId="0" borderId="3" xfId="15" applyNumberFormat="1" applyBorder="1" applyAlignment="1">
      <alignment/>
    </xf>
    <xf numFmtId="173" fontId="2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15" applyNumberFormat="1" applyFont="1" applyAlignment="1">
      <alignment/>
    </xf>
    <xf numFmtId="0" fontId="0" fillId="0" borderId="0" xfId="0" applyBorder="1" applyAlignment="1">
      <alignment horizontal="center" vertical="justify"/>
    </xf>
    <xf numFmtId="173" fontId="3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4" fontId="0" fillId="0" borderId="0" xfId="15" applyNumberFormat="1" applyBorder="1" applyAlignment="1">
      <alignment/>
    </xf>
    <xf numFmtId="174" fontId="2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center"/>
    </xf>
    <xf numFmtId="173" fontId="7" fillId="0" borderId="0" xfId="15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right"/>
    </xf>
    <xf numFmtId="173" fontId="0" fillId="0" borderId="0" xfId="15" applyNumberFormat="1" applyFont="1" applyBorder="1" applyAlignment="1">
      <alignment/>
    </xf>
    <xf numFmtId="173" fontId="16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5"/>
  <sheetViews>
    <sheetView tabSelected="1" workbookViewId="0" topLeftCell="A1">
      <selection activeCell="B14" sqref="B14"/>
    </sheetView>
  </sheetViews>
  <sheetFormatPr defaultColWidth="9.140625" defaultRowHeight="12.75"/>
  <cols>
    <col min="1" max="16384" width="9.140625" style="53" customWidth="1"/>
  </cols>
  <sheetData>
    <row r="3" ht="18.75">
      <c r="B3" s="52" t="s">
        <v>150</v>
      </c>
    </row>
    <row r="13" ht="18.75">
      <c r="B13" s="52" t="s">
        <v>158</v>
      </c>
    </row>
    <row r="35" ht="18.75">
      <c r="B35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B1:P117"/>
  <sheetViews>
    <sheetView workbookViewId="0" topLeftCell="A1">
      <selection activeCell="N1" sqref="N1:N16384"/>
    </sheetView>
  </sheetViews>
  <sheetFormatPr defaultColWidth="9.140625" defaultRowHeight="12.75"/>
  <cols>
    <col min="1" max="1" width="2.140625" style="0" customWidth="1"/>
    <col min="3" max="3" width="44.00390625" style="0" customWidth="1"/>
    <col min="4" max="4" width="8.2812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hidden="1" customWidth="1"/>
    <col min="9" max="9" width="14.7109375" style="0" hidden="1" customWidth="1"/>
    <col min="10" max="10" width="2.7109375" style="14" hidden="1" customWidth="1"/>
    <col min="11" max="11" width="15.140625" style="0" hidden="1" customWidth="1"/>
    <col min="16" max="16" width="12.28125" style="0" bestFit="1" customWidth="1"/>
  </cols>
  <sheetData>
    <row r="1" ht="15.75">
      <c r="B1" s="60" t="s">
        <v>150</v>
      </c>
    </row>
    <row r="2" ht="15.75">
      <c r="B2" s="61" t="s">
        <v>153</v>
      </c>
    </row>
    <row r="4" spans="2:11" ht="15">
      <c r="B4" s="70" t="s">
        <v>126</v>
      </c>
      <c r="C4" s="70"/>
      <c r="D4" s="70"/>
      <c r="E4" s="70"/>
      <c r="F4" s="70"/>
      <c r="G4" s="70"/>
      <c r="H4" s="70"/>
      <c r="I4" s="70"/>
      <c r="J4" s="70"/>
      <c r="K4" s="70"/>
    </row>
    <row r="5" spans="2:3" ht="15">
      <c r="B5" s="6"/>
      <c r="C5" s="6"/>
    </row>
    <row r="6" spans="2:11" ht="12.75">
      <c r="B6" s="71" t="s">
        <v>155</v>
      </c>
      <c r="C6" s="71"/>
      <c r="D6" s="71"/>
      <c r="E6" s="71"/>
      <c r="F6" s="71"/>
      <c r="G6" s="71"/>
      <c r="H6" s="71"/>
      <c r="I6" s="71"/>
      <c r="J6" s="71"/>
      <c r="K6" s="71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5:11" ht="12.75">
      <c r="E8" s="73" t="s">
        <v>146</v>
      </c>
      <c r="F8" s="73"/>
      <c r="G8" s="73"/>
      <c r="H8" s="73"/>
      <c r="I8" s="73"/>
      <c r="J8" s="73"/>
      <c r="K8" s="73"/>
    </row>
    <row r="9" spans="4:11" ht="12.75">
      <c r="D9" s="49" t="s">
        <v>25</v>
      </c>
      <c r="E9" s="4">
        <v>2010</v>
      </c>
      <c r="F9" s="49"/>
      <c r="G9" s="4">
        <v>2009</v>
      </c>
      <c r="H9" s="49"/>
      <c r="I9" s="4">
        <v>2008</v>
      </c>
      <c r="J9" s="15"/>
      <c r="K9" s="4">
        <v>2007</v>
      </c>
    </row>
    <row r="10" spans="4:11" ht="12.75">
      <c r="D10" s="49"/>
      <c r="E10" s="4"/>
      <c r="F10" s="49"/>
      <c r="G10" s="4"/>
      <c r="H10" s="49"/>
      <c r="I10" s="4"/>
      <c r="J10" s="15"/>
      <c r="K10" s="4"/>
    </row>
    <row r="11" spans="2:8" ht="12.75">
      <c r="B11" s="72" t="s">
        <v>57</v>
      </c>
      <c r="C11" s="72"/>
      <c r="D11" s="50"/>
      <c r="F11" s="50"/>
      <c r="H11" s="50"/>
    </row>
    <row r="12" spans="2:8" ht="6.75" customHeight="1">
      <c r="B12" s="12"/>
      <c r="C12" s="12"/>
      <c r="D12" s="50"/>
      <c r="F12" s="50"/>
      <c r="H12" s="50"/>
    </row>
    <row r="13" spans="2:8" ht="12.75">
      <c r="B13" s="2" t="s">
        <v>29</v>
      </c>
      <c r="C13" s="12"/>
      <c r="D13" s="50"/>
      <c r="F13" s="50"/>
      <c r="H13" s="50"/>
    </row>
    <row r="14" spans="2:8" ht="6" customHeight="1">
      <c r="B14" s="2"/>
      <c r="C14" s="12"/>
      <c r="D14" s="50"/>
      <c r="F14" s="50"/>
      <c r="H14" s="50"/>
    </row>
    <row r="15" spans="2:11" ht="12.75">
      <c r="B15" s="5" t="s">
        <v>30</v>
      </c>
      <c r="D15" s="50">
        <v>4</v>
      </c>
      <c r="E15" s="18">
        <v>13915495.97159992</v>
      </c>
      <c r="F15" s="50"/>
      <c r="G15" s="18">
        <v>26082468.189199906</v>
      </c>
      <c r="H15" s="50"/>
      <c r="I15" s="18" t="e">
        <f>#REF!</f>
        <v>#REF!</v>
      </c>
      <c r="J15" s="19"/>
      <c r="K15" s="18">
        <v>0</v>
      </c>
    </row>
    <row r="16" spans="2:11" ht="8.25" customHeight="1">
      <c r="B16" s="5"/>
      <c r="D16" s="50"/>
      <c r="E16" s="18"/>
      <c r="F16" s="50"/>
      <c r="G16" s="18"/>
      <c r="H16" s="50"/>
      <c r="I16" s="18"/>
      <c r="J16" s="19"/>
      <c r="K16" s="18"/>
    </row>
    <row r="17" spans="2:11" ht="12.75" hidden="1">
      <c r="B17" t="s">
        <v>31</v>
      </c>
      <c r="D17" s="50"/>
      <c r="E17" s="18"/>
      <c r="F17" s="50"/>
      <c r="G17" s="18"/>
      <c r="H17" s="50"/>
      <c r="I17" s="18"/>
      <c r="J17" s="19"/>
      <c r="K17" s="18"/>
    </row>
    <row r="18" spans="3:11" ht="12.75" hidden="1">
      <c r="C18" s="1" t="s">
        <v>32</v>
      </c>
      <c r="D18" s="50"/>
      <c r="E18" s="27"/>
      <c r="F18" s="50"/>
      <c r="G18" s="27"/>
      <c r="H18" s="50"/>
      <c r="I18" s="27"/>
      <c r="J18" s="19"/>
      <c r="K18" s="27"/>
    </row>
    <row r="19" spans="3:11" ht="12.75" hidden="1">
      <c r="C19" s="1" t="s">
        <v>33</v>
      </c>
      <c r="D19" s="50"/>
      <c r="E19" s="27"/>
      <c r="F19" s="50"/>
      <c r="G19" s="27"/>
      <c r="H19" s="50"/>
      <c r="I19" s="27"/>
      <c r="J19" s="19"/>
      <c r="K19" s="27"/>
    </row>
    <row r="20" spans="3:11" ht="12.75" hidden="1">
      <c r="C20" s="1"/>
      <c r="D20" s="50"/>
      <c r="E20" s="20">
        <v>0</v>
      </c>
      <c r="F20" s="50"/>
      <c r="G20" s="20">
        <v>0</v>
      </c>
      <c r="H20" s="50"/>
      <c r="I20" s="20">
        <f>SUM(I18:I19)</f>
        <v>0</v>
      </c>
      <c r="J20" s="19"/>
      <c r="K20" s="20">
        <f>SUM(K18:K19)</f>
        <v>0</v>
      </c>
    </row>
    <row r="21" spans="2:11" ht="12.75">
      <c r="B21" t="s">
        <v>4</v>
      </c>
      <c r="D21" s="50"/>
      <c r="E21" s="18"/>
      <c r="F21" s="50"/>
      <c r="G21" s="18"/>
      <c r="H21" s="50"/>
      <c r="I21" s="18"/>
      <c r="J21" s="19"/>
      <c r="K21" s="18"/>
    </row>
    <row r="22" spans="3:11" ht="13.5" customHeight="1">
      <c r="C22" s="1" t="s">
        <v>26</v>
      </c>
      <c r="D22" s="50">
        <v>5</v>
      </c>
      <c r="E22" s="27">
        <v>97990303.65428908</v>
      </c>
      <c r="F22" s="50"/>
      <c r="G22" s="27">
        <v>347753154.6906116</v>
      </c>
      <c r="H22" s="50"/>
      <c r="I22" s="27" t="e">
        <f>#REF!</f>
        <v>#REF!</v>
      </c>
      <c r="J22" s="19"/>
      <c r="K22" s="27">
        <v>0</v>
      </c>
    </row>
    <row r="23" spans="3:11" ht="12.75" customHeight="1">
      <c r="C23" s="1" t="s">
        <v>34</v>
      </c>
      <c r="D23" s="50">
        <v>6</v>
      </c>
      <c r="E23" s="27">
        <v>467453520.4363156</v>
      </c>
      <c r="F23" s="50"/>
      <c r="G23" s="27">
        <v>416038990.3229947</v>
      </c>
      <c r="H23" s="50"/>
      <c r="I23" s="27" t="e">
        <f>#REF!</f>
        <v>#REF!</v>
      </c>
      <c r="J23" s="19"/>
      <c r="K23" s="27" t="e">
        <f>#REF!</f>
        <v>#REF!</v>
      </c>
    </row>
    <row r="24" spans="3:11" ht="12.75" hidden="1">
      <c r="C24" s="1" t="s">
        <v>35</v>
      </c>
      <c r="D24" s="50"/>
      <c r="E24" s="27"/>
      <c r="F24" s="50"/>
      <c r="G24" s="27"/>
      <c r="H24" s="50"/>
      <c r="I24" s="27"/>
      <c r="J24" s="19"/>
      <c r="K24" s="27"/>
    </row>
    <row r="25" spans="3:11" ht="12.75" hidden="1">
      <c r="C25" s="1" t="s">
        <v>36</v>
      </c>
      <c r="D25" s="50"/>
      <c r="E25" s="27"/>
      <c r="F25" s="50"/>
      <c r="G25" s="27"/>
      <c r="H25" s="50"/>
      <c r="I25" s="27"/>
      <c r="J25" s="19"/>
      <c r="K25" s="27"/>
    </row>
    <row r="26" spans="3:11" ht="12.75">
      <c r="C26" s="1"/>
      <c r="D26" s="50"/>
      <c r="E26" s="20">
        <v>565443824.0906047</v>
      </c>
      <c r="F26" s="50"/>
      <c r="G26" s="20">
        <v>763792145.0136063</v>
      </c>
      <c r="H26" s="50"/>
      <c r="I26" s="20" t="e">
        <f>SUM(I22:I25)</f>
        <v>#REF!</v>
      </c>
      <c r="J26" s="19"/>
      <c r="K26" s="20" t="e">
        <f>SUM(K22:K25)</f>
        <v>#REF!</v>
      </c>
    </row>
    <row r="27" spans="2:11" ht="12.75">
      <c r="B27" t="s">
        <v>0</v>
      </c>
      <c r="D27" s="50"/>
      <c r="E27" s="18"/>
      <c r="F27" s="50"/>
      <c r="G27" s="18"/>
      <c r="H27" s="50"/>
      <c r="I27" s="18"/>
      <c r="J27" s="19"/>
      <c r="K27" s="18"/>
    </row>
    <row r="28" spans="3:11" ht="12.75">
      <c r="C28" s="1" t="s">
        <v>1</v>
      </c>
      <c r="D28" s="50">
        <v>7</v>
      </c>
      <c r="E28" s="27">
        <v>27680888.484999996</v>
      </c>
      <c r="F28" s="50"/>
      <c r="G28" s="27">
        <v>0</v>
      </c>
      <c r="H28" s="50"/>
      <c r="I28" s="27"/>
      <c r="J28" s="19"/>
      <c r="K28" s="27"/>
    </row>
    <row r="29" spans="3:11" ht="12.75">
      <c r="C29" s="1" t="s">
        <v>2</v>
      </c>
      <c r="D29" s="50">
        <v>8</v>
      </c>
      <c r="E29" s="27">
        <v>79734622.608</v>
      </c>
      <c r="F29" s="50"/>
      <c r="G29" s="27">
        <v>0</v>
      </c>
      <c r="H29" s="50"/>
      <c r="I29" s="27"/>
      <c r="J29" s="19"/>
      <c r="K29" s="27"/>
    </row>
    <row r="30" spans="3:11" ht="12.75" hidden="1">
      <c r="C30" s="1" t="s">
        <v>37</v>
      </c>
      <c r="D30" s="50"/>
      <c r="E30" s="27"/>
      <c r="F30" s="50"/>
      <c r="G30" s="27"/>
      <c r="H30" s="50"/>
      <c r="I30" s="27"/>
      <c r="J30" s="19"/>
      <c r="K30" s="27"/>
    </row>
    <row r="31" spans="3:11" ht="12.75" hidden="1">
      <c r="C31" s="1" t="s">
        <v>38</v>
      </c>
      <c r="D31" s="50"/>
      <c r="E31" s="27"/>
      <c r="F31" s="50"/>
      <c r="G31" s="27"/>
      <c r="H31" s="50"/>
      <c r="I31" s="27"/>
      <c r="J31" s="19"/>
      <c r="K31" s="27"/>
    </row>
    <row r="32" spans="3:11" ht="12.75" hidden="1">
      <c r="C32" s="1" t="s">
        <v>3</v>
      </c>
      <c r="D32" s="50"/>
      <c r="E32" s="27"/>
      <c r="F32" s="50"/>
      <c r="G32" s="27"/>
      <c r="H32" s="50"/>
      <c r="I32" s="27"/>
      <c r="J32" s="19"/>
      <c r="K32" s="27"/>
    </row>
    <row r="33" spans="3:11" ht="12.75">
      <c r="C33" s="1"/>
      <c r="D33" s="50"/>
      <c r="E33" s="20">
        <v>107415511.093</v>
      </c>
      <c r="F33" s="50"/>
      <c r="G33" s="20">
        <v>0</v>
      </c>
      <c r="H33" s="50"/>
      <c r="I33" s="20">
        <f>SUM(I28:I32)</f>
        <v>0</v>
      </c>
      <c r="J33" s="19"/>
      <c r="K33" s="20">
        <f>SUM(K28:K32)</f>
        <v>0</v>
      </c>
    </row>
    <row r="34" spans="2:11" ht="12.75">
      <c r="B34" t="s">
        <v>39</v>
      </c>
      <c r="D34" s="50"/>
      <c r="E34" s="18"/>
      <c r="F34" s="50"/>
      <c r="G34" s="18"/>
      <c r="H34" s="50"/>
      <c r="I34" s="18"/>
      <c r="J34" s="19"/>
      <c r="K34" s="18"/>
    </row>
    <row r="35" spans="2:11" ht="12.75">
      <c r="B35" t="s">
        <v>40</v>
      </c>
      <c r="D35" s="50"/>
      <c r="E35" s="18"/>
      <c r="F35" s="50"/>
      <c r="G35" s="18"/>
      <c r="H35" s="50"/>
      <c r="I35" s="18"/>
      <c r="J35" s="19"/>
      <c r="K35" s="18"/>
    </row>
    <row r="36" spans="2:11" ht="12.75">
      <c r="B36" t="s">
        <v>41</v>
      </c>
      <c r="D36" s="50">
        <v>9</v>
      </c>
      <c r="E36" s="18">
        <v>4401835.489500009</v>
      </c>
      <c r="F36" s="50"/>
      <c r="G36" s="18">
        <v>56720400.533933334</v>
      </c>
      <c r="H36" s="50"/>
      <c r="I36" s="18" t="e">
        <f>#REF!+#REF!+#REF!+#REF!</f>
        <v>#REF!</v>
      </c>
      <c r="J36" s="19"/>
      <c r="K36" s="18">
        <v>0</v>
      </c>
    </row>
    <row r="37" spans="2:11" ht="12.75">
      <c r="B37" s="2" t="s">
        <v>5</v>
      </c>
      <c r="D37" s="50"/>
      <c r="E37" s="29">
        <v>691176666.6447046</v>
      </c>
      <c r="F37" s="50"/>
      <c r="G37" s="29">
        <v>846595013.7367395</v>
      </c>
      <c r="H37" s="50"/>
      <c r="I37" s="29" t="e">
        <f>I36+I35+I34+I33+I26+I20+I15</f>
        <v>#REF!</v>
      </c>
      <c r="J37" s="19"/>
      <c r="K37" s="29" t="e">
        <f>K36+K35+K34+K33+K26+K20+K15</f>
        <v>#REF!</v>
      </c>
    </row>
    <row r="38" spans="2:11" ht="12" customHeight="1">
      <c r="B38" s="2"/>
      <c r="D38" s="50"/>
      <c r="E38" s="18"/>
      <c r="F38" s="50"/>
      <c r="G38" s="18"/>
      <c r="H38" s="50"/>
      <c r="I38" s="18"/>
      <c r="J38" s="19"/>
      <c r="K38" s="18"/>
    </row>
    <row r="39" spans="2:11" ht="12.75" hidden="1">
      <c r="B39" s="2" t="s">
        <v>42</v>
      </c>
      <c r="D39" s="50"/>
      <c r="E39" s="18"/>
      <c r="F39" s="50"/>
      <c r="G39" s="18"/>
      <c r="H39" s="50"/>
      <c r="I39" s="18"/>
      <c r="J39" s="19"/>
      <c r="K39" s="18"/>
    </row>
    <row r="40" spans="2:11" ht="0.75" customHeight="1" hidden="1">
      <c r="B40" s="2"/>
      <c r="D40" s="50"/>
      <c r="E40" s="18"/>
      <c r="F40" s="50"/>
      <c r="G40" s="18"/>
      <c r="H40" s="50"/>
      <c r="I40" s="18"/>
      <c r="J40" s="19"/>
      <c r="K40" s="18"/>
    </row>
    <row r="41" spans="2:11" ht="12.75" hidden="1">
      <c r="B41" t="s">
        <v>43</v>
      </c>
      <c r="D41" s="50"/>
      <c r="E41" s="18"/>
      <c r="F41" s="50"/>
      <c r="G41" s="18"/>
      <c r="H41" s="50"/>
      <c r="I41" s="18"/>
      <c r="J41" s="19"/>
      <c r="K41" s="18"/>
    </row>
    <row r="42" spans="3:11" ht="12.75" hidden="1">
      <c r="C42" s="1" t="s">
        <v>6</v>
      </c>
      <c r="D42" s="50"/>
      <c r="E42" s="27"/>
      <c r="F42" s="50"/>
      <c r="G42" s="27"/>
      <c r="H42" s="50"/>
      <c r="I42" s="27"/>
      <c r="J42" s="19"/>
      <c r="K42" s="27"/>
    </row>
    <row r="43" spans="3:11" ht="12.75" hidden="1">
      <c r="C43" s="1" t="s">
        <v>44</v>
      </c>
      <c r="D43" s="50"/>
      <c r="E43" s="27"/>
      <c r="F43" s="50"/>
      <c r="G43" s="27"/>
      <c r="H43" s="50"/>
      <c r="I43" s="27"/>
      <c r="J43" s="19"/>
      <c r="K43" s="27"/>
    </row>
    <row r="44" spans="3:11" ht="12.75" hidden="1">
      <c r="C44" s="1" t="s">
        <v>45</v>
      </c>
      <c r="D44" s="50"/>
      <c r="E44" s="27"/>
      <c r="F44" s="50"/>
      <c r="G44" s="27"/>
      <c r="H44" s="50"/>
      <c r="I44" s="27"/>
      <c r="J44" s="19"/>
      <c r="K44" s="27"/>
    </row>
    <row r="45" spans="3:11" ht="12.75" hidden="1">
      <c r="C45" s="1" t="s">
        <v>46</v>
      </c>
      <c r="D45" s="50"/>
      <c r="E45" s="27"/>
      <c r="F45" s="50"/>
      <c r="G45" s="27"/>
      <c r="H45" s="50"/>
      <c r="I45" s="27"/>
      <c r="J45" s="19"/>
      <c r="K45" s="27"/>
    </row>
    <row r="46" spans="3:11" ht="12.75" hidden="1">
      <c r="C46" s="1"/>
      <c r="D46" s="50"/>
      <c r="E46" s="20">
        <v>0</v>
      </c>
      <c r="F46" s="50"/>
      <c r="G46" s="20">
        <v>0</v>
      </c>
      <c r="H46" s="50"/>
      <c r="I46" s="20">
        <f>SUM(I42:I45)</f>
        <v>0</v>
      </c>
      <c r="J46" s="19"/>
      <c r="K46" s="20">
        <f>SUM(K42:K45)</f>
        <v>0</v>
      </c>
    </row>
    <row r="47" spans="2:11" ht="12.75" hidden="1">
      <c r="B47" t="s">
        <v>47</v>
      </c>
      <c r="D47" s="50"/>
      <c r="E47" s="18"/>
      <c r="F47" s="50"/>
      <c r="G47" s="18"/>
      <c r="H47" s="50"/>
      <c r="I47" s="18"/>
      <c r="J47" s="19"/>
      <c r="K47" s="18"/>
    </row>
    <row r="48" spans="3:11" ht="12.75" hidden="1">
      <c r="C48" s="1" t="s">
        <v>7</v>
      </c>
      <c r="D48" s="50"/>
      <c r="E48" s="27"/>
      <c r="F48" s="50"/>
      <c r="G48" s="27"/>
      <c r="H48" s="50"/>
      <c r="I48" s="27"/>
      <c r="J48" s="19"/>
      <c r="K48" s="27"/>
    </row>
    <row r="49" spans="3:11" ht="12.75" hidden="1">
      <c r="C49" s="1" t="s">
        <v>8</v>
      </c>
      <c r="D49" s="50"/>
      <c r="E49" s="27"/>
      <c r="F49" s="50"/>
      <c r="G49" s="27"/>
      <c r="H49" s="50"/>
      <c r="I49" s="27"/>
      <c r="J49" s="19"/>
      <c r="K49" s="27"/>
    </row>
    <row r="50" spans="3:11" ht="12.75" hidden="1">
      <c r="C50" s="1" t="s">
        <v>48</v>
      </c>
      <c r="D50" s="50"/>
      <c r="E50" s="27"/>
      <c r="F50" s="50"/>
      <c r="G50" s="27"/>
      <c r="H50" s="50"/>
      <c r="I50" s="27"/>
      <c r="J50" s="19"/>
      <c r="K50" s="27"/>
    </row>
    <row r="51" spans="3:11" ht="12.75" hidden="1">
      <c r="C51" s="1" t="s">
        <v>49</v>
      </c>
      <c r="D51" s="50"/>
      <c r="E51" s="28"/>
      <c r="F51" s="50"/>
      <c r="G51" s="28"/>
      <c r="H51" s="50"/>
      <c r="I51" s="28"/>
      <c r="J51" s="19"/>
      <c r="K51" s="28"/>
    </row>
    <row r="52" spans="3:11" ht="12.75" hidden="1">
      <c r="C52" s="1"/>
      <c r="D52" s="50"/>
      <c r="E52" s="20">
        <v>0</v>
      </c>
      <c r="F52" s="50"/>
      <c r="G52" s="20">
        <v>0</v>
      </c>
      <c r="H52" s="50"/>
      <c r="I52" s="20">
        <f>SUM(I48:I51)</f>
        <v>0</v>
      </c>
      <c r="J52" s="19"/>
      <c r="K52" s="20">
        <f>SUM(K48:K51)</f>
        <v>0</v>
      </c>
    </row>
    <row r="53" spans="2:11" ht="12.75" hidden="1">
      <c r="B53" t="s">
        <v>50</v>
      </c>
      <c r="C53" s="1"/>
      <c r="D53" s="50"/>
      <c r="E53" s="18"/>
      <c r="F53" s="50"/>
      <c r="G53" s="18"/>
      <c r="H53" s="50"/>
      <c r="I53" s="18"/>
      <c r="J53" s="19"/>
      <c r="K53" s="18"/>
    </row>
    <row r="54" spans="3:11" ht="9.75" customHeight="1" hidden="1">
      <c r="C54" s="1"/>
      <c r="D54" s="50"/>
      <c r="E54" s="18"/>
      <c r="F54" s="50"/>
      <c r="G54" s="18"/>
      <c r="H54" s="50"/>
      <c r="I54" s="18"/>
      <c r="J54" s="19"/>
      <c r="K54" s="18"/>
    </row>
    <row r="55" spans="2:11" ht="12.75" hidden="1">
      <c r="B55" t="s">
        <v>51</v>
      </c>
      <c r="D55" s="50"/>
      <c r="E55" s="18"/>
      <c r="F55" s="50"/>
      <c r="G55" s="18"/>
      <c r="H55" s="50"/>
      <c r="I55" s="18"/>
      <c r="J55" s="19"/>
      <c r="K55" s="18"/>
    </row>
    <row r="56" spans="3:11" ht="12.75" hidden="1">
      <c r="C56" s="1" t="s">
        <v>27</v>
      </c>
      <c r="D56" s="50"/>
      <c r="E56" s="27"/>
      <c r="F56" s="50"/>
      <c r="G56" s="27"/>
      <c r="H56" s="50"/>
      <c r="I56" s="27"/>
      <c r="J56" s="19"/>
      <c r="K56" s="27"/>
    </row>
    <row r="57" spans="3:11" ht="12.75" hidden="1">
      <c r="C57" s="1" t="s">
        <v>52</v>
      </c>
      <c r="D57" s="50"/>
      <c r="E57" s="27"/>
      <c r="F57" s="50"/>
      <c r="G57" s="27"/>
      <c r="H57" s="50"/>
      <c r="I57" s="27"/>
      <c r="J57" s="19"/>
      <c r="K57" s="27"/>
    </row>
    <row r="58" spans="3:11" ht="12.75" hidden="1">
      <c r="C58" s="1" t="s">
        <v>53</v>
      </c>
      <c r="D58" s="50"/>
      <c r="E58" s="27"/>
      <c r="F58" s="50"/>
      <c r="G58" s="27"/>
      <c r="H58" s="50"/>
      <c r="I58" s="27"/>
      <c r="J58" s="19"/>
      <c r="K58" s="27"/>
    </row>
    <row r="59" spans="3:11" ht="12.75" hidden="1">
      <c r="C59" s="1"/>
      <c r="D59" s="50"/>
      <c r="E59" s="20">
        <v>0</v>
      </c>
      <c r="F59" s="50"/>
      <c r="G59" s="20">
        <v>0</v>
      </c>
      <c r="H59" s="50"/>
      <c r="I59" s="20">
        <f>SUM(I56:I58)</f>
        <v>0</v>
      </c>
      <c r="J59" s="19"/>
      <c r="K59" s="20">
        <f>SUM(K56:K58)</f>
        <v>0</v>
      </c>
    </row>
    <row r="60" spans="2:11" ht="12.75" hidden="1">
      <c r="B60" t="s">
        <v>54</v>
      </c>
      <c r="D60" s="50"/>
      <c r="E60" s="18"/>
      <c r="F60" s="50"/>
      <c r="G60" s="18"/>
      <c r="H60" s="50"/>
      <c r="I60" s="18"/>
      <c r="J60" s="19"/>
      <c r="K60" s="18"/>
    </row>
    <row r="61" spans="2:11" ht="12.75" hidden="1">
      <c r="B61" t="s">
        <v>55</v>
      </c>
      <c r="D61" s="50"/>
      <c r="E61" s="18"/>
      <c r="F61" s="50"/>
      <c r="G61" s="18"/>
      <c r="H61" s="50"/>
      <c r="I61" s="18"/>
      <c r="J61" s="19"/>
      <c r="K61" s="18"/>
    </row>
    <row r="62" spans="2:11" ht="12.75">
      <c r="B62" s="2" t="s">
        <v>9</v>
      </c>
      <c r="D62" s="50"/>
      <c r="E62" s="29">
        <v>0</v>
      </c>
      <c r="F62" s="50"/>
      <c r="G62" s="29">
        <v>0</v>
      </c>
      <c r="H62" s="50"/>
      <c r="I62" s="29">
        <f>I61+I60+I59+I52+I46</f>
        <v>0</v>
      </c>
      <c r="J62" s="19"/>
      <c r="K62" s="29">
        <f>K61+K60+K59+K52+K46</f>
        <v>0</v>
      </c>
    </row>
    <row r="63" spans="2:11" ht="7.5" customHeight="1">
      <c r="B63" s="2"/>
      <c r="D63" s="50"/>
      <c r="E63" s="18"/>
      <c r="F63" s="50"/>
      <c r="G63" s="18"/>
      <c r="H63" s="50"/>
      <c r="I63" s="18"/>
      <c r="J63" s="19"/>
      <c r="K63" s="18"/>
    </row>
    <row r="64" spans="2:11" ht="13.5" thickBot="1">
      <c r="B64" s="72" t="s">
        <v>56</v>
      </c>
      <c r="C64" s="72"/>
      <c r="D64" s="50"/>
      <c r="E64" s="26">
        <v>691176666.6447046</v>
      </c>
      <c r="F64" s="50"/>
      <c r="G64" s="26">
        <v>846595013.7367395</v>
      </c>
      <c r="H64" s="50"/>
      <c r="I64" s="26" t="e">
        <f>I62+I37</f>
        <v>#REF!</v>
      </c>
      <c r="J64" s="21"/>
      <c r="K64" s="26" t="e">
        <f>K62+K37</f>
        <v>#REF!</v>
      </c>
    </row>
    <row r="65" spans="4:11" ht="13.5" thickTop="1">
      <c r="D65" s="50"/>
      <c r="E65" s="18"/>
      <c r="F65" s="50"/>
      <c r="G65" s="18"/>
      <c r="H65" s="50"/>
      <c r="I65" s="18"/>
      <c r="J65" s="19"/>
      <c r="K65" s="18"/>
    </row>
    <row r="66" spans="4:11" ht="12.75">
      <c r="D66" s="50"/>
      <c r="E66" s="18"/>
      <c r="F66" s="50"/>
      <c r="G66" s="18"/>
      <c r="H66" s="50"/>
      <c r="I66" s="18"/>
      <c r="J66" s="19"/>
      <c r="K66" s="18"/>
    </row>
    <row r="67" spans="2:11" ht="12.75">
      <c r="B67" s="72" t="s">
        <v>58</v>
      </c>
      <c r="C67" s="72"/>
      <c r="D67" s="50"/>
      <c r="E67" s="18"/>
      <c r="F67" s="50"/>
      <c r="G67" s="18"/>
      <c r="H67" s="50"/>
      <c r="I67" s="18"/>
      <c r="J67" s="19"/>
      <c r="K67" s="18"/>
    </row>
    <row r="68" spans="2:11" ht="12.75" hidden="1">
      <c r="B68" t="s">
        <v>32</v>
      </c>
      <c r="D68" s="50"/>
      <c r="E68" s="18"/>
      <c r="F68" s="50"/>
      <c r="G68" s="18"/>
      <c r="H68" s="50"/>
      <c r="I68" s="18"/>
      <c r="J68" s="19"/>
      <c r="K68" s="18"/>
    </row>
    <row r="69" spans="2:11" ht="12.75" hidden="1">
      <c r="B69" t="s">
        <v>59</v>
      </c>
      <c r="D69" s="50"/>
      <c r="E69" s="18"/>
      <c r="F69" s="50"/>
      <c r="G69" s="18"/>
      <c r="H69" s="50"/>
      <c r="I69" s="18"/>
      <c r="J69" s="19"/>
      <c r="K69" s="18"/>
    </row>
    <row r="70" spans="3:11" ht="12.75" hidden="1">
      <c r="C70" s="1" t="s">
        <v>60</v>
      </c>
      <c r="D70" s="50"/>
      <c r="E70" s="27"/>
      <c r="F70" s="50"/>
      <c r="G70" s="27"/>
      <c r="H70" s="50"/>
      <c r="I70" s="27"/>
      <c r="J70" s="19"/>
      <c r="K70" s="27"/>
    </row>
    <row r="71" spans="3:11" ht="12.75" hidden="1">
      <c r="C71" s="1" t="s">
        <v>61</v>
      </c>
      <c r="D71" s="50"/>
      <c r="E71" s="27"/>
      <c r="F71" s="50"/>
      <c r="G71" s="27"/>
      <c r="H71" s="50"/>
      <c r="I71" s="27"/>
      <c r="J71" s="19"/>
      <c r="K71" s="27"/>
    </row>
    <row r="72" spans="3:11" ht="12.75" hidden="1">
      <c r="C72" s="1" t="s">
        <v>10</v>
      </c>
      <c r="D72" s="50"/>
      <c r="E72" s="27"/>
      <c r="F72" s="50"/>
      <c r="G72" s="27"/>
      <c r="H72" s="50"/>
      <c r="I72" s="27"/>
      <c r="J72" s="19"/>
      <c r="K72" s="27"/>
    </row>
    <row r="73" spans="3:11" ht="12.75" hidden="1">
      <c r="C73" s="1"/>
      <c r="D73" s="50"/>
      <c r="E73" s="20">
        <v>0</v>
      </c>
      <c r="F73" s="50"/>
      <c r="G73" s="20">
        <v>0</v>
      </c>
      <c r="H73" s="50"/>
      <c r="I73" s="20">
        <f>SUM(I70:I72)</f>
        <v>0</v>
      </c>
      <c r="J73" s="19"/>
      <c r="K73" s="20">
        <f>SUM(K70:K72)</f>
        <v>0</v>
      </c>
    </row>
    <row r="74" spans="2:11" ht="12.75">
      <c r="B74" t="s">
        <v>11</v>
      </c>
      <c r="D74" s="50"/>
      <c r="E74" s="18"/>
      <c r="F74" s="50"/>
      <c r="G74" s="18"/>
      <c r="H74" s="50"/>
      <c r="I74" s="18"/>
      <c r="J74" s="19"/>
      <c r="K74" s="18"/>
    </row>
    <row r="75" spans="3:11" ht="12.75">
      <c r="C75" s="1" t="s">
        <v>62</v>
      </c>
      <c r="D75" s="50">
        <v>10</v>
      </c>
      <c r="E75" s="27">
        <v>91149624.23037587</v>
      </c>
      <c r="F75" s="50"/>
      <c r="G75" s="27">
        <v>105540064.17063391</v>
      </c>
      <c r="H75" s="50"/>
      <c r="I75" s="27" t="e">
        <f>#REF!</f>
        <v>#REF!</v>
      </c>
      <c r="J75" s="45"/>
      <c r="K75" s="27" t="e">
        <f>#REF!</f>
        <v>#REF!</v>
      </c>
    </row>
    <row r="76" spans="3:11" ht="12.75">
      <c r="C76" s="1" t="s">
        <v>12</v>
      </c>
      <c r="D76" s="50"/>
      <c r="E76" s="46"/>
      <c r="F76" s="50"/>
      <c r="G76" s="46"/>
      <c r="H76" s="50"/>
      <c r="I76" s="46"/>
      <c r="J76" s="45"/>
      <c r="K76" s="46"/>
    </row>
    <row r="77" spans="3:11" ht="12.75">
      <c r="C77" s="1" t="s">
        <v>13</v>
      </c>
      <c r="D77" s="50">
        <v>11</v>
      </c>
      <c r="E77" s="27">
        <v>320294</v>
      </c>
      <c r="F77" s="50"/>
      <c r="G77" s="27">
        <v>8712649</v>
      </c>
      <c r="H77" s="50"/>
      <c r="I77" s="27" t="e">
        <f>#REF!+#REF!+#REF!+#REF!</f>
        <v>#REF!</v>
      </c>
      <c r="J77" s="45"/>
      <c r="K77" s="46">
        <v>0</v>
      </c>
    </row>
    <row r="78" spans="3:11" ht="12.75">
      <c r="C78" s="1" t="s">
        <v>63</v>
      </c>
      <c r="D78" s="50"/>
      <c r="E78" s="27"/>
      <c r="F78" s="50"/>
      <c r="G78" s="27"/>
      <c r="H78" s="50"/>
      <c r="I78" s="27"/>
      <c r="J78" s="45"/>
      <c r="K78" s="27" t="e">
        <f>#REF!</f>
        <v>#REF!</v>
      </c>
    </row>
    <row r="79" spans="3:11" ht="12.75">
      <c r="C79" s="1" t="s">
        <v>14</v>
      </c>
      <c r="D79" s="50">
        <v>12</v>
      </c>
      <c r="E79" s="27">
        <v>106304012.3035065</v>
      </c>
      <c r="F79" s="50"/>
      <c r="G79" s="27">
        <v>217032597.737063</v>
      </c>
      <c r="H79" s="50"/>
      <c r="I79" s="27" t="e">
        <f>#REF!</f>
        <v>#REF!</v>
      </c>
      <c r="J79" s="45"/>
      <c r="K79" s="27">
        <v>0</v>
      </c>
    </row>
    <row r="80" spans="3:11" ht="12.75">
      <c r="C80" s="1"/>
      <c r="D80" s="50"/>
      <c r="E80" s="20">
        <v>197773930.53388238</v>
      </c>
      <c r="F80" s="50"/>
      <c r="G80" s="20">
        <v>331285310.9076969</v>
      </c>
      <c r="H80" s="50"/>
      <c r="I80" s="20" t="e">
        <f>SUM(I75:I79)</f>
        <v>#REF!</v>
      </c>
      <c r="J80" s="45"/>
      <c r="K80" s="20" t="e">
        <f>SUM(K75:K79)</f>
        <v>#REF!</v>
      </c>
    </row>
    <row r="81" spans="2:11" ht="12.75">
      <c r="B81" t="s">
        <v>64</v>
      </c>
      <c r="D81" s="50"/>
      <c r="E81" s="18"/>
      <c r="F81" s="50"/>
      <c r="G81" s="18"/>
      <c r="H81" s="50"/>
      <c r="I81" s="18"/>
      <c r="J81" s="19"/>
      <c r="K81" s="18"/>
    </row>
    <row r="82" spans="2:11" ht="12.75">
      <c r="B82" t="s">
        <v>65</v>
      </c>
      <c r="D82" s="50"/>
      <c r="E82" s="18"/>
      <c r="F82" s="50"/>
      <c r="G82" s="18"/>
      <c r="H82" s="50"/>
      <c r="I82" s="18"/>
      <c r="J82" s="19"/>
      <c r="K82" s="18" t="e">
        <f>#REF!</f>
        <v>#REF!</v>
      </c>
    </row>
    <row r="83" spans="2:16" ht="12.75">
      <c r="B83" s="2" t="s">
        <v>66</v>
      </c>
      <c r="D83" s="50"/>
      <c r="E83" s="29">
        <v>197773930.53388238</v>
      </c>
      <c r="F83" s="50"/>
      <c r="G83" s="29">
        <v>331285310.9076969</v>
      </c>
      <c r="H83" s="50"/>
      <c r="I83" s="29" t="e">
        <f>I82+I81+I80+I73+I69+I68</f>
        <v>#REF!</v>
      </c>
      <c r="J83" s="19"/>
      <c r="K83" s="29" t="e">
        <f>K82+K81+K80+K73+K69+K68</f>
        <v>#REF!</v>
      </c>
      <c r="P83" s="23"/>
    </row>
    <row r="84" spans="4:11" ht="12.75">
      <c r="D84" s="50"/>
      <c r="E84" s="18"/>
      <c r="F84" s="50"/>
      <c r="G84" s="18"/>
      <c r="H84" s="50"/>
      <c r="I84" s="18"/>
      <c r="J84" s="19"/>
      <c r="K84" s="18"/>
    </row>
    <row r="85" spans="2:11" ht="12.75" hidden="1">
      <c r="B85" t="s">
        <v>15</v>
      </c>
      <c r="D85" s="50"/>
      <c r="E85" s="18"/>
      <c r="F85" s="50"/>
      <c r="G85" s="18"/>
      <c r="H85" s="50"/>
      <c r="I85" s="18"/>
      <c r="J85" s="19"/>
      <c r="K85" s="18"/>
    </row>
    <row r="86" spans="3:11" ht="12.75" hidden="1">
      <c r="C86" s="1" t="s">
        <v>67</v>
      </c>
      <c r="D86" s="50"/>
      <c r="E86" s="27"/>
      <c r="F86" s="50"/>
      <c r="G86" s="27"/>
      <c r="H86" s="50"/>
      <c r="I86" s="27"/>
      <c r="J86" s="19"/>
      <c r="K86" s="27"/>
    </row>
    <row r="87" spans="3:11" ht="12.75" hidden="1">
      <c r="C87" s="1" t="s">
        <v>10</v>
      </c>
      <c r="D87" s="50"/>
      <c r="E87" s="27"/>
      <c r="F87" s="50"/>
      <c r="G87" s="27"/>
      <c r="H87" s="50"/>
      <c r="I87" s="27"/>
      <c r="J87" s="19"/>
      <c r="K87" s="27"/>
    </row>
    <row r="88" spans="3:11" ht="12.75" hidden="1">
      <c r="C88" s="1"/>
      <c r="D88" s="50"/>
      <c r="E88" s="20">
        <v>0</v>
      </c>
      <c r="F88" s="50"/>
      <c r="G88" s="20">
        <v>0</v>
      </c>
      <c r="H88" s="50"/>
      <c r="I88" s="20">
        <f>SUM(I86:I87)</f>
        <v>0</v>
      </c>
      <c r="J88" s="19"/>
      <c r="K88" s="20">
        <f>SUM(K86:K87)</f>
        <v>0</v>
      </c>
    </row>
    <row r="89" spans="3:11" ht="12.75" hidden="1">
      <c r="C89" s="1"/>
      <c r="D89" s="50"/>
      <c r="E89" s="19"/>
      <c r="F89" s="50"/>
      <c r="G89" s="19"/>
      <c r="H89" s="50"/>
      <c r="I89" s="19"/>
      <c r="J89" s="19"/>
      <c r="K89" s="19"/>
    </row>
    <row r="90" spans="2:11" ht="12.75" hidden="1">
      <c r="B90" t="s">
        <v>68</v>
      </c>
      <c r="D90" s="50"/>
      <c r="E90" s="18"/>
      <c r="F90" s="50"/>
      <c r="G90" s="18"/>
      <c r="H90" s="50"/>
      <c r="I90" s="18"/>
      <c r="J90" s="19"/>
      <c r="K90" s="18"/>
    </row>
    <row r="91" spans="2:11" ht="12.75" hidden="1">
      <c r="B91" t="s">
        <v>69</v>
      </c>
      <c r="D91" s="50"/>
      <c r="E91" s="18"/>
      <c r="F91" s="50"/>
      <c r="G91" s="18"/>
      <c r="H91" s="50"/>
      <c r="I91" s="18"/>
      <c r="J91" s="19"/>
      <c r="K91" s="18"/>
    </row>
    <row r="92" spans="2:11" ht="12.75" hidden="1">
      <c r="B92" t="s">
        <v>70</v>
      </c>
      <c r="D92" s="50"/>
      <c r="E92" s="18"/>
      <c r="F92" s="50"/>
      <c r="G92" s="18"/>
      <c r="H92" s="50"/>
      <c r="I92" s="18"/>
      <c r="J92" s="19"/>
      <c r="K92" s="18"/>
    </row>
    <row r="93" spans="2:11" ht="12.75">
      <c r="B93" s="2" t="s">
        <v>71</v>
      </c>
      <c r="D93" s="50"/>
      <c r="E93" s="29">
        <v>0</v>
      </c>
      <c r="F93" s="50"/>
      <c r="G93" s="29">
        <v>0</v>
      </c>
      <c r="H93" s="50"/>
      <c r="I93" s="29">
        <f>I92+I91+I90+I88</f>
        <v>0</v>
      </c>
      <c r="J93" s="19"/>
      <c r="K93" s="29">
        <f>K92+K91+K90+K88</f>
        <v>0</v>
      </c>
    </row>
    <row r="94" spans="2:11" ht="5.25" customHeight="1">
      <c r="B94" s="2"/>
      <c r="D94" s="50"/>
      <c r="E94" s="29"/>
      <c r="F94" s="50"/>
      <c r="G94" s="29"/>
      <c r="H94" s="50"/>
      <c r="I94" s="29"/>
      <c r="J94" s="19"/>
      <c r="K94" s="29"/>
    </row>
    <row r="95" spans="2:11" ht="12.75">
      <c r="B95" s="2" t="s">
        <v>72</v>
      </c>
      <c r="D95" s="50"/>
      <c r="E95" s="29">
        <v>197773930.53388238</v>
      </c>
      <c r="F95" s="50"/>
      <c r="G95" s="29">
        <v>331285310.9076969</v>
      </c>
      <c r="H95" s="50"/>
      <c r="I95" s="29" t="e">
        <f>I93+I83</f>
        <v>#REF!</v>
      </c>
      <c r="J95" s="19"/>
      <c r="K95" s="29" t="e">
        <f>K93+K83</f>
        <v>#REF!</v>
      </c>
    </row>
    <row r="96" spans="4:11" ht="12.75">
      <c r="D96" s="50"/>
      <c r="E96" s="18"/>
      <c r="F96" s="50"/>
      <c r="G96" s="18"/>
      <c r="H96" s="50"/>
      <c r="I96" s="18"/>
      <c r="J96" s="19"/>
      <c r="K96" s="18"/>
    </row>
    <row r="97" spans="2:11" ht="12.75">
      <c r="B97" s="72" t="s">
        <v>16</v>
      </c>
      <c r="C97" s="72"/>
      <c r="D97" s="50"/>
      <c r="E97" s="18"/>
      <c r="F97" s="50"/>
      <c r="G97" s="18"/>
      <c r="H97" s="50"/>
      <c r="I97" s="18"/>
      <c r="J97" s="19"/>
      <c r="K97" s="18"/>
    </row>
    <row r="98" spans="2:11" ht="12.75" hidden="1">
      <c r="B98" t="s">
        <v>17</v>
      </c>
      <c r="D98" s="50"/>
      <c r="E98" s="18"/>
      <c r="F98" s="50"/>
      <c r="G98" s="18"/>
      <c r="H98" s="50"/>
      <c r="I98" s="18"/>
      <c r="J98" s="19"/>
      <c r="K98" s="18"/>
    </row>
    <row r="99" spans="2:11" ht="12.75" hidden="1">
      <c r="B99" t="s">
        <v>28</v>
      </c>
      <c r="D99" s="50"/>
      <c r="E99" s="18"/>
      <c r="F99" s="50"/>
      <c r="G99" s="18"/>
      <c r="H99" s="50"/>
      <c r="I99" s="18"/>
      <c r="J99" s="19"/>
      <c r="K99" s="18"/>
    </row>
    <row r="100" spans="2:11" ht="12.75" hidden="1">
      <c r="B100" t="s">
        <v>73</v>
      </c>
      <c r="D100" s="50"/>
      <c r="E100" s="18"/>
      <c r="F100" s="50"/>
      <c r="G100" s="18"/>
      <c r="H100" s="50"/>
      <c r="I100" s="18"/>
      <c r="J100" s="19"/>
      <c r="K100" s="18"/>
    </row>
    <row r="101" spans="2:11" ht="12.75" hidden="1">
      <c r="B101" t="s">
        <v>74</v>
      </c>
      <c r="D101" s="50"/>
      <c r="E101" s="18"/>
      <c r="F101" s="50"/>
      <c r="G101" s="18"/>
      <c r="H101" s="50"/>
      <c r="I101" s="18"/>
      <c r="J101" s="19"/>
      <c r="K101" s="18"/>
    </row>
    <row r="102" spans="2:11" ht="12.75" hidden="1">
      <c r="B102" t="s">
        <v>18</v>
      </c>
      <c r="D102" s="50"/>
      <c r="E102" s="18"/>
      <c r="F102" s="50"/>
      <c r="G102" s="18"/>
      <c r="H102" s="50"/>
      <c r="I102" s="18"/>
      <c r="J102" s="19"/>
      <c r="K102" s="18"/>
    </row>
    <row r="103" spans="2:11" ht="12.75" hidden="1">
      <c r="B103" t="s">
        <v>19</v>
      </c>
      <c r="D103" s="50"/>
      <c r="E103" s="18"/>
      <c r="F103" s="50"/>
      <c r="G103" s="18"/>
      <c r="H103" s="50"/>
      <c r="I103" s="18"/>
      <c r="J103" s="19"/>
      <c r="K103" s="18"/>
    </row>
    <row r="104" spans="2:11" ht="12.75" hidden="1">
      <c r="B104" t="s">
        <v>20</v>
      </c>
      <c r="D104" s="50"/>
      <c r="E104" s="18"/>
      <c r="F104" s="50"/>
      <c r="G104" s="18"/>
      <c r="H104" s="50"/>
      <c r="I104" s="18"/>
      <c r="J104" s="19"/>
      <c r="K104" s="18"/>
    </row>
    <row r="105" spans="2:11" ht="12.75">
      <c r="B105" t="s">
        <v>157</v>
      </c>
      <c r="D105" s="50"/>
      <c r="E105" s="18">
        <v>515309702.84</v>
      </c>
      <c r="F105" s="50"/>
      <c r="G105" s="18">
        <v>220288580.74</v>
      </c>
      <c r="H105" s="50"/>
      <c r="I105" s="18" t="e">
        <f>-#REF!</f>
        <v>#REF!</v>
      </c>
      <c r="J105" s="19"/>
      <c r="K105" s="18">
        <v>0</v>
      </c>
    </row>
    <row r="106" spans="2:11" ht="12.75">
      <c r="B106" t="s">
        <v>21</v>
      </c>
      <c r="D106" s="50">
        <v>18</v>
      </c>
      <c r="E106" s="18">
        <v>-21906967.00764</v>
      </c>
      <c r="F106" s="50"/>
      <c r="G106" s="18">
        <v>295021122.1059996</v>
      </c>
      <c r="H106" s="50"/>
      <c r="I106" s="18" t="e">
        <f>'PASH-sipas natyres'!H37</f>
        <v>#REF!</v>
      </c>
      <c r="J106" s="18"/>
      <c r="K106" s="18" t="e">
        <f>'PASH-sipas natyres'!J37</f>
        <v>#REF!</v>
      </c>
    </row>
    <row r="107" spans="2:11" ht="12.75">
      <c r="B107" s="2" t="s">
        <v>22</v>
      </c>
      <c r="D107" s="50"/>
      <c r="E107" s="29">
        <v>493402735.83235997</v>
      </c>
      <c r="F107" s="50"/>
      <c r="G107" s="29">
        <v>515309702.8459996</v>
      </c>
      <c r="H107" s="50"/>
      <c r="I107" s="29" t="e">
        <f>SUM(I98:I106)</f>
        <v>#REF!</v>
      </c>
      <c r="J107" s="19"/>
      <c r="K107" s="29" t="e">
        <f>SUM(K98:K106)</f>
        <v>#REF!</v>
      </c>
    </row>
    <row r="108" spans="2:11" ht="12.75">
      <c r="B108" s="2"/>
      <c r="E108" s="18"/>
      <c r="G108" s="18"/>
      <c r="I108" s="18"/>
      <c r="J108" s="19"/>
      <c r="K108" s="18"/>
    </row>
    <row r="109" spans="2:11" ht="13.5" thickBot="1">
      <c r="B109" s="72" t="s">
        <v>75</v>
      </c>
      <c r="C109" s="72"/>
      <c r="E109" s="25">
        <v>691176666.3662424</v>
      </c>
      <c r="G109" s="25">
        <v>846595013.7536964</v>
      </c>
      <c r="I109" s="25" t="e">
        <f>I107+I95</f>
        <v>#REF!</v>
      </c>
      <c r="J109" s="19"/>
      <c r="K109" s="25" t="e">
        <f>K107+K95</f>
        <v>#REF!</v>
      </c>
    </row>
    <row r="110" ht="13.5" thickTop="1"/>
    <row r="111" spans="2:12" ht="12.75">
      <c r="B111" s="33"/>
      <c r="C111" s="33"/>
      <c r="D111" s="33"/>
      <c r="E111" s="64"/>
      <c r="F111" s="33"/>
      <c r="G111" s="64"/>
      <c r="H111" s="33"/>
      <c r="I111" s="64"/>
      <c r="J111" s="64"/>
      <c r="K111" s="64"/>
      <c r="L111" s="33"/>
    </row>
    <row r="112" spans="2:12" ht="12.75">
      <c r="B112" s="33" t="s">
        <v>149</v>
      </c>
      <c r="C112" s="33"/>
      <c r="D112" s="33"/>
      <c r="E112" s="33"/>
      <c r="F112" s="33"/>
      <c r="G112" s="33"/>
      <c r="H112" s="33"/>
      <c r="I112" s="33"/>
      <c r="J112" s="34"/>
      <c r="K112" s="33"/>
      <c r="L112" s="33"/>
    </row>
    <row r="113" spans="2:12" ht="12.75">
      <c r="B113" s="33"/>
      <c r="C113" s="33"/>
      <c r="D113" s="33"/>
      <c r="E113" s="33"/>
      <c r="F113" s="33"/>
      <c r="G113" s="33"/>
      <c r="H113" s="33"/>
      <c r="I113" s="33"/>
      <c r="J113" s="34"/>
      <c r="K113" s="33"/>
      <c r="L113" s="33"/>
    </row>
    <row r="114" spans="2:12" ht="12.75">
      <c r="B114" s="33"/>
      <c r="C114" s="33"/>
      <c r="D114" s="33"/>
      <c r="E114" s="65">
        <f>E109-E64</f>
        <v>-0.27846217155456543</v>
      </c>
      <c r="F114" s="33"/>
      <c r="G114" s="65">
        <f>G109-G64</f>
        <v>0.01695692539215088</v>
      </c>
      <c r="H114" s="69"/>
      <c r="I114" s="65" t="e">
        <f>I109-I64</f>
        <v>#REF!</v>
      </c>
      <c r="J114" s="66"/>
      <c r="K114" s="66" t="e">
        <f>K109-K64</f>
        <v>#REF!</v>
      </c>
      <c r="L114" s="54"/>
    </row>
    <row r="115" spans="2:12" ht="12.75">
      <c r="B115" s="33" t="s">
        <v>147</v>
      </c>
      <c r="C115" s="33"/>
      <c r="D115" s="33"/>
      <c r="E115" s="33"/>
      <c r="F115" s="33"/>
      <c r="G115" s="54"/>
      <c r="H115" s="54"/>
      <c r="I115" s="67"/>
      <c r="J115" s="66"/>
      <c r="K115" s="66"/>
      <c r="L115" s="54"/>
    </row>
    <row r="116" spans="2:12" ht="12.75">
      <c r="B116" s="33"/>
      <c r="C116" s="33"/>
      <c r="D116" s="33"/>
      <c r="E116" s="33"/>
      <c r="F116" s="33"/>
      <c r="G116" s="54"/>
      <c r="H116" s="54"/>
      <c r="I116" s="54"/>
      <c r="J116" s="68"/>
      <c r="K116" s="54"/>
      <c r="L116" s="54"/>
    </row>
    <row r="117" spans="7:12" ht="12.75">
      <c r="G117" s="69"/>
      <c r="H117" s="54"/>
      <c r="I117" s="54"/>
      <c r="J117" s="68"/>
      <c r="K117" s="54"/>
      <c r="L117" s="54"/>
    </row>
  </sheetData>
  <mergeCells count="8">
    <mergeCell ref="B4:K4"/>
    <mergeCell ref="B6:K6"/>
    <mergeCell ref="B109:C109"/>
    <mergeCell ref="B97:C97"/>
    <mergeCell ref="B11:C11"/>
    <mergeCell ref="B67:C67"/>
    <mergeCell ref="B64:C64"/>
    <mergeCell ref="E8:K8"/>
  </mergeCells>
  <printOptions/>
  <pageMargins left="0.75" right="0.75" top="0.75" bottom="0.75" header="0.5" footer="0.5"/>
  <pageSetup horizontalDpi="600" verticalDpi="600" orientation="portrait" paperSize="9" scale="88" r:id="rId3"/>
  <rowBreaks count="1" manualBreakCount="1">
    <brk id="64" max="6" man="1"/>
  </rowBreaks>
  <colBreaks count="1" manualBreakCount="1">
    <brk id="1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M54"/>
  <sheetViews>
    <sheetView workbookViewId="0" topLeftCell="A1">
      <selection activeCell="D11" sqref="D11:F37"/>
    </sheetView>
  </sheetViews>
  <sheetFormatPr defaultColWidth="9.140625" defaultRowHeight="12.75"/>
  <cols>
    <col min="2" max="2" width="50.57421875" style="0" customWidth="1"/>
    <col min="3" max="3" width="8.28125" style="0" customWidth="1"/>
    <col min="4" max="4" width="14.7109375" style="0" customWidth="1"/>
    <col min="5" max="5" width="2.7109375" style="0" customWidth="1"/>
    <col min="6" max="6" width="14.7109375" style="0" customWidth="1"/>
    <col min="7" max="7" width="2.7109375" style="0" hidden="1" customWidth="1"/>
    <col min="8" max="8" width="14.7109375" style="0" hidden="1" customWidth="1"/>
    <col min="9" max="9" width="2.7109375" style="14" hidden="1" customWidth="1"/>
    <col min="10" max="10" width="15.140625" style="0" hidden="1" customWidth="1"/>
    <col min="12" max="12" width="13.8515625" style="0" customWidth="1"/>
    <col min="13" max="13" width="14.00390625" style="0" bestFit="1" customWidth="1"/>
  </cols>
  <sheetData>
    <row r="1" ht="15.75">
      <c r="A1" s="60" t="s">
        <v>150</v>
      </c>
    </row>
    <row r="2" ht="15.75">
      <c r="A2" s="61" t="s">
        <v>153</v>
      </c>
    </row>
    <row r="4" spans="1:10" ht="15">
      <c r="A4" s="70" t="s">
        <v>76</v>
      </c>
      <c r="B4" s="70"/>
      <c r="C4" s="70"/>
      <c r="D4" s="70"/>
      <c r="E4" s="70"/>
      <c r="F4" s="70"/>
      <c r="G4" s="70"/>
      <c r="H4" s="70"/>
      <c r="I4" s="70"/>
      <c r="J4" s="70"/>
    </row>
    <row r="5" spans="1:9" s="7" customFormat="1" ht="10.5" customHeight="1">
      <c r="A5" s="8"/>
      <c r="B5" s="6"/>
      <c r="C5" s="6"/>
      <c r="D5" s="6"/>
      <c r="E5" s="6"/>
      <c r="F5" s="6"/>
      <c r="G5" s="6"/>
      <c r="H5" s="9"/>
      <c r="I5" s="16"/>
    </row>
    <row r="6" spans="1:10" s="7" customFormat="1" ht="12.75">
      <c r="A6" s="71" t="s">
        <v>155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7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4:10" ht="12.75">
      <c r="D8" s="73" t="s">
        <v>146</v>
      </c>
      <c r="E8" s="73"/>
      <c r="F8" s="73"/>
      <c r="G8" s="73"/>
      <c r="H8" s="73"/>
      <c r="I8" s="73"/>
      <c r="J8" s="73"/>
    </row>
    <row r="9" spans="3:12" ht="12.75">
      <c r="C9" s="51" t="s">
        <v>25</v>
      </c>
      <c r="D9" s="11">
        <v>2010</v>
      </c>
      <c r="E9" s="51"/>
      <c r="F9" s="11">
        <v>2009</v>
      </c>
      <c r="G9" s="51"/>
      <c r="H9" s="11">
        <v>2008</v>
      </c>
      <c r="I9" s="17"/>
      <c r="J9" s="11">
        <v>2007</v>
      </c>
      <c r="L9" s="18"/>
    </row>
    <row r="10" spans="3:12" ht="12.75">
      <c r="C10" s="51"/>
      <c r="D10" s="11"/>
      <c r="E10" s="51"/>
      <c r="F10" s="11"/>
      <c r="G10" s="51"/>
      <c r="H10" s="11"/>
      <c r="I10" s="17"/>
      <c r="J10" s="11"/>
      <c r="L10" s="18"/>
    </row>
    <row r="11" spans="1:12" ht="12.75">
      <c r="A11" t="s">
        <v>127</v>
      </c>
      <c r="C11" s="50">
        <v>13</v>
      </c>
      <c r="D11" s="18">
        <v>579956000.2789999</v>
      </c>
      <c r="E11" s="50"/>
      <c r="F11" s="18">
        <v>1475878528.9579992</v>
      </c>
      <c r="G11" s="50"/>
      <c r="H11" s="18" t="e">
        <f>#REF!</f>
        <v>#REF!</v>
      </c>
      <c r="I11" s="19"/>
      <c r="J11" s="18">
        <v>0</v>
      </c>
      <c r="L11" s="18"/>
    </row>
    <row r="12" spans="1:12" ht="12.75">
      <c r="A12" t="s">
        <v>77</v>
      </c>
      <c r="C12" s="50"/>
      <c r="D12" s="19"/>
      <c r="E12" s="50"/>
      <c r="F12" s="19"/>
      <c r="G12" s="50"/>
      <c r="H12" s="19"/>
      <c r="I12" s="19"/>
      <c r="J12" s="19"/>
      <c r="L12" s="18"/>
    </row>
    <row r="13" spans="1:12" ht="12.75">
      <c r="A13" s="7" t="s">
        <v>128</v>
      </c>
      <c r="C13" s="50"/>
      <c r="D13" s="19"/>
      <c r="E13" s="50"/>
      <c r="F13" s="19"/>
      <c r="G13" s="50"/>
      <c r="H13" s="19"/>
      <c r="I13" s="19"/>
      <c r="J13" s="19"/>
      <c r="L13" s="18"/>
    </row>
    <row r="14" spans="1:12" ht="12.75">
      <c r="A14" s="7" t="s">
        <v>129</v>
      </c>
      <c r="C14" s="50"/>
      <c r="D14" s="19"/>
      <c r="E14" s="50"/>
      <c r="F14" s="19"/>
      <c r="G14" s="50"/>
      <c r="H14" s="19"/>
      <c r="I14" s="19"/>
      <c r="J14" s="19"/>
      <c r="L14" s="18"/>
    </row>
    <row r="15" spans="1:13" ht="12.75">
      <c r="A15" t="s">
        <v>130</v>
      </c>
      <c r="C15" s="50">
        <v>14</v>
      </c>
      <c r="D15" s="19">
        <v>-546792999.9676399</v>
      </c>
      <c r="E15" s="50"/>
      <c r="F15" s="19">
        <v>-1136876497.2939997</v>
      </c>
      <c r="G15" s="50"/>
      <c r="H15" s="19" t="e">
        <f>-(#REF!+#REF!+#REF!+#REF!)</f>
        <v>#REF!</v>
      </c>
      <c r="I15" s="19"/>
      <c r="J15" s="19"/>
      <c r="L15" s="18"/>
      <c r="M15" s="23"/>
    </row>
    <row r="16" spans="1:12" ht="12.75">
      <c r="A16" t="s">
        <v>131</v>
      </c>
      <c r="C16" s="50">
        <v>15</v>
      </c>
      <c r="D16" s="19">
        <v>-17585590.879</v>
      </c>
      <c r="E16" s="50"/>
      <c r="F16" s="19">
        <v>-28107946.928000003</v>
      </c>
      <c r="G16" s="50"/>
      <c r="H16" s="19" t="e">
        <f>-(#REF!+#REF!+#REF!+#REF!+#REF!+#REF!+#REF!+#REF!+#REF!+#REF!+#REF!+#REF!+#REF!+#REF!+#REF!+#REF!+#REF!+#REF!+#REF!)-#REF!</f>
        <v>#REF!</v>
      </c>
      <c r="I16" s="19"/>
      <c r="J16" s="19" t="e">
        <f>-(#REF!+#REF!+#REF!)</f>
        <v>#REF!</v>
      </c>
      <c r="L16" s="18"/>
    </row>
    <row r="17" spans="1:12" ht="12.75">
      <c r="A17" t="s">
        <v>132</v>
      </c>
      <c r="C17" s="50">
        <v>16</v>
      </c>
      <c r="D17" s="19">
        <v>-18275317</v>
      </c>
      <c r="E17" s="50"/>
      <c r="F17" s="19">
        <v>-17561982</v>
      </c>
      <c r="G17" s="50"/>
      <c r="H17" s="19" t="e">
        <f>SUM(H18:H20)</f>
        <v>#REF!</v>
      </c>
      <c r="I17" s="19"/>
      <c r="J17" s="19"/>
      <c r="L17" s="18"/>
    </row>
    <row r="18" spans="2:12" ht="12.75">
      <c r="B18" s="1" t="s">
        <v>133</v>
      </c>
      <c r="C18" s="50"/>
      <c r="D18" s="28">
        <v>-18275317</v>
      </c>
      <c r="E18" s="50"/>
      <c r="F18" s="28">
        <v>-17561982</v>
      </c>
      <c r="G18" s="50"/>
      <c r="H18" s="28" t="e">
        <f>-#REF!</f>
        <v>#REF!</v>
      </c>
      <c r="I18" s="19"/>
      <c r="J18" s="28">
        <v>0</v>
      </c>
      <c r="L18" s="18"/>
    </row>
    <row r="19" spans="1:12" ht="12.75">
      <c r="A19" s="2"/>
      <c r="B19" s="1" t="s">
        <v>134</v>
      </c>
      <c r="C19" s="50"/>
      <c r="D19" s="28"/>
      <c r="E19" s="50"/>
      <c r="F19" s="28"/>
      <c r="G19" s="50"/>
      <c r="H19" s="28"/>
      <c r="I19" s="19"/>
      <c r="J19" s="28"/>
      <c r="L19" s="18"/>
    </row>
    <row r="20" spans="2:12" ht="12.75">
      <c r="B20" s="1" t="s">
        <v>135</v>
      </c>
      <c r="C20" s="50"/>
      <c r="D20" s="28"/>
      <c r="E20" s="50"/>
      <c r="F20" s="28"/>
      <c r="G20" s="50"/>
      <c r="H20" s="28"/>
      <c r="I20" s="19"/>
      <c r="J20" s="28"/>
      <c r="L20" s="18"/>
    </row>
    <row r="21" spans="1:12" ht="12.75">
      <c r="A21" t="s">
        <v>136</v>
      </c>
      <c r="C21" s="50"/>
      <c r="D21" s="19"/>
      <c r="E21" s="50"/>
      <c r="F21" s="19"/>
      <c r="G21" s="50"/>
      <c r="H21" s="19"/>
      <c r="I21" s="19"/>
      <c r="J21" s="19"/>
      <c r="L21" s="18"/>
    </row>
    <row r="22" spans="1:12" ht="12.75">
      <c r="A22" s="2" t="s">
        <v>137</v>
      </c>
      <c r="C22" s="50"/>
      <c r="D22" s="29">
        <v>-2697907.567639999</v>
      </c>
      <c r="E22" s="50"/>
      <c r="F22" s="29">
        <v>293332102.7359996</v>
      </c>
      <c r="G22" s="50"/>
      <c r="H22" s="29" t="e">
        <f>SUM(H11:H17)+H21</f>
        <v>#REF!</v>
      </c>
      <c r="I22" s="19"/>
      <c r="J22" s="29" t="e">
        <f>SUM(J11:J17)+J21</f>
        <v>#REF!</v>
      </c>
      <c r="L22" s="18"/>
    </row>
    <row r="23" spans="3:12" ht="12.75">
      <c r="C23" s="50"/>
      <c r="D23" s="19"/>
      <c r="E23" s="50"/>
      <c r="F23" s="19"/>
      <c r="G23" s="50"/>
      <c r="H23" s="19"/>
      <c r="I23" s="19"/>
      <c r="J23" s="19"/>
      <c r="L23" s="18"/>
    </row>
    <row r="24" spans="1:12" ht="12.75">
      <c r="A24" t="s">
        <v>138</v>
      </c>
      <c r="B24" s="3"/>
      <c r="C24" s="50"/>
      <c r="D24" s="19"/>
      <c r="E24" s="50"/>
      <c r="F24" s="19"/>
      <c r="G24" s="50"/>
      <c r="H24" s="19"/>
      <c r="I24" s="19"/>
      <c r="J24" s="19"/>
      <c r="L24" s="18"/>
    </row>
    <row r="25" spans="1:12" ht="12.75">
      <c r="A25" t="s">
        <v>139</v>
      </c>
      <c r="B25" s="1"/>
      <c r="C25" s="50"/>
      <c r="D25" s="19"/>
      <c r="E25" s="50"/>
      <c r="F25" s="19"/>
      <c r="G25" s="50"/>
      <c r="H25" s="19"/>
      <c r="I25" s="19"/>
      <c r="J25" s="19"/>
      <c r="L25" s="18"/>
    </row>
    <row r="26" spans="1:12" ht="12.75">
      <c r="A26" s="7" t="s">
        <v>140</v>
      </c>
      <c r="B26" s="1"/>
      <c r="C26" s="50">
        <v>17</v>
      </c>
      <c r="D26" s="19">
        <v>-19209059.44</v>
      </c>
      <c r="E26" s="50"/>
      <c r="F26" s="19">
        <v>34957670.370000005</v>
      </c>
      <c r="G26" s="50"/>
      <c r="H26" s="19" t="e">
        <f>SUM(H27:H30)</f>
        <v>#REF!</v>
      </c>
      <c r="I26" s="19"/>
      <c r="J26" s="19">
        <v>0</v>
      </c>
      <c r="L26" s="18"/>
    </row>
    <row r="27" spans="2:12" ht="12.75">
      <c r="B27" s="1" t="s">
        <v>141</v>
      </c>
      <c r="C27" s="50"/>
      <c r="D27" s="28"/>
      <c r="E27" s="50"/>
      <c r="F27" s="28"/>
      <c r="G27" s="50"/>
      <c r="H27" s="28"/>
      <c r="I27" s="19"/>
      <c r="J27" s="28"/>
      <c r="L27" s="18"/>
    </row>
    <row r="28" spans="2:12" ht="12.75">
      <c r="B28" s="1" t="s">
        <v>142</v>
      </c>
      <c r="C28" s="50"/>
      <c r="D28" s="28"/>
      <c r="E28" s="50"/>
      <c r="F28" s="28"/>
      <c r="G28" s="50"/>
      <c r="H28" s="28" t="e">
        <f>-#REF!</f>
        <v>#REF!</v>
      </c>
      <c r="I28" s="19"/>
      <c r="J28" s="28">
        <v>0</v>
      </c>
      <c r="L28" s="18"/>
    </row>
    <row r="29" spans="2:12" ht="12.75">
      <c r="B29" s="1" t="s">
        <v>143</v>
      </c>
      <c r="C29" s="50"/>
      <c r="D29" s="28">
        <v>-18713765.07</v>
      </c>
      <c r="E29" s="50"/>
      <c r="F29" s="28">
        <v>35579215.413</v>
      </c>
      <c r="G29" s="50"/>
      <c r="H29" s="28" t="e">
        <f>#REF!-#REF!</f>
        <v>#REF!</v>
      </c>
      <c r="I29" s="19"/>
      <c r="J29" s="28">
        <v>0</v>
      </c>
      <c r="L29" s="18"/>
    </row>
    <row r="30" spans="2:12" ht="12.75">
      <c r="B30" s="1" t="s">
        <v>144</v>
      </c>
      <c r="C30" s="50"/>
      <c r="D30" s="28">
        <v>-495294.37</v>
      </c>
      <c r="E30" s="50"/>
      <c r="F30" s="28">
        <v>-621545.0430000001</v>
      </c>
      <c r="G30" s="50"/>
      <c r="H30" s="28" t="e">
        <f>-#REF!</f>
        <v>#REF!</v>
      </c>
      <c r="I30" s="19"/>
      <c r="J30" s="28">
        <v>0</v>
      </c>
      <c r="L30" s="18"/>
    </row>
    <row r="31" spans="1:12" ht="12.75">
      <c r="A31" s="2" t="s">
        <v>145</v>
      </c>
      <c r="C31" s="50"/>
      <c r="D31" s="29">
        <v>-19209059.44</v>
      </c>
      <c r="E31" s="50"/>
      <c r="F31" s="29">
        <v>34957670.370000005</v>
      </c>
      <c r="G31" s="50"/>
      <c r="H31" s="29" t="e">
        <f>SUM(H24:H26)</f>
        <v>#REF!</v>
      </c>
      <c r="I31" s="37"/>
      <c r="J31" s="29">
        <f>SUM(J24:J26)</f>
        <v>0</v>
      </c>
      <c r="L31" s="18"/>
    </row>
    <row r="32" spans="3:12" ht="12.75">
      <c r="C32" s="50"/>
      <c r="D32" s="19"/>
      <c r="E32" s="50"/>
      <c r="F32" s="19"/>
      <c r="G32" s="50"/>
      <c r="H32" s="19"/>
      <c r="I32" s="19"/>
      <c r="J32" s="19"/>
      <c r="L32" s="18"/>
    </row>
    <row r="33" spans="1:12" ht="12.75">
      <c r="A33" s="2" t="s">
        <v>23</v>
      </c>
      <c r="C33" s="50"/>
      <c r="D33" s="29">
        <v>-21906967.00764</v>
      </c>
      <c r="E33" s="50"/>
      <c r="F33" s="29">
        <v>328289773.1059996</v>
      </c>
      <c r="G33" s="50"/>
      <c r="H33" s="29" t="e">
        <f>H22+H31</f>
        <v>#REF!</v>
      </c>
      <c r="I33" s="19"/>
      <c r="J33" s="29" t="e">
        <f>J22+J31</f>
        <v>#REF!</v>
      </c>
      <c r="L33" s="18"/>
    </row>
    <row r="34" spans="1:13" ht="12.75">
      <c r="A34" s="2"/>
      <c r="C34" s="50"/>
      <c r="D34" s="45"/>
      <c r="E34" s="50"/>
      <c r="F34" s="45"/>
      <c r="G34" s="50"/>
      <c r="H34" s="45"/>
      <c r="I34" s="19"/>
      <c r="J34" s="19"/>
      <c r="L34" s="18"/>
      <c r="M34" s="48"/>
    </row>
    <row r="35" spans="1:13" ht="12.75">
      <c r="A35" t="s">
        <v>78</v>
      </c>
      <c r="C35" s="50">
        <v>18</v>
      </c>
      <c r="D35" s="63">
        <v>0</v>
      </c>
      <c r="E35" s="50"/>
      <c r="F35" s="63">
        <v>-33268651</v>
      </c>
      <c r="G35" s="50"/>
      <c r="H35" s="63">
        <v>-24853224</v>
      </c>
      <c r="I35" s="19"/>
      <c r="J35" s="19">
        <v>0</v>
      </c>
      <c r="L35" s="18"/>
      <c r="M35" s="47"/>
    </row>
    <row r="36" spans="3:12" ht="12.75">
      <c r="C36" s="50"/>
      <c r="D36" s="45"/>
      <c r="E36" s="50"/>
      <c r="F36" s="45"/>
      <c r="G36" s="50"/>
      <c r="H36" s="45"/>
      <c r="I36" s="19"/>
      <c r="J36" s="19"/>
      <c r="L36" s="18"/>
    </row>
    <row r="37" spans="1:13" ht="13.5" thickBot="1">
      <c r="A37" s="56" t="s">
        <v>79</v>
      </c>
      <c r="B37" s="57"/>
      <c r="C37" s="58"/>
      <c r="D37" s="25">
        <v>-21906967.00764</v>
      </c>
      <c r="E37" s="58"/>
      <c r="F37" s="25">
        <v>295021122.1059996</v>
      </c>
      <c r="G37" s="58"/>
      <c r="H37" s="25" t="e">
        <f>H33+H35</f>
        <v>#REF!</v>
      </c>
      <c r="I37" s="59"/>
      <c r="J37" s="25" t="e">
        <f>J33+J35</f>
        <v>#REF!</v>
      </c>
      <c r="L37" s="18"/>
      <c r="M37" s="48"/>
    </row>
    <row r="38" spans="3:10" ht="13.5" thickTop="1">
      <c r="C38" s="50"/>
      <c r="D38" s="19"/>
      <c r="E38" s="50"/>
      <c r="F38" s="19"/>
      <c r="G38" s="50"/>
      <c r="H38" s="19"/>
      <c r="I38" s="19"/>
      <c r="J38" s="19"/>
    </row>
    <row r="39" spans="1:10" ht="12.75">
      <c r="A39" s="2" t="s">
        <v>24</v>
      </c>
      <c r="C39" s="50"/>
      <c r="D39" s="19"/>
      <c r="E39" s="50"/>
      <c r="F39" s="19"/>
      <c r="G39" s="50"/>
      <c r="H39" s="19"/>
      <c r="I39" s="19"/>
      <c r="J39" s="19"/>
    </row>
    <row r="40" spans="3:10" ht="12.75">
      <c r="C40" s="50"/>
      <c r="D40" s="19"/>
      <c r="E40" s="50"/>
      <c r="F40" s="19"/>
      <c r="G40" s="50"/>
      <c r="H40" s="19"/>
      <c r="I40" s="19"/>
      <c r="J40" s="19"/>
    </row>
    <row r="41" spans="2:10" ht="12.75">
      <c r="B41" s="1" t="s">
        <v>81</v>
      </c>
      <c r="C41" s="50"/>
      <c r="D41" s="28"/>
      <c r="E41" s="50"/>
      <c r="F41" s="28"/>
      <c r="G41" s="50"/>
      <c r="H41" s="28"/>
      <c r="I41" s="19"/>
      <c r="J41" s="28"/>
    </row>
    <row r="42" spans="2:10" ht="12.75">
      <c r="B42" s="1" t="s">
        <v>80</v>
      </c>
      <c r="C42" s="50"/>
      <c r="D42" s="28"/>
      <c r="E42" s="50"/>
      <c r="F42" s="28"/>
      <c r="G42" s="50"/>
      <c r="H42" s="28"/>
      <c r="I42" s="19"/>
      <c r="J42" s="28"/>
    </row>
    <row r="43" spans="3:10" ht="13.5" thickBot="1">
      <c r="C43" s="50"/>
      <c r="D43" s="22"/>
      <c r="E43" s="50"/>
      <c r="F43" s="22"/>
      <c r="G43" s="50"/>
      <c r="H43" s="22"/>
      <c r="I43" s="19"/>
      <c r="J43" s="22"/>
    </row>
    <row r="44" spans="8:10" ht="13.5" thickTop="1">
      <c r="H44" s="14"/>
      <c r="J44" s="14"/>
    </row>
    <row r="45" spans="8:10" ht="12.75">
      <c r="H45" s="14"/>
      <c r="J45" s="14"/>
    </row>
    <row r="46" spans="4:10" ht="12.75">
      <c r="D46" s="18"/>
      <c r="H46" s="14"/>
      <c r="J46" s="14"/>
    </row>
    <row r="47" spans="8:10" ht="12.75">
      <c r="H47" s="14"/>
      <c r="J47" s="14"/>
    </row>
    <row r="48" spans="8:10" ht="12.75">
      <c r="H48" s="14"/>
      <c r="J48" s="14"/>
    </row>
    <row r="49" spans="8:10" ht="12.75">
      <c r="H49" s="14"/>
      <c r="J49" s="14"/>
    </row>
    <row r="50" spans="8:10" ht="12.75">
      <c r="H50" s="14"/>
      <c r="J50" s="14"/>
    </row>
    <row r="51" spans="8:10" ht="12.75">
      <c r="H51" s="14"/>
      <c r="J51" s="14"/>
    </row>
    <row r="52" spans="8:10" ht="12.75">
      <c r="H52" s="14"/>
      <c r="J52" s="14"/>
    </row>
    <row r="53" spans="8:10" ht="12.75">
      <c r="H53" s="14"/>
      <c r="J53" s="14"/>
    </row>
    <row r="54" spans="8:10" ht="12.75">
      <c r="H54" s="14"/>
      <c r="J54" s="14"/>
    </row>
  </sheetData>
  <mergeCells count="3">
    <mergeCell ref="A4:J4"/>
    <mergeCell ref="A6:J6"/>
    <mergeCell ref="D8:J8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G54"/>
  <sheetViews>
    <sheetView workbookViewId="0" topLeftCell="A1">
      <selection activeCell="D11" sqref="D11:F42"/>
    </sheetView>
  </sheetViews>
  <sheetFormatPr defaultColWidth="9.140625" defaultRowHeight="12.75"/>
  <cols>
    <col min="2" max="2" width="46.57421875" style="0" customWidth="1"/>
    <col min="3" max="3" width="8.28125" style="0" customWidth="1"/>
    <col min="4" max="4" width="14.7109375" style="0" customWidth="1"/>
    <col min="5" max="5" width="2.7109375" style="14" customWidth="1"/>
    <col min="6" max="6" width="14.7109375" style="0" customWidth="1"/>
  </cols>
  <sheetData>
    <row r="1" ht="15.75">
      <c r="A1" s="60" t="s">
        <v>150</v>
      </c>
    </row>
    <row r="2" ht="15.75">
      <c r="A2" s="61" t="s">
        <v>153</v>
      </c>
    </row>
    <row r="3" ht="12.75"/>
    <row r="4" spans="1:6" ht="15">
      <c r="A4" s="70" t="s">
        <v>82</v>
      </c>
      <c r="B4" s="70"/>
      <c r="C4" s="70"/>
      <c r="D4" s="70"/>
      <c r="E4" s="70"/>
      <c r="F4" s="70"/>
    </row>
    <row r="5" spans="1:5" s="7" customFormat="1" ht="10.5" customHeight="1">
      <c r="A5" s="8"/>
      <c r="B5" s="6"/>
      <c r="C5" s="6"/>
      <c r="D5" s="9"/>
      <c r="E5" s="16"/>
    </row>
    <row r="6" spans="1:6" s="7" customFormat="1" ht="12.75">
      <c r="A6" s="71" t="s">
        <v>155</v>
      </c>
      <c r="B6" s="71"/>
      <c r="C6" s="71"/>
      <c r="D6" s="71"/>
      <c r="E6" s="71"/>
      <c r="F6" s="71"/>
    </row>
    <row r="7" spans="4:6" ht="12.75">
      <c r="D7" s="73" t="s">
        <v>146</v>
      </c>
      <c r="E7" s="73"/>
      <c r="F7" s="73"/>
    </row>
    <row r="8" spans="3:6" ht="12.75">
      <c r="C8" s="10"/>
      <c r="D8" s="11">
        <v>2010</v>
      </c>
      <c r="E8" s="17"/>
      <c r="F8" s="11">
        <v>2009</v>
      </c>
    </row>
    <row r="9" spans="3:6" ht="12.75">
      <c r="C9" s="10"/>
      <c r="D9" s="11"/>
      <c r="E9" s="17"/>
      <c r="F9" s="11"/>
    </row>
    <row r="10" spans="1:6" ht="12.75">
      <c r="A10" s="2" t="s">
        <v>96</v>
      </c>
      <c r="D10" s="18"/>
      <c r="E10" s="19"/>
      <c r="F10" s="18"/>
    </row>
    <row r="11" spans="1:6" ht="12.75">
      <c r="A11" t="s">
        <v>83</v>
      </c>
      <c r="D11" s="18">
        <v>-21906967.00764</v>
      </c>
      <c r="E11" s="19"/>
      <c r="F11" s="18">
        <v>328289773.1059996</v>
      </c>
    </row>
    <row r="12" spans="1:6" ht="12.75">
      <c r="A12" t="s">
        <v>84</v>
      </c>
      <c r="D12" s="18"/>
      <c r="E12" s="19"/>
      <c r="F12" s="18"/>
    </row>
    <row r="13" spans="1:6" ht="12.75">
      <c r="A13" t="s">
        <v>85</v>
      </c>
      <c r="B13" t="s">
        <v>86</v>
      </c>
      <c r="D13" s="18"/>
      <c r="E13" s="19"/>
      <c r="F13" s="18"/>
    </row>
    <row r="14" spans="2:6" ht="12.75">
      <c r="B14" t="s">
        <v>148</v>
      </c>
      <c r="D14" s="18"/>
      <c r="E14" s="19"/>
      <c r="F14" s="18"/>
    </row>
    <row r="15" spans="2:6" ht="12.75">
      <c r="B15" t="s">
        <v>87</v>
      </c>
      <c r="D15" s="18"/>
      <c r="E15" s="19"/>
      <c r="F15" s="18"/>
    </row>
    <row r="16" spans="2:6" ht="12.75">
      <c r="B16" t="s">
        <v>88</v>
      </c>
      <c r="D16" s="18"/>
      <c r="E16" s="19"/>
      <c r="F16" s="18"/>
    </row>
    <row r="17" spans="2:6" ht="12.75">
      <c r="B17" t="s">
        <v>89</v>
      </c>
      <c r="D17" s="18">
        <v>250666885.96743497</v>
      </c>
      <c r="E17" s="19"/>
      <c r="F17" s="18">
        <v>-50965035.83600861</v>
      </c>
    </row>
    <row r="18" spans="2:6" ht="12.75">
      <c r="B18" t="s">
        <v>90</v>
      </c>
      <c r="D18" s="18">
        <v>-107415511.093</v>
      </c>
      <c r="E18" s="19"/>
      <c r="F18" s="18">
        <v>0</v>
      </c>
    </row>
    <row r="19" spans="2:6" ht="12.75">
      <c r="B19" t="s">
        <v>91</v>
      </c>
      <c r="D19" s="31">
        <v>-131440278.37381452</v>
      </c>
      <c r="E19" s="19"/>
      <c r="F19" s="31">
        <v>-282390490.52126676</v>
      </c>
    </row>
    <row r="20" spans="1:6" ht="12.75">
      <c r="A20" t="s">
        <v>92</v>
      </c>
      <c r="D20" s="18">
        <v>-10095870.50701955</v>
      </c>
      <c r="E20" s="19"/>
      <c r="F20" s="18">
        <v>-5065753.251275778</v>
      </c>
    </row>
    <row r="21" spans="2:6" ht="12.75">
      <c r="B21" t="s">
        <v>93</v>
      </c>
      <c r="D21" s="18"/>
      <c r="E21" s="19"/>
      <c r="F21" s="18"/>
    </row>
    <row r="22" spans="2:6" ht="12.75">
      <c r="B22" t="s">
        <v>94</v>
      </c>
      <c r="D22" s="18">
        <v>-2071102</v>
      </c>
      <c r="E22" s="19"/>
      <c r="F22" s="18">
        <v>-24920000</v>
      </c>
    </row>
    <row r="23" spans="1:6" ht="12.75">
      <c r="A23" s="1" t="s">
        <v>95</v>
      </c>
      <c r="D23" s="32">
        <v>-12166972.50701955</v>
      </c>
      <c r="E23" s="19"/>
      <c r="F23" s="32">
        <v>-29985753.251275778</v>
      </c>
    </row>
    <row r="24" spans="1:6" ht="12.75">
      <c r="A24" s="1"/>
      <c r="D24" s="18"/>
      <c r="E24" s="19"/>
      <c r="F24" s="18"/>
    </row>
    <row r="25" spans="1:6" ht="12.75">
      <c r="A25" s="2" t="s">
        <v>97</v>
      </c>
      <c r="D25" s="18"/>
      <c r="E25" s="19"/>
      <c r="F25" s="18"/>
    </row>
    <row r="26" spans="1:6" ht="12.75">
      <c r="A26" t="s">
        <v>98</v>
      </c>
      <c r="D26" s="18"/>
      <c r="E26" s="19"/>
      <c r="F26" s="18"/>
    </row>
    <row r="27" spans="1:6" ht="12.75">
      <c r="A27" t="s">
        <v>99</v>
      </c>
      <c r="D27" s="18"/>
      <c r="E27" s="19"/>
      <c r="F27" s="18"/>
    </row>
    <row r="28" spans="1:6" ht="12.75">
      <c r="A28" t="s">
        <v>100</v>
      </c>
      <c r="D28" s="18"/>
      <c r="E28" s="19"/>
      <c r="F28" s="18"/>
    </row>
    <row r="29" spans="1:6" ht="12.75">
      <c r="A29" t="s">
        <v>102</v>
      </c>
      <c r="B29" s="3"/>
      <c r="D29" s="18"/>
      <c r="E29" s="19"/>
      <c r="F29" s="18"/>
    </row>
    <row r="30" spans="1:6" ht="12.75">
      <c r="A30" t="s">
        <v>101</v>
      </c>
      <c r="B30" s="1"/>
      <c r="D30" s="18"/>
      <c r="E30" s="19"/>
      <c r="F30" s="18"/>
    </row>
    <row r="31" spans="1:6" ht="12.75">
      <c r="A31" s="1" t="s">
        <v>108</v>
      </c>
      <c r="B31" s="1"/>
      <c r="D31" s="32">
        <v>0</v>
      </c>
      <c r="E31" s="19"/>
      <c r="F31" s="32">
        <v>0</v>
      </c>
    </row>
    <row r="32" spans="2:6" ht="12.75">
      <c r="B32" s="1"/>
      <c r="D32" s="18"/>
      <c r="E32" s="19"/>
      <c r="F32" s="18"/>
    </row>
    <row r="33" spans="1:6" ht="12.75">
      <c r="A33" s="2" t="s">
        <v>103</v>
      </c>
      <c r="D33" s="18"/>
      <c r="E33" s="19"/>
      <c r="F33" s="18"/>
    </row>
    <row r="34" spans="1:6" ht="12.75">
      <c r="A34" t="s">
        <v>152</v>
      </c>
      <c r="D34" s="18"/>
      <c r="E34" s="19"/>
      <c r="F34" s="18"/>
    </row>
    <row r="35" spans="1:6" ht="12.75">
      <c r="A35" t="s">
        <v>104</v>
      </c>
      <c r="D35" s="18"/>
      <c r="E35" s="19"/>
      <c r="F35" s="18"/>
    </row>
    <row r="36" spans="1:6" ht="12.75">
      <c r="A36" t="s">
        <v>105</v>
      </c>
      <c r="D36" s="18"/>
      <c r="E36" s="19"/>
      <c r="F36" s="18"/>
    </row>
    <row r="37" spans="1:6" ht="12.75">
      <c r="A37" t="s">
        <v>106</v>
      </c>
      <c r="D37" s="18"/>
      <c r="E37" s="19"/>
      <c r="F37" s="18"/>
    </row>
    <row r="38" spans="1:6" ht="12.75">
      <c r="A38" s="1" t="s">
        <v>107</v>
      </c>
      <c r="D38" s="32">
        <v>0</v>
      </c>
      <c r="E38" s="19"/>
      <c r="F38" s="32">
        <v>0</v>
      </c>
    </row>
    <row r="39" spans="4:6" ht="12.75">
      <c r="D39" s="18"/>
      <c r="E39" s="19"/>
      <c r="F39" s="18"/>
    </row>
    <row r="40" spans="1:6" ht="12.75">
      <c r="A40" s="2" t="s">
        <v>109</v>
      </c>
      <c r="B40" s="2"/>
      <c r="D40" s="30">
        <v>-12166972.50701955</v>
      </c>
      <c r="E40" s="19"/>
      <c r="F40" s="30">
        <v>-29985753.251275778</v>
      </c>
    </row>
    <row r="41" spans="1:6" ht="12.75">
      <c r="A41" s="2" t="s">
        <v>110</v>
      </c>
      <c r="B41" s="13"/>
      <c r="D41" s="30">
        <v>26082468.189199906</v>
      </c>
      <c r="E41" s="19"/>
      <c r="F41" s="30">
        <v>56068221.456</v>
      </c>
    </row>
    <row r="42" spans="1:6" ht="13.5" thickBot="1">
      <c r="A42" s="2" t="s">
        <v>111</v>
      </c>
      <c r="B42" s="13"/>
      <c r="D42" s="24">
        <v>13915495.682180356</v>
      </c>
      <c r="E42" s="19"/>
      <c r="F42" s="24">
        <v>26082468.204724222</v>
      </c>
    </row>
    <row r="43" ht="13.5" thickTop="1"/>
    <row r="44" spans="3:7" ht="12.75">
      <c r="C44" s="54"/>
      <c r="D44" s="55"/>
      <c r="E44" s="55"/>
      <c r="F44" s="55"/>
      <c r="G44" s="54"/>
    </row>
    <row r="45" spans="3:7" ht="12.75">
      <c r="C45" s="33"/>
      <c r="D45" s="54"/>
      <c r="E45" s="68"/>
      <c r="F45" s="54"/>
      <c r="G45" s="54"/>
    </row>
    <row r="46" spans="3:7" ht="12.75">
      <c r="C46" s="33"/>
      <c r="D46" s="67"/>
      <c r="E46" s="68"/>
      <c r="F46" s="54"/>
      <c r="G46" s="54"/>
    </row>
    <row r="47" spans="3:7" ht="12.75">
      <c r="C47" s="33"/>
      <c r="D47" s="67">
        <f>Bilanci!E15</f>
        <v>13915495.97159992</v>
      </c>
      <c r="E47" s="68"/>
      <c r="F47" s="67">
        <f>Bilanci!G15</f>
        <v>26082468.189199906</v>
      </c>
      <c r="G47" s="54"/>
    </row>
    <row r="48" spans="3:7" ht="12.75">
      <c r="C48" s="33"/>
      <c r="D48" s="67"/>
      <c r="E48" s="68"/>
      <c r="F48" s="67"/>
      <c r="G48" s="54"/>
    </row>
    <row r="49" spans="3:7" ht="12.75">
      <c r="C49" s="33"/>
      <c r="D49" s="67">
        <f>D42-D47</f>
        <v>-0.2894195634871721</v>
      </c>
      <c r="E49" s="68"/>
      <c r="F49" s="67">
        <f>F42-F47</f>
        <v>0.01552431657910347</v>
      </c>
      <c r="G49" s="54"/>
    </row>
    <row r="50" spans="3:7" ht="12.75">
      <c r="C50" s="33"/>
      <c r="D50" s="54"/>
      <c r="E50" s="68"/>
      <c r="F50" s="54"/>
      <c r="G50" s="54"/>
    </row>
    <row r="51" spans="3:7" ht="12.75">
      <c r="C51" s="33"/>
      <c r="D51" s="67"/>
      <c r="E51" s="68"/>
      <c r="F51" s="54"/>
      <c r="G51" s="54"/>
    </row>
    <row r="52" spans="3:7" ht="12.75">
      <c r="C52" s="33"/>
      <c r="D52" s="35"/>
      <c r="E52" s="34"/>
      <c r="F52" s="33"/>
      <c r="G52" s="54"/>
    </row>
    <row r="53" spans="3:7" ht="12.75">
      <c r="C53" s="33"/>
      <c r="D53" s="33"/>
      <c r="E53" s="34"/>
      <c r="F53" s="33"/>
      <c r="G53" s="54"/>
    </row>
    <row r="54" spans="3:6" ht="12.75">
      <c r="C54" s="33"/>
      <c r="D54" s="33"/>
      <c r="E54" s="34"/>
      <c r="F54" s="33"/>
    </row>
  </sheetData>
  <mergeCells count="3">
    <mergeCell ref="D7:F7"/>
    <mergeCell ref="A6:F6"/>
    <mergeCell ref="A4:F4"/>
  </mergeCells>
  <printOptions/>
  <pageMargins left="0.75" right="0.75" top="1" bottom="1" header="0.5" footer="0.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H25"/>
  <sheetViews>
    <sheetView workbookViewId="0" topLeftCell="A6">
      <selection activeCell="G26" sqref="G25:G26"/>
    </sheetView>
  </sheetViews>
  <sheetFormatPr defaultColWidth="9.140625" defaultRowHeight="12.75"/>
  <cols>
    <col min="1" max="1" width="35.140625" style="0" customWidth="1"/>
    <col min="2" max="2" width="16.28125" style="0" bestFit="1" customWidth="1"/>
    <col min="3" max="4" width="9.28125" style="0" bestFit="1" customWidth="1"/>
    <col min="5" max="6" width="13.00390625" style="0" customWidth="1"/>
    <col min="7" max="7" width="15.57421875" style="0" bestFit="1" customWidth="1"/>
    <col min="8" max="8" width="12.8515625" style="0" bestFit="1" customWidth="1"/>
  </cols>
  <sheetData>
    <row r="1" ht="15.75">
      <c r="A1" s="60" t="s">
        <v>150</v>
      </c>
    </row>
    <row r="2" ht="15.75">
      <c r="A2" s="61" t="s">
        <v>153</v>
      </c>
    </row>
    <row r="4" spans="1:7" ht="15">
      <c r="A4" s="70" t="s">
        <v>112</v>
      </c>
      <c r="B4" s="70"/>
      <c r="C4" s="70"/>
      <c r="D4" s="70"/>
      <c r="E4" s="70"/>
      <c r="F4" s="70"/>
      <c r="G4" s="70"/>
    </row>
    <row r="5" spans="1:7" ht="15">
      <c r="A5" s="6"/>
      <c r="B5" s="6"/>
      <c r="C5" s="6"/>
      <c r="D5" s="6"/>
      <c r="E5" s="6"/>
      <c r="F5" s="6"/>
      <c r="G5" s="6"/>
    </row>
    <row r="6" spans="1:7" ht="12.75">
      <c r="A6" s="71" t="s">
        <v>155</v>
      </c>
      <c r="B6" s="71"/>
      <c r="C6" s="71"/>
      <c r="D6" s="71"/>
      <c r="E6" s="71"/>
      <c r="F6" s="71"/>
      <c r="G6" s="71"/>
    </row>
    <row r="7" spans="1:7" ht="12.75">
      <c r="A7" s="11"/>
      <c r="B7" s="11"/>
      <c r="C7" s="11"/>
      <c r="D7" s="11"/>
      <c r="E7" s="11"/>
      <c r="G7" s="62" t="s">
        <v>146</v>
      </c>
    </row>
    <row r="8" spans="1:7" ht="18" customHeight="1">
      <c r="A8" s="74"/>
      <c r="B8" s="74"/>
      <c r="C8" s="74"/>
      <c r="D8" s="74"/>
      <c r="E8" s="74"/>
      <c r="F8" s="74"/>
      <c r="G8" s="74"/>
    </row>
    <row r="9" spans="1:7" ht="38.25">
      <c r="A9" s="42"/>
      <c r="B9" s="43" t="s">
        <v>73</v>
      </c>
      <c r="C9" s="43" t="s">
        <v>121</v>
      </c>
      <c r="D9" s="43" t="s">
        <v>113</v>
      </c>
      <c r="E9" s="43" t="s">
        <v>114</v>
      </c>
      <c r="F9" s="43" t="s">
        <v>120</v>
      </c>
      <c r="G9" s="44" t="s">
        <v>115</v>
      </c>
    </row>
    <row r="10" spans="1:7" ht="12.75" customHeight="1">
      <c r="A10" s="14"/>
      <c r="B10" s="36"/>
      <c r="C10" s="36"/>
      <c r="D10" s="36"/>
      <c r="E10" s="36"/>
      <c r="F10" s="36"/>
      <c r="G10" s="39"/>
    </row>
    <row r="11" spans="1:7" ht="18" customHeight="1">
      <c r="A11" s="40" t="s">
        <v>151</v>
      </c>
      <c r="B11" s="37"/>
      <c r="C11" s="37"/>
      <c r="D11" s="37"/>
      <c r="E11" s="37"/>
      <c r="F11" s="37">
        <v>220288580.73800004</v>
      </c>
      <c r="G11" s="37">
        <v>220288580.73800004</v>
      </c>
    </row>
    <row r="12" spans="1:7" ht="18" customHeight="1">
      <c r="A12" s="14" t="s">
        <v>122</v>
      </c>
      <c r="B12" s="38"/>
      <c r="C12" s="38"/>
      <c r="D12" s="38"/>
      <c r="E12" s="38"/>
      <c r="F12" s="38"/>
      <c r="G12" s="38">
        <v>0</v>
      </c>
    </row>
    <row r="13" spans="1:7" ht="18" customHeight="1">
      <c r="A13" s="41" t="s">
        <v>123</v>
      </c>
      <c r="B13" s="29">
        <v>0</v>
      </c>
      <c r="C13" s="29">
        <v>0</v>
      </c>
      <c r="D13" s="29">
        <v>0</v>
      </c>
      <c r="E13" s="29">
        <v>0</v>
      </c>
      <c r="F13" s="29">
        <v>220288580.73800004</v>
      </c>
      <c r="G13" s="29">
        <v>220288580.73800004</v>
      </c>
    </row>
    <row r="14" spans="1:7" ht="18" customHeight="1">
      <c r="A14" s="14" t="s">
        <v>116</v>
      </c>
      <c r="B14" s="38"/>
      <c r="C14" s="38"/>
      <c r="D14" s="38"/>
      <c r="E14" s="38"/>
      <c r="F14" s="38">
        <v>295021122.1059996</v>
      </c>
      <c r="G14" s="38">
        <v>295021122.1059996</v>
      </c>
    </row>
    <row r="15" spans="1:7" ht="18" customHeight="1">
      <c r="A15" s="14" t="s">
        <v>117</v>
      </c>
      <c r="B15" s="38"/>
      <c r="C15" s="38"/>
      <c r="D15" s="38"/>
      <c r="E15" s="38"/>
      <c r="F15" s="38"/>
      <c r="G15" s="38">
        <v>0</v>
      </c>
    </row>
    <row r="16" spans="1:7" ht="18" customHeight="1">
      <c r="A16" s="14" t="s">
        <v>118</v>
      </c>
      <c r="B16" s="38"/>
      <c r="C16" s="38"/>
      <c r="D16" s="38"/>
      <c r="E16" s="38"/>
      <c r="F16" s="38"/>
      <c r="G16" s="38">
        <v>0</v>
      </c>
    </row>
    <row r="17" spans="1:7" ht="18" customHeight="1">
      <c r="A17" s="14" t="s">
        <v>124</v>
      </c>
      <c r="B17" s="38"/>
      <c r="C17" s="38"/>
      <c r="D17" s="38"/>
      <c r="E17" s="38"/>
      <c r="F17" s="38"/>
      <c r="G17" s="38">
        <v>0</v>
      </c>
    </row>
    <row r="18" spans="1:8" ht="18" customHeight="1">
      <c r="A18" s="41" t="s">
        <v>154</v>
      </c>
      <c r="B18" s="29">
        <v>0</v>
      </c>
      <c r="C18" s="29">
        <v>0</v>
      </c>
      <c r="D18" s="29">
        <v>0</v>
      </c>
      <c r="E18" s="29">
        <v>0</v>
      </c>
      <c r="F18" s="29">
        <v>515309702.8439996</v>
      </c>
      <c r="G18" s="29">
        <v>515309702.8439996</v>
      </c>
      <c r="H18" s="23">
        <f>G18-Bilanci!G107</f>
        <v>-0.001999974250793457</v>
      </c>
    </row>
    <row r="19" spans="1:7" ht="9" customHeight="1">
      <c r="A19" s="14"/>
      <c r="B19" s="19"/>
      <c r="C19" s="19"/>
      <c r="D19" s="19"/>
      <c r="E19" s="19"/>
      <c r="F19" s="19"/>
      <c r="G19" s="37"/>
    </row>
    <row r="20" spans="1:7" ht="18" customHeight="1">
      <c r="A20" s="14" t="s">
        <v>116</v>
      </c>
      <c r="B20" s="38"/>
      <c r="C20" s="38"/>
      <c r="D20" s="38"/>
      <c r="E20" s="38"/>
      <c r="F20" s="38">
        <v>-21906967.00764</v>
      </c>
      <c r="G20" s="38">
        <v>-21906967.00764</v>
      </c>
    </row>
    <row r="21" spans="1:7" ht="18" customHeight="1">
      <c r="A21" s="14" t="s">
        <v>117</v>
      </c>
      <c r="B21" s="38"/>
      <c r="C21" s="38"/>
      <c r="D21" s="38"/>
      <c r="E21" s="38"/>
      <c r="F21" s="38"/>
      <c r="G21" s="38">
        <v>0</v>
      </c>
    </row>
    <row r="22" spans="1:7" ht="18" customHeight="1">
      <c r="A22" s="14" t="s">
        <v>125</v>
      </c>
      <c r="B22" s="38"/>
      <c r="C22" s="38"/>
      <c r="D22" s="38"/>
      <c r="E22" s="38"/>
      <c r="F22" s="38"/>
      <c r="G22" s="38">
        <v>0</v>
      </c>
    </row>
    <row r="23" spans="1:7" ht="11.25" customHeight="1">
      <c r="A23" s="14"/>
      <c r="B23" s="38"/>
      <c r="C23" s="38"/>
      <c r="D23" s="38"/>
      <c r="E23" s="38"/>
      <c r="F23" s="38"/>
      <c r="G23" s="38"/>
    </row>
    <row r="24" spans="1:7" ht="18" customHeight="1">
      <c r="A24" s="14" t="s">
        <v>119</v>
      </c>
      <c r="B24" s="38"/>
      <c r="C24" s="38"/>
      <c r="D24" s="38"/>
      <c r="E24" s="38"/>
      <c r="F24" s="38"/>
      <c r="G24" s="38">
        <v>0</v>
      </c>
    </row>
    <row r="25" spans="1:8" ht="18" customHeight="1" thickBot="1">
      <c r="A25" s="24" t="s">
        <v>156</v>
      </c>
      <c r="B25" s="24">
        <v>0</v>
      </c>
      <c r="C25" s="24">
        <v>0</v>
      </c>
      <c r="D25" s="24">
        <v>0</v>
      </c>
      <c r="E25" s="24">
        <v>0</v>
      </c>
      <c r="F25" s="24">
        <v>493402735.8363596</v>
      </c>
      <c r="G25" s="24">
        <v>493402735.8363596</v>
      </c>
      <c r="H25" s="23">
        <f>G25-Bilanci!E107</f>
        <v>0.003999650478363037</v>
      </c>
    </row>
    <row r="26" ht="13.5" thickTop="1"/>
  </sheetData>
  <mergeCells count="3">
    <mergeCell ref="A8:G8"/>
    <mergeCell ref="A4:G4"/>
    <mergeCell ref="A6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Boga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 &amp; Associates</dc:creator>
  <cp:keywords/>
  <dc:description/>
  <cp:lastModifiedBy>Boga &amp; Associates</cp:lastModifiedBy>
  <cp:lastPrinted>2009-03-05T10:57:26Z</cp:lastPrinted>
  <dcterms:created xsi:type="dcterms:W3CDTF">2008-09-02T13:29:51Z</dcterms:created>
  <dcterms:modified xsi:type="dcterms:W3CDTF">2011-07-27T12:36:20Z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