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165" yWindow="735" windowWidth="15885" windowHeight="11760" activeTab="1"/>
  </bookViews>
  <sheets>
    <sheet name="Pasqyra e Levizjeve ne Kapital" sheetId="3" r:id="rId1"/>
    <sheet name="1.Pasqyra e Perform. (natyra)" sheetId="2" r:id="rId2"/>
    <sheet name="5-CashFlow (indirekt)" sheetId="4" r:id="rId3"/>
    <sheet name="2.Pasqyra e Pozicioni Financiar" sheetId="1" r:id="rId4"/>
  </sheets>
  <externalReferences>
    <externalReference r:id="rId5"/>
    <externalReference r:id="rId6"/>
  </externalReferences>
  <definedNames>
    <definedName name="_xlnm.Print_Area" localSheetId="3">'2.Pasqyra e Pozicioni Financiar'!$A$1:$D$78</definedName>
    <definedName name="Z_181386F5_8DAB_4E85_A3D6_B3649233DDF4_.wvu.Cols" localSheetId="3" hidden="1">'2.Pasqyra e Pozicioni Financiar'!#REF!,'2.Pasqyra e Pozicioni Financiar'!#REF!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E72" i="4"/>
  <c r="C72"/>
  <c r="E57"/>
  <c r="C57"/>
  <c r="E41"/>
  <c r="E74" s="1"/>
  <c r="E77" s="1"/>
  <c r="C41"/>
  <c r="C74" s="1"/>
  <c r="E80" l="1"/>
  <c r="C75"/>
  <c r="C77"/>
  <c r="C80" s="1"/>
  <c r="K35" i="3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I40" s="1"/>
  <c r="H12"/>
  <c r="H24" s="1"/>
  <c r="H37" s="1"/>
  <c r="G12"/>
  <c r="G24" s="1"/>
  <c r="G37" s="1"/>
  <c r="F12"/>
  <c r="F24" s="1"/>
  <c r="F37" s="1"/>
  <c r="E12"/>
  <c r="E24" s="1"/>
  <c r="E37" s="1"/>
  <c r="E40" s="1"/>
  <c r="D12"/>
  <c r="D24" s="1"/>
  <c r="D37" s="1"/>
  <c r="C12"/>
  <c r="C24" s="1"/>
  <c r="C37" s="1"/>
  <c r="B12"/>
  <c r="B24" s="1"/>
  <c r="L11"/>
  <c r="J11"/>
  <c r="L10"/>
  <c r="J10"/>
  <c r="J24" l="1"/>
  <c r="L24" s="1"/>
  <c r="B37"/>
  <c r="J12"/>
  <c r="L12" s="1"/>
  <c r="B40" l="1"/>
  <c r="J37"/>
  <c r="J40" l="1"/>
  <c r="L37"/>
  <c r="D67" i="2" l="1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D69" i="1" l="1"/>
  <c r="D71" s="1"/>
  <c r="B69"/>
  <c r="B71" s="1"/>
  <c r="D58"/>
  <c r="D73" s="1"/>
  <c r="B58"/>
  <c r="B73" s="1"/>
  <c r="D44"/>
  <c r="D46" s="1"/>
  <c r="D48" s="1"/>
  <c r="B44"/>
  <c r="B46" s="1"/>
  <c r="B48" s="1"/>
  <c r="D34"/>
  <c r="D36" s="1"/>
  <c r="B34"/>
  <c r="B36" s="1"/>
  <c r="D32"/>
  <c r="B32"/>
  <c r="D22"/>
  <c r="B22"/>
  <c r="B75" l="1"/>
  <c r="B77" s="1"/>
  <c r="D75"/>
  <c r="D77" s="1"/>
</calcChain>
</file>

<file path=xl/sharedStrings.xml><?xml version="1.0" encoding="utf-8"?>
<sst xmlns="http://schemas.openxmlformats.org/spreadsheetml/2006/main" count="247" uniqueCount="174">
  <si>
    <t>Pasqyrat financiare te vitit</t>
  </si>
  <si>
    <t>TOP CHANNEL</t>
  </si>
  <si>
    <t>K12007002U</t>
  </si>
  <si>
    <t>Pasqyra e Pozicionit Financiar</t>
  </si>
  <si>
    <t>Me ndarje ne afatshkurter dhe afatgjate</t>
  </si>
  <si>
    <t>Periudha</t>
  </si>
  <si>
    <t>Raportuese</t>
  </si>
  <si>
    <t>Para ardhese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</si>
  <si>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</si>
  <si>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</si>
  <si>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</si>
  <si>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</si>
  <si>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</si>
  <si>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</si>
  <si>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</si>
  <si>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</si>
  <si>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</si>
  <si>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</si>
  <si>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</si>
  <si>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</si>
  <si>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</si>
  <si>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(Llogari të arkëtueshme të tjera)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</si>
  <si>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</si>
  <si>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</si>
  <si>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</si>
  <si>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</si>
  <si>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</si>
  <si>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</si>
  <si>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</si>
  <si>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</si>
  <si>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tjera (Parapagime dhe shpenzime te shtyra)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</si>
  <si>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</si>
  <si>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</si>
  <si>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</si>
  <si>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</si>
  <si>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</si>
  <si>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</si>
  <si>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</si>
  <si>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 xml:space="preserve">Fitime/(humbje) 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</si>
  <si>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</si>
  <si>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</si>
  <si>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</si>
  <si>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</si>
  <si>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</si>
  <si>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</si>
  <si>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</si>
  <si>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</si>
  <si>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</si>
  <si>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</si>
  <si>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</si>
  <si>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</si>
  <si>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</si>
  <si>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</si>
  <si>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</si>
  <si>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</si>
  <si>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</si>
  <si>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 te tjera (Parapagimet e arketuara)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</si>
  <si>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</si>
  <si>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</si>
  <si>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</si>
  <si>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</si>
  <si>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</si>
  <si>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</si>
  <si>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</si>
  <si>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</si>
  <si>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</si>
  <si>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</si>
  <si>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</si>
  <si>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</si>
  <si>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</si>
  <si>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</si>
  <si>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</si>
  <si>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</si>
  <si>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</si>
  <si>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</si>
  <si>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</si>
  <si>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</si>
  <si>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</si>
  <si>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</si>
  <si>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</si>
  <si>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</si>
  <si>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</si>
  <si>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</si>
  <si>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</si>
  <si>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</si>
  <si>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</si>
  <si>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</si>
  <si>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</si>
  <si>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</si>
  <si>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</si>
  <si>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</si>
  <si>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</si>
  <si>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</si>
  <si>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</si>
  <si>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</si>
  <si>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</si>
  <si>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</si>
  <si>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</si>
  <si>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</si>
  <si>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</si>
  <si>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</si>
  <si>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</si>
  <si>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</si>
  <si>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</si>
  <si>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</si>
  <si>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</si>
  <si>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</si>
  <si>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</si>
  <si>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</si>
  <si>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</si>
  <si>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</si>
  <si>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</si>
  <si>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Top Channel</t>
  </si>
  <si>
    <t>Pasqyra e levizjeve ne kapitalin neto</t>
  </si>
  <si>
    <t>Kapitali i nenshkruar</t>
  </si>
  <si>
    <t>Primi i lidhur me kapitalin</t>
  </si>
  <si>
    <t>Rezerva rivleresimi</t>
  </si>
  <si>
    <t>Rezerva te tjera (ligjore)</t>
  </si>
  <si>
    <t>Rezerva te tjera (+diferenca perkthimi I monedhes 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</si>
  <si>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</si>
  <si>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</si>
  <si>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</si>
  <si>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</si>
  <si>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</si>
  <si>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</si>
  <si>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</si>
  <si>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</si>
  <si>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</si>
  <si>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</si>
  <si>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</si>
  <si>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</si>
  <si>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</si>
  <si>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(Transferimi I fitimit te vitit 2017)</t>
    </r>
  </si>
  <si>
    <t xml:space="preserve">Totali i transaksioneve per pronaret e njësisë ekonomike </t>
  </si>
  <si>
    <t>Pozicioni financiar ne fund (viti paraardhes)</t>
  </si>
  <si>
    <t>Rritje kapitali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</si>
  <si>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(transferimi I fitimit te vitit2018)</t>
    </r>
  </si>
  <si>
    <t>Pozicioni financiar ne fund (viti aktual)</t>
  </si>
  <si>
    <t>Check PY</t>
  </si>
  <si>
    <t>Check CY</t>
  </si>
  <si>
    <t>emri nga sistemi</t>
  </si>
  <si>
    <t>NIPT nga sistemi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</si>
  <si>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</si>
  <si>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</si>
  <si>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</si>
  <si>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</si>
  <si>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 xml:space="preserve"> Amortizimi </t>
  </si>
  <si>
    <t>Rimarrje amortizimi nga grantet</t>
  </si>
  <si>
    <t>Kuota pjese per tu shperndare</t>
  </si>
  <si>
    <t>Provizionim</t>
  </si>
  <si>
    <t>Nxjerrja jashtë përdorimit e AAM-ve neto</t>
  </si>
  <si>
    <t>Shpenzime per interesa</t>
  </si>
  <si>
    <t>Pershkruaj</t>
  </si>
  <si>
    <t>Fluksi i mjeteve monetare i perfshire ne aktivitete investuese</t>
  </si>
  <si>
    <t>Ndryshim ne aktivet dhe detyrimet e shfrytezimit</t>
  </si>
  <si>
    <t>Renie/(Rritje) ne - Inventar</t>
  </si>
  <si>
    <t>Renie/(Rritje) ne - llogari të arkëtueshme dhe të tjera</t>
  </si>
  <si>
    <t>Renie/(Rritje) ne - llogari të pagueshme dhe të tjera</t>
  </si>
  <si>
    <t>Rritje/(Renie) ne -  parapagime e shpenzime të shtyra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</si>
  <si>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</si>
  <si>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</si>
  <si>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</si>
  <si>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</si>
  <si>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Blerje të aktiveve afatgjata materiale dhe jomateriale</t>
  </si>
  <si>
    <t>Mjete monetare neto nga/perdorur ne aktivitetin e investimit</t>
  </si>
  <si>
    <t>Fluksi i mjeteve monetare nga/perdorur ne aktivitetin e financimit</t>
  </si>
  <si>
    <t>Ripagim/ te hyrat neto nga  huate afatgjata</t>
  </si>
  <si>
    <t>(Ripagim)/ të hyra nga hua afatshkurtër</t>
  </si>
  <si>
    <t>Interesa te paguara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</si>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</sst>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0"/>
      <color indexed="8"/>
      <name val="MS Sans Serif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sz val="10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libri Light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6" fillId="0" borderId="0"/>
    <xf numFmtId="0" fontId="14" fillId="0" borderId="0"/>
    <xf numFmtId="0" fontId="16" fillId="0" borderId="0"/>
    <xf numFmtId="43" fontId="38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4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2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7" fillId="44" borderId="0" applyNumberFormat="0" applyBorder="0" applyAlignment="0" applyProtection="0"/>
    <xf numFmtId="0" fontId="1" fillId="2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3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7" fillId="38" borderId="0" applyNumberFormat="0" applyBorder="0" applyAlignment="0" applyProtection="0"/>
    <xf numFmtId="0" fontId="1" fillId="17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1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9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3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50" fillId="48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14" borderId="0" applyNumberFormat="0" applyBorder="0" applyAlignment="0" applyProtection="0"/>
    <xf numFmtId="0" fontId="51" fillId="48" borderId="0" applyNumberFormat="0" applyBorder="0" applyAlignment="0" applyProtection="0"/>
    <xf numFmtId="0" fontId="50" fillId="38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18" borderId="0" applyNumberFormat="0" applyBorder="0" applyAlignment="0" applyProtection="0"/>
    <xf numFmtId="0" fontId="51" fillId="38" borderId="0" applyNumberFormat="0" applyBorder="0" applyAlignment="0" applyProtection="0"/>
    <xf numFmtId="0" fontId="50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22" borderId="0" applyNumberFormat="0" applyBorder="0" applyAlignment="0" applyProtection="0"/>
    <xf numFmtId="0" fontId="51" fillId="45" borderId="0" applyNumberFormat="0" applyBorder="0" applyAlignment="0" applyProtection="0"/>
    <xf numFmtId="0" fontId="50" fillId="50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26" borderId="0" applyNumberFormat="0" applyBorder="0" applyAlignment="0" applyProtection="0"/>
    <xf numFmtId="0" fontId="51" fillId="50" borderId="0" applyNumberFormat="0" applyBorder="0" applyAlignment="0" applyProtection="0"/>
    <xf numFmtId="0" fontId="50" fillId="51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30" borderId="0" applyNumberFormat="0" applyBorder="0" applyAlignment="0" applyProtection="0"/>
    <xf numFmtId="0" fontId="51" fillId="51" borderId="0" applyNumberFormat="0" applyBorder="0" applyAlignment="0" applyProtection="0"/>
    <xf numFmtId="0" fontId="50" fillId="52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4" borderId="0" applyNumberFormat="0" applyBorder="0" applyAlignment="0" applyProtection="0"/>
    <xf numFmtId="0" fontId="51" fillId="52" borderId="0" applyNumberFormat="0" applyBorder="0" applyAlignment="0" applyProtection="0"/>
    <xf numFmtId="0" fontId="50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11" borderId="0" applyNumberFormat="0" applyBorder="0" applyAlignment="0" applyProtection="0"/>
    <xf numFmtId="0" fontId="51" fillId="53" borderId="0" applyNumberFormat="0" applyBorder="0" applyAlignment="0" applyProtection="0"/>
    <xf numFmtId="0" fontId="50" fillId="55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15" borderId="0" applyNumberFormat="0" applyBorder="0" applyAlignment="0" applyProtection="0"/>
    <xf numFmtId="0" fontId="51" fillId="55" borderId="0" applyNumberFormat="0" applyBorder="0" applyAlignment="0" applyProtection="0"/>
    <xf numFmtId="0" fontId="50" fillId="56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19" borderId="0" applyNumberFormat="0" applyBorder="0" applyAlignment="0" applyProtection="0"/>
    <xf numFmtId="0" fontId="51" fillId="56" borderId="0" applyNumberFormat="0" applyBorder="0" applyAlignment="0" applyProtection="0"/>
    <xf numFmtId="0" fontId="50" fillId="50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6" fillId="23" borderId="0" applyNumberFormat="0" applyBorder="0" applyAlignment="0" applyProtection="0"/>
    <xf numFmtId="0" fontId="51" fillId="50" borderId="0" applyNumberFormat="0" applyBorder="0" applyAlignment="0" applyProtection="0"/>
    <xf numFmtId="0" fontId="50" fillId="51" borderId="0" applyNumberFormat="0" applyBorder="0" applyAlignment="0" applyProtection="0"/>
    <xf numFmtId="0" fontId="36" fillId="27" borderId="0" applyNumberFormat="0" applyBorder="0" applyAlignment="0" applyProtection="0"/>
    <xf numFmtId="0" fontId="51" fillId="51" borderId="0" applyNumberFormat="0" applyBorder="0" applyAlignment="0" applyProtection="0"/>
    <xf numFmtId="0" fontId="50" fillId="49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31" borderId="0" applyNumberFormat="0" applyBorder="0" applyAlignment="0" applyProtection="0"/>
    <xf numFmtId="0" fontId="51" fillId="49" borderId="0" applyNumberFormat="0" applyBorder="0" applyAlignment="0" applyProtection="0"/>
    <xf numFmtId="0" fontId="52" fillId="3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5" borderId="0" applyNumberFormat="0" applyBorder="0" applyAlignment="0" applyProtection="0"/>
    <xf numFmtId="0" fontId="53" fillId="37" borderId="0" applyNumberFormat="0" applyBorder="0" applyAlignment="0" applyProtection="0"/>
    <xf numFmtId="0" fontId="54" fillId="58" borderId="14" applyNumberFormat="0" applyAlignment="0" applyProtection="0"/>
    <xf numFmtId="0" fontId="55" fillId="59" borderId="8" applyNumberFormat="0" applyAlignment="0" applyProtection="0"/>
    <xf numFmtId="0" fontId="55" fillId="59" borderId="8" applyNumberFormat="0" applyAlignment="0" applyProtection="0"/>
    <xf numFmtId="0" fontId="55" fillId="59" borderId="8" applyNumberFormat="0" applyAlignment="0" applyProtection="0"/>
    <xf numFmtId="0" fontId="55" fillId="59" borderId="8" applyNumberFormat="0" applyAlignment="0" applyProtection="0"/>
    <xf numFmtId="0" fontId="55" fillId="59" borderId="8" applyNumberFormat="0" applyAlignment="0" applyProtection="0"/>
    <xf numFmtId="0" fontId="55" fillId="59" borderId="8" applyNumberFormat="0" applyAlignment="0" applyProtection="0"/>
    <xf numFmtId="0" fontId="30" fillId="8" borderId="8" applyNumberFormat="0" applyAlignment="0" applyProtection="0"/>
    <xf numFmtId="0" fontId="56" fillId="58" borderId="14" applyNumberFormat="0" applyAlignment="0" applyProtection="0"/>
    <xf numFmtId="0" fontId="57" fillId="59" borderId="8" applyNumberFormat="0" applyAlignment="0" applyProtection="0"/>
    <xf numFmtId="0" fontId="57" fillId="59" borderId="8" applyNumberFormat="0" applyAlignment="0" applyProtection="0"/>
    <xf numFmtId="0" fontId="57" fillId="59" borderId="8" applyNumberFormat="0" applyAlignment="0" applyProtection="0"/>
    <xf numFmtId="0" fontId="58" fillId="60" borderId="15" applyNumberFormat="0" applyAlignment="0" applyProtection="0"/>
    <xf numFmtId="0" fontId="32" fillId="9" borderId="11" applyNumberFormat="0" applyAlignment="0" applyProtection="0"/>
    <xf numFmtId="0" fontId="59" fillId="60" borderId="15" applyNumberFormat="0" applyAlignment="0" applyProtection="0"/>
    <xf numFmtId="165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61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38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60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1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5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68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6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2" fontId="6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3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" borderId="0" applyNumberFormat="0" applyBorder="0" applyAlignment="0" applyProtection="0"/>
    <xf numFmtId="0" fontId="76" fillId="39" borderId="0" applyNumberFormat="0" applyBorder="0" applyAlignment="0" applyProtection="0"/>
    <xf numFmtId="0" fontId="77" fillId="0" borderId="16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9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22" fillId="0" borderId="5" applyNumberFormat="0" applyFill="0" applyAlignment="0" applyProtection="0"/>
    <xf numFmtId="0" fontId="80" fillId="0" borderId="16" applyNumberFormat="0" applyFill="0" applyAlignment="0" applyProtection="0"/>
    <xf numFmtId="0" fontId="81" fillId="0" borderId="18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3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23" fillId="0" borderId="6" applyNumberFormat="0" applyFill="0" applyAlignment="0" applyProtection="0"/>
    <xf numFmtId="0" fontId="84" fillId="0" borderId="18" applyNumberFormat="0" applyFill="0" applyAlignment="0" applyProtection="0"/>
    <xf numFmtId="0" fontId="85" fillId="0" borderId="20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7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24" fillId="0" borderId="7" applyNumberFormat="0" applyFill="0" applyAlignment="0" applyProtection="0"/>
    <xf numFmtId="0" fontId="88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1" fillId="43" borderId="14" applyNumberFormat="0" applyAlignment="0" applyProtection="0"/>
    <xf numFmtId="0" fontId="28" fillId="46" borderId="8" applyNumberFormat="0" applyAlignment="0" applyProtection="0"/>
    <xf numFmtId="0" fontId="28" fillId="46" borderId="8" applyNumberFormat="0" applyAlignment="0" applyProtection="0"/>
    <xf numFmtId="0" fontId="28" fillId="46" borderId="8" applyNumberFormat="0" applyAlignment="0" applyProtection="0"/>
    <xf numFmtId="0" fontId="28" fillId="46" borderId="8" applyNumberFormat="0" applyAlignment="0" applyProtection="0"/>
    <xf numFmtId="0" fontId="28" fillId="46" borderId="8" applyNumberFormat="0" applyAlignment="0" applyProtection="0"/>
    <xf numFmtId="0" fontId="28" fillId="46" borderId="8" applyNumberFormat="0" applyAlignment="0" applyProtection="0"/>
    <xf numFmtId="0" fontId="28" fillId="7" borderId="8" applyNumberFormat="0" applyAlignment="0" applyProtection="0"/>
    <xf numFmtId="0" fontId="92" fillId="43" borderId="14" applyNumberFormat="0" applyAlignment="0" applyProtection="0"/>
    <xf numFmtId="0" fontId="93" fillId="46" borderId="8" applyNumberFormat="0" applyAlignment="0" applyProtection="0"/>
    <xf numFmtId="0" fontId="93" fillId="46" borderId="8" applyNumberFormat="0" applyAlignment="0" applyProtection="0"/>
    <xf numFmtId="0" fontId="93" fillId="46" borderId="8" applyNumberFormat="0" applyAlignment="0" applyProtection="0"/>
    <xf numFmtId="0" fontId="94" fillId="0" borderId="22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6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31" fillId="0" borderId="10" applyNumberFormat="0" applyFill="0" applyAlignment="0" applyProtection="0"/>
    <xf numFmtId="0" fontId="97" fillId="0" borderId="22" applyNumberFormat="0" applyFill="0" applyAlignment="0" applyProtection="0"/>
    <xf numFmtId="0" fontId="98" fillId="0" borderId="0"/>
    <xf numFmtId="0" fontId="99" fillId="46" borderId="0" applyNumberFormat="0" applyBorder="0" applyAlignment="0" applyProtection="0"/>
    <xf numFmtId="0" fontId="100" fillId="6" borderId="0" applyNumberFormat="0" applyBorder="0" applyAlignment="0" applyProtection="0"/>
    <xf numFmtId="0" fontId="100" fillId="6" borderId="0" applyNumberFormat="0" applyBorder="0" applyAlignment="0" applyProtection="0"/>
    <xf numFmtId="0" fontId="100" fillId="6" borderId="0" applyNumberFormat="0" applyBorder="0" applyAlignment="0" applyProtection="0"/>
    <xf numFmtId="0" fontId="100" fillId="6" borderId="0" applyNumberFormat="0" applyBorder="0" applyAlignment="0" applyProtection="0"/>
    <xf numFmtId="0" fontId="100" fillId="6" borderId="0" applyNumberFormat="0" applyBorder="0" applyAlignment="0" applyProtection="0"/>
    <xf numFmtId="0" fontId="100" fillId="6" borderId="0" applyNumberFormat="0" applyBorder="0" applyAlignment="0" applyProtection="0"/>
    <xf numFmtId="0" fontId="27" fillId="6" borderId="0" applyNumberFormat="0" applyBorder="0" applyAlignment="0" applyProtection="0"/>
    <xf numFmtId="0" fontId="101" fillId="46" borderId="0" applyNumberFormat="0" applyBorder="0" applyAlignment="0" applyProtection="0"/>
    <xf numFmtId="0" fontId="60" fillId="0" borderId="0"/>
    <xf numFmtId="0" fontId="1" fillId="0" borderId="0"/>
    <xf numFmtId="0" fontId="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0" fillId="0" borderId="0"/>
    <xf numFmtId="0" fontId="60" fillId="0" borderId="0"/>
    <xf numFmtId="0" fontId="60" fillId="0" borderId="0"/>
    <xf numFmtId="0" fontId="62" fillId="0" borderId="0"/>
    <xf numFmtId="0" fontId="62" fillId="0" borderId="0"/>
    <xf numFmtId="0" fontId="60" fillId="0" borderId="0"/>
    <xf numFmtId="0" fontId="16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20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1" fillId="0" borderId="0"/>
    <xf numFmtId="0" fontId="102" fillId="0" borderId="0"/>
    <xf numFmtId="0" fontId="61" fillId="0" borderId="0"/>
    <xf numFmtId="0" fontId="61" fillId="0" borderId="0"/>
    <xf numFmtId="0" fontId="61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10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2" fillId="0" borderId="0"/>
    <xf numFmtId="0" fontId="62" fillId="0" borderId="0"/>
    <xf numFmtId="0" fontId="62" fillId="0" borderId="0"/>
    <xf numFmtId="0" fontId="62" fillId="0" borderId="0"/>
    <xf numFmtId="0" fontId="102" fillId="0" borderId="0"/>
    <xf numFmtId="0" fontId="61" fillId="0" borderId="0"/>
    <xf numFmtId="0" fontId="61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62" fillId="0" borderId="0"/>
    <xf numFmtId="0" fontId="6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5" fillId="0" borderId="0"/>
    <xf numFmtId="0" fontId="61" fillId="0" borderId="0"/>
    <xf numFmtId="0" fontId="61" fillId="0" borderId="0"/>
    <xf numFmtId="0" fontId="10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1" fillId="0" borderId="0"/>
    <xf numFmtId="0" fontId="61" fillId="0" borderId="0"/>
    <xf numFmtId="0" fontId="16" fillId="0" borderId="0"/>
    <xf numFmtId="0" fontId="61" fillId="0" borderId="0"/>
    <xf numFmtId="0" fontId="60" fillId="0" borderId="0"/>
    <xf numFmtId="0" fontId="16" fillId="0" borderId="0"/>
    <xf numFmtId="0" fontId="61" fillId="0" borderId="0"/>
    <xf numFmtId="0" fontId="1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2" fillId="0" borderId="0"/>
    <xf numFmtId="0" fontId="102" fillId="0" borderId="0"/>
    <xf numFmtId="0" fontId="61" fillId="0" borderId="0"/>
    <xf numFmtId="0" fontId="61" fillId="0" borderId="0"/>
    <xf numFmtId="0" fontId="20" fillId="0" borderId="0"/>
    <xf numFmtId="0" fontId="48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03" fillId="0" borderId="0"/>
    <xf numFmtId="0" fontId="14" fillId="0" borderId="0"/>
    <xf numFmtId="0" fontId="60" fillId="0" borderId="0"/>
    <xf numFmtId="0" fontId="14" fillId="0" borderId="0"/>
    <xf numFmtId="0" fontId="60" fillId="0" borderId="0"/>
    <xf numFmtId="0" fontId="14" fillId="0" borderId="0"/>
    <xf numFmtId="0" fontId="14" fillId="0" borderId="0"/>
    <xf numFmtId="0" fontId="60" fillId="0" borderId="0"/>
    <xf numFmtId="0" fontId="6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1" fillId="0" borderId="0"/>
    <xf numFmtId="0" fontId="61" fillId="0" borderId="0"/>
    <xf numFmtId="0" fontId="14" fillId="0" borderId="0"/>
    <xf numFmtId="0" fontId="61" fillId="0" borderId="0"/>
    <xf numFmtId="0" fontId="14" fillId="0" borderId="0"/>
    <xf numFmtId="0" fontId="14" fillId="0" borderId="0"/>
    <xf numFmtId="0" fontId="61" fillId="0" borderId="0"/>
    <xf numFmtId="0" fontId="14" fillId="0" borderId="0"/>
    <xf numFmtId="0" fontId="14" fillId="0" borderId="0"/>
    <xf numFmtId="0" fontId="14" fillId="0" borderId="0"/>
    <xf numFmtId="0" fontId="68" fillId="0" borderId="0"/>
    <xf numFmtId="0" fontId="14" fillId="0" borderId="0"/>
    <xf numFmtId="0" fontId="14" fillId="0" borderId="0"/>
    <xf numFmtId="0" fontId="61" fillId="0" borderId="0"/>
    <xf numFmtId="0" fontId="14" fillId="0" borderId="0"/>
    <xf numFmtId="0" fontId="61" fillId="0" borderId="0"/>
    <xf numFmtId="0" fontId="61" fillId="0" borderId="0"/>
    <xf numFmtId="0" fontId="14" fillId="0" borderId="0"/>
    <xf numFmtId="0" fontId="14" fillId="0" borderId="0"/>
    <xf numFmtId="0" fontId="61" fillId="0" borderId="0"/>
    <xf numFmtId="0" fontId="61" fillId="0" borderId="0"/>
    <xf numFmtId="0" fontId="6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1" fillId="0" borderId="0"/>
    <xf numFmtId="0" fontId="61" fillId="0" borderId="0"/>
    <xf numFmtId="0" fontId="65" fillId="0" borderId="0"/>
    <xf numFmtId="0" fontId="14" fillId="0" borderId="0"/>
    <xf numFmtId="0" fontId="14" fillId="0" borderId="0"/>
    <xf numFmtId="0" fontId="68" fillId="0" borderId="0"/>
    <xf numFmtId="0" fontId="14" fillId="0" borderId="0"/>
    <xf numFmtId="0" fontId="14" fillId="0" borderId="0"/>
    <xf numFmtId="0" fontId="1" fillId="0" borderId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1" fillId="0" borderId="0"/>
    <xf numFmtId="0" fontId="61" fillId="0" borderId="0"/>
    <xf numFmtId="0" fontId="20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68" fillId="0" borderId="0"/>
    <xf numFmtId="0" fontId="61" fillId="0" borderId="0"/>
    <xf numFmtId="0" fontId="6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4" fillId="0" borderId="0"/>
    <xf numFmtId="0" fontId="61" fillId="0" borderId="0"/>
    <xf numFmtId="0" fontId="14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02" fillId="0" borderId="0"/>
    <xf numFmtId="0" fontId="61" fillId="0" borderId="0"/>
    <xf numFmtId="0" fontId="20" fillId="0" borderId="0"/>
    <xf numFmtId="0" fontId="60" fillId="0" borderId="0"/>
    <xf numFmtId="0" fontId="60" fillId="0" borderId="0"/>
    <xf numFmtId="0" fontId="14" fillId="0" borderId="0"/>
    <xf numFmtId="0" fontId="16" fillId="0" borderId="0"/>
    <xf numFmtId="0" fontId="41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02" fillId="0" borderId="0"/>
    <xf numFmtId="0" fontId="14" fillId="0" borderId="0"/>
    <xf numFmtId="0" fontId="14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102" fillId="0" borderId="0"/>
    <xf numFmtId="0" fontId="61" fillId="0" borderId="0"/>
    <xf numFmtId="0" fontId="65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61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102" fillId="0" borderId="0"/>
    <xf numFmtId="0" fontId="60" fillId="0" borderId="0"/>
    <xf numFmtId="0" fontId="60" fillId="0" borderId="0"/>
    <xf numFmtId="0" fontId="61" fillId="0" borderId="0"/>
    <xf numFmtId="0" fontId="61" fillId="0" borderId="0"/>
    <xf numFmtId="0" fontId="102" fillId="0" borderId="0"/>
    <xf numFmtId="0" fontId="61" fillId="0" borderId="0"/>
    <xf numFmtId="0" fontId="65" fillId="0" borderId="0"/>
    <xf numFmtId="0" fontId="102" fillId="0" borderId="0"/>
    <xf numFmtId="0" fontId="102" fillId="0" borderId="0"/>
    <xf numFmtId="0" fontId="1" fillId="0" borderId="0"/>
    <xf numFmtId="0" fontId="61" fillId="0" borderId="0"/>
    <xf numFmtId="0" fontId="60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102" fillId="0" borderId="0"/>
    <xf numFmtId="0" fontId="60" fillId="0" borderId="0"/>
    <xf numFmtId="0" fontId="60" fillId="0" borderId="0"/>
    <xf numFmtId="0" fontId="102" fillId="0" borderId="0"/>
    <xf numFmtId="0" fontId="60" fillId="0" borderId="0"/>
    <xf numFmtId="0" fontId="102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102" fillId="0" borderId="0"/>
    <xf numFmtId="0" fontId="102" fillId="0" borderId="0"/>
    <xf numFmtId="0" fontId="61" fillId="0" borderId="0"/>
    <xf numFmtId="0" fontId="102" fillId="0" borderId="0"/>
    <xf numFmtId="0" fontId="61" fillId="0" borderId="0"/>
    <xf numFmtId="0" fontId="61" fillId="0" borderId="0"/>
    <xf numFmtId="0" fontId="20" fillId="0" borderId="0"/>
    <xf numFmtId="0" fontId="61" fillId="0" borderId="0"/>
    <xf numFmtId="0" fontId="102" fillId="0" borderId="0"/>
    <xf numFmtId="0" fontId="61" fillId="0" borderId="0"/>
    <xf numFmtId="0" fontId="61" fillId="0" borderId="0"/>
    <xf numFmtId="0" fontId="61" fillId="0" borderId="0"/>
    <xf numFmtId="0" fontId="102" fillId="0" borderId="0"/>
    <xf numFmtId="0" fontId="61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16" fillId="0" borderId="0"/>
    <xf numFmtId="0" fontId="16" fillId="0" borderId="0"/>
    <xf numFmtId="0" fontId="61" fillId="0" borderId="0"/>
    <xf numFmtId="0" fontId="61" fillId="0" borderId="0"/>
    <xf numFmtId="0" fontId="20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20" fillId="0" borderId="0"/>
    <xf numFmtId="0" fontId="65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1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/>
    <xf numFmtId="0" fontId="61" fillId="0" borderId="0"/>
    <xf numFmtId="0" fontId="102" fillId="0" borderId="0"/>
    <xf numFmtId="0" fontId="102" fillId="0" borderId="0"/>
    <xf numFmtId="0" fontId="16" fillId="40" borderId="24" applyNumberFormat="0" applyFont="0" applyAlignment="0" applyProtection="0"/>
    <xf numFmtId="0" fontId="48" fillId="10" borderId="12" applyNumberFormat="0" applyFont="0" applyAlignment="0" applyProtection="0"/>
    <xf numFmtId="0" fontId="48" fillId="10" borderId="12" applyNumberFormat="0" applyFont="0" applyAlignment="0" applyProtection="0"/>
    <xf numFmtId="0" fontId="48" fillId="40" borderId="24" applyNumberFormat="0" applyFont="0" applyAlignment="0" applyProtection="0"/>
    <xf numFmtId="0" fontId="48" fillId="40" borderId="24" applyNumberFormat="0" applyFont="0" applyAlignment="0" applyProtection="0"/>
    <xf numFmtId="0" fontId="105" fillId="58" borderId="25" applyNumberFormat="0" applyAlignment="0" applyProtection="0"/>
    <xf numFmtId="0" fontId="29" fillId="59" borderId="9" applyNumberFormat="0" applyAlignment="0" applyProtection="0"/>
    <xf numFmtId="0" fontId="29" fillId="59" borderId="9" applyNumberFormat="0" applyAlignment="0" applyProtection="0"/>
    <xf numFmtId="0" fontId="29" fillId="59" borderId="9" applyNumberFormat="0" applyAlignment="0" applyProtection="0"/>
    <xf numFmtId="0" fontId="29" fillId="59" borderId="9" applyNumberFormat="0" applyAlignment="0" applyProtection="0"/>
    <xf numFmtId="0" fontId="29" fillId="59" borderId="9" applyNumberFormat="0" applyAlignment="0" applyProtection="0"/>
    <xf numFmtId="0" fontId="29" fillId="59" borderId="9" applyNumberFormat="0" applyAlignment="0" applyProtection="0"/>
    <xf numFmtId="0" fontId="29" fillId="8" borderId="9" applyNumberFormat="0" applyAlignment="0" applyProtection="0"/>
    <xf numFmtId="0" fontId="106" fillId="58" borderId="25" applyNumberFormat="0" applyAlignment="0" applyProtection="0"/>
    <xf numFmtId="180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08" fillId="0" borderId="0"/>
    <xf numFmtId="0" fontId="109" fillId="0" borderId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26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35" fillId="0" borderId="13" applyNumberFormat="0" applyFill="0" applyAlignment="0" applyProtection="0"/>
    <xf numFmtId="0" fontId="115" fillId="0" borderId="26" applyNumberFormat="0" applyFill="0" applyAlignment="0" applyProtection="0"/>
    <xf numFmtId="0" fontId="1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17" fillId="0" borderId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2" fontId="60" fillId="0" borderId="0" applyFont="0" applyFill="0" applyBorder="0" applyAlignment="0" applyProtection="0"/>
    <xf numFmtId="44" fontId="60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1" applyFont="1" applyAlignment="1">
      <alignment wrapText="1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/>
    <xf numFmtId="0" fontId="5" fillId="0" borderId="0" xfId="1" applyFont="1"/>
    <xf numFmtId="3" fontId="10" fillId="0" borderId="0" xfId="0" applyNumberFormat="1" applyFont="1" applyAlignment="1">
      <alignment vertical="center"/>
    </xf>
    <xf numFmtId="0" fontId="5" fillId="0" borderId="0" xfId="1" applyFont="1" applyAlignment="1">
      <alignment wrapText="1"/>
    </xf>
    <xf numFmtId="0" fontId="11" fillId="0" borderId="0" xfId="1" applyFont="1" applyAlignment="1">
      <alignment wrapText="1"/>
    </xf>
    <xf numFmtId="37" fontId="12" fillId="2" borderId="0" xfId="0" applyNumberFormat="1" applyFont="1" applyFill="1"/>
    <xf numFmtId="37" fontId="12" fillId="0" borderId="0" xfId="0" applyNumberFormat="1" applyFont="1"/>
    <xf numFmtId="0" fontId="13" fillId="3" borderId="0" xfId="1" applyFont="1" applyFill="1" applyAlignment="1">
      <alignment wrapText="1"/>
    </xf>
    <xf numFmtId="37" fontId="8" fillId="0" borderId="1" xfId="0" applyNumberFormat="1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37" fontId="12" fillId="2" borderId="2" xfId="0" applyNumberFormat="1" applyFont="1" applyFill="1" applyBorder="1"/>
    <xf numFmtId="0" fontId="6" fillId="0" borderId="0" xfId="1"/>
    <xf numFmtId="37" fontId="15" fillId="0" borderId="0" xfId="1" applyNumberFormat="1" applyFont="1"/>
    <xf numFmtId="0" fontId="5" fillId="0" borderId="0" xfId="0" applyFont="1" applyAlignment="1">
      <alignment wrapText="1"/>
    </xf>
    <xf numFmtId="37" fontId="2" fillId="0" borderId="3" xfId="0" applyNumberFormat="1" applyFont="1" applyBorder="1"/>
    <xf numFmtId="0" fontId="7" fillId="0" borderId="0" xfId="0" applyFont="1" applyAlignment="1">
      <alignment horizontal="left" wrapText="1" indent="2"/>
    </xf>
    <xf numFmtId="37" fontId="15" fillId="0" borderId="1" xfId="1" applyNumberFormat="1" applyFont="1" applyBorder="1"/>
    <xf numFmtId="0" fontId="11" fillId="0" borderId="0" xfId="0" applyFont="1" applyAlignment="1">
      <alignment wrapText="1"/>
    </xf>
    <xf numFmtId="37" fontId="8" fillId="0" borderId="4" xfId="0" applyNumberFormat="1" applyFont="1" applyBorder="1" applyAlignment="1">
      <alignment vertical="center"/>
    </xf>
    <xf numFmtId="37" fontId="5" fillId="0" borderId="1" xfId="1" applyNumberFormat="1" applyFont="1" applyBorder="1" applyAlignment="1">
      <alignment wrapText="1"/>
    </xf>
    <xf numFmtId="0" fontId="5" fillId="0" borderId="0" xfId="1" applyFont="1" applyAlignment="1">
      <alignment vertical="top" wrapText="1"/>
    </xf>
    <xf numFmtId="37" fontId="8" fillId="0" borderId="3" xfId="0" applyNumberFormat="1" applyFont="1" applyBorder="1" applyAlignment="1">
      <alignment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9" fillId="0" borderId="0" xfId="3" applyFont="1" applyAlignment="1">
      <alignment vertical="center"/>
    </xf>
    <xf numFmtId="37" fontId="19" fillId="0" borderId="0" xfId="3" applyNumberFormat="1" applyFont="1" applyAlignment="1">
      <alignment vertical="center"/>
    </xf>
    <xf numFmtId="0" fontId="18" fillId="0" borderId="0" xfId="3" applyFont="1" applyAlignment="1">
      <alignment vertical="center"/>
    </xf>
    <xf numFmtId="0" fontId="12" fillId="0" borderId="0" xfId="0" applyFont="1"/>
    <xf numFmtId="0" fontId="37" fillId="0" borderId="0" xfId="1" applyFont="1" applyAlignment="1">
      <alignment wrapText="1"/>
    </xf>
    <xf numFmtId="37" fontId="3" fillId="0" borderId="0" xfId="4" applyNumberFormat="1" applyFont="1" applyFill="1" applyBorder="1" applyAlignment="1" applyProtection="1">
      <alignment horizontal="right" wrapText="1"/>
    </xf>
    <xf numFmtId="37" fontId="3" fillId="2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37" fontId="3" fillId="0" borderId="0" xfId="0" applyNumberFormat="1" applyFont="1"/>
    <xf numFmtId="0" fontId="11" fillId="3" borderId="0" xfId="1" applyFont="1" applyFill="1" applyAlignment="1">
      <alignment wrapText="1"/>
    </xf>
    <xf numFmtId="37" fontId="5" fillId="0" borderId="1" xfId="4" applyNumberFormat="1" applyFont="1" applyFill="1" applyBorder="1" applyAlignment="1" applyProtection="1">
      <alignment horizontal="right" wrapText="1"/>
    </xf>
    <xf numFmtId="37" fontId="2" fillId="0" borderId="0" xfId="0" applyNumberFormat="1" applyFont="1" applyAlignment="1">
      <alignment horizontal="right"/>
    </xf>
    <xf numFmtId="37" fontId="5" fillId="0" borderId="3" xfId="4" applyNumberFormat="1" applyFont="1" applyFill="1" applyBorder="1" applyAlignment="1" applyProtection="1">
      <alignment horizontal="right" wrapText="1"/>
    </xf>
    <xf numFmtId="0" fontId="39" fillId="0" borderId="0" xfId="1" applyFont="1" applyAlignment="1">
      <alignment horizontal="left" vertical="center"/>
    </xf>
    <xf numFmtId="0" fontId="11" fillId="0" borderId="0" xfId="1" applyFont="1" applyAlignment="1">
      <alignment horizontal="left" wrapText="1" indent="2"/>
    </xf>
    <xf numFmtId="37" fontId="5" fillId="0" borderId="1" xfId="0" applyNumberFormat="1" applyFont="1" applyBorder="1" applyAlignment="1">
      <alignment horizontal="right"/>
    </xf>
    <xf numFmtId="37" fontId="5" fillId="0" borderId="3" xfId="0" applyNumberFormat="1" applyFont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12" fillId="0" borderId="0" xfId="5" applyFont="1"/>
    <xf numFmtId="0" fontId="4" fillId="0" borderId="0" xfId="5" applyFont="1"/>
    <xf numFmtId="0" fontId="5" fillId="0" borderId="0" xfId="5" applyFont="1" applyAlignment="1">
      <alignment horizontal="center" wrapText="1"/>
    </xf>
    <xf numFmtId="0" fontId="40" fillId="3" borderId="0" xfId="5" applyFont="1" applyFill="1" applyAlignment="1">
      <alignment horizontal="center" wrapText="1"/>
    </xf>
    <xf numFmtId="0" fontId="5" fillId="0" borderId="0" xfId="5" applyFont="1" applyAlignment="1">
      <alignment wrapText="1"/>
    </xf>
    <xf numFmtId="0" fontId="5" fillId="0" borderId="0" xfId="6" applyFont="1" applyFill="1" applyBorder="1"/>
    <xf numFmtId="0" fontId="11" fillId="0" borderId="0" xfId="5" applyFont="1"/>
    <xf numFmtId="0" fontId="5" fillId="0" borderId="0" xfId="5" applyFont="1" applyAlignment="1">
      <alignment horizontal="right" wrapText="1"/>
    </xf>
    <xf numFmtId="0" fontId="11" fillId="0" borderId="0" xfId="6" applyFont="1" applyFill="1" applyBorder="1"/>
    <xf numFmtId="37" fontId="11" fillId="0" borderId="0" xfId="7" applyNumberFormat="1" applyFont="1" applyBorder="1" applyAlignment="1">
      <alignment horizontal="right"/>
    </xf>
    <xf numFmtId="37" fontId="11" fillId="0" borderId="0" xfId="7" applyNumberFormat="1" applyFont="1" applyFill="1" applyBorder="1" applyAlignment="1" applyProtection="1">
      <alignment horizontal="right" wrapText="1"/>
    </xf>
    <xf numFmtId="37" fontId="12" fillId="0" borderId="0" xfId="5" applyNumberFormat="1" applyFont="1" applyAlignment="1">
      <alignment horizontal="right"/>
    </xf>
    <xf numFmtId="0" fontId="42" fillId="0" borderId="0" xfId="5" applyFont="1" applyAlignment="1">
      <alignment vertical="center"/>
    </xf>
    <xf numFmtId="37" fontId="2" fillId="0" borderId="3" xfId="5" applyNumberFormat="1" applyFont="1" applyBorder="1" applyAlignment="1">
      <alignment horizontal="right"/>
    </xf>
    <xf numFmtId="0" fontId="43" fillId="0" borderId="0" xfId="5" applyFont="1" applyAlignment="1">
      <alignment vertical="center"/>
    </xf>
    <xf numFmtId="37" fontId="11" fillId="0" borderId="0" xfId="7" applyNumberFormat="1" applyFont="1" applyFill="1" applyBorder="1" applyAlignment="1">
      <alignment horizontal="right"/>
    </xf>
    <xf numFmtId="37" fontId="5" fillId="0" borderId="1" xfId="7" applyNumberFormat="1" applyFont="1" applyBorder="1" applyAlignment="1">
      <alignment horizontal="right"/>
    </xf>
    <xf numFmtId="0" fontId="42" fillId="0" borderId="0" xfId="5" applyFont="1" applyAlignment="1">
      <alignment vertical="top" wrapText="1"/>
    </xf>
    <xf numFmtId="0" fontId="43" fillId="0" borderId="0" xfId="5" applyFont="1" applyAlignment="1">
      <alignment vertical="top" wrapText="1"/>
    </xf>
    <xf numFmtId="37" fontId="2" fillId="0" borderId="1" xfId="5" applyNumberFormat="1" applyFont="1" applyBorder="1" applyAlignment="1">
      <alignment horizontal="right"/>
    </xf>
    <xf numFmtId="0" fontId="43" fillId="0" borderId="0" xfId="5" applyFont="1" applyAlignment="1">
      <alignment vertical="top"/>
    </xf>
    <xf numFmtId="0" fontId="43" fillId="3" borderId="0" xfId="5" applyFont="1" applyFill="1" applyAlignment="1">
      <alignment vertical="top"/>
    </xf>
    <xf numFmtId="37" fontId="2" fillId="2" borderId="3" xfId="5" applyNumberFormat="1" applyFont="1" applyFill="1" applyBorder="1" applyAlignment="1">
      <alignment horizontal="right"/>
    </xf>
    <xf numFmtId="0" fontId="42" fillId="0" borderId="0" xfId="5" applyFont="1"/>
    <xf numFmtId="37" fontId="12" fillId="0" borderId="0" xfId="5" applyNumberFormat="1" applyFont="1"/>
    <xf numFmtId="0" fontId="45" fillId="0" borderId="0" xfId="5" applyFont="1"/>
    <xf numFmtId="37" fontId="45" fillId="0" borderId="0" xfId="5" applyNumberFormat="1" applyFont="1"/>
    <xf numFmtId="0" fontId="3" fillId="0" borderId="0" xfId="0" applyNumberFormat="1" applyFont="1" applyFill="1" applyBorder="1" applyAlignment="1" applyProtection="1"/>
    <xf numFmtId="0" fontId="12" fillId="0" borderId="0" xfId="0" applyFont="1" applyBorder="1"/>
    <xf numFmtId="0" fontId="9" fillId="0" borderId="0" xfId="0" applyFont="1" applyBorder="1" applyAlignment="1">
      <alignment horizontal="left"/>
    </xf>
    <xf numFmtId="3" fontId="8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wrapText="1"/>
    </xf>
    <xf numFmtId="38" fontId="12" fillId="0" borderId="0" xfId="0" applyNumberFormat="1" applyFont="1"/>
    <xf numFmtId="38" fontId="12" fillId="0" borderId="0" xfId="0" applyNumberFormat="1" applyFont="1" applyBorder="1"/>
    <xf numFmtId="0" fontId="11" fillId="0" borderId="0" xfId="0" applyNumberFormat="1" applyFont="1" applyFill="1" applyBorder="1" applyAlignment="1" applyProtection="1">
      <alignment wrapText="1"/>
    </xf>
    <xf numFmtId="37" fontId="12" fillId="0" borderId="0" xfId="0" applyNumberFormat="1" applyFont="1" applyBorder="1"/>
    <xf numFmtId="0" fontId="7" fillId="0" borderId="0" xfId="0" applyNumberFormat="1" applyFont="1" applyFill="1" applyBorder="1" applyAlignment="1" applyProtection="1">
      <alignment horizontal="left" wrapText="1" indent="2"/>
    </xf>
    <xf numFmtId="37" fontId="12" fillId="0" borderId="0" xfId="0" applyNumberFormat="1" applyFont="1" applyFill="1" applyBorder="1"/>
    <xf numFmtId="37" fontId="12" fillId="0" borderId="0" xfId="0" applyNumberFormat="1" applyFont="1" applyFill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2" fillId="0" borderId="1" xfId="0" applyNumberFormat="1" applyFont="1" applyBorder="1"/>
    <xf numFmtId="37" fontId="2" fillId="0" borderId="0" xfId="0" applyNumberFormat="1" applyFont="1" applyBorder="1"/>
    <xf numFmtId="0" fontId="5" fillId="0" borderId="0" xfId="2" applyFont="1" applyFill="1" applyAlignment="1">
      <alignment vertical="top" wrapText="1"/>
    </xf>
    <xf numFmtId="37" fontId="2" fillId="0" borderId="4" xfId="0" applyNumberFormat="1" applyFont="1" applyBorder="1"/>
    <xf numFmtId="0" fontId="11" fillId="0" borderId="0" xfId="0" applyNumberFormat="1" applyFont="1" applyFill="1" applyBorder="1" applyAlignment="1" applyProtection="1">
      <alignment horizontal="left" wrapText="1"/>
    </xf>
    <xf numFmtId="164" fontId="12" fillId="0" borderId="0" xfId="4" applyNumberFormat="1" applyFont="1"/>
    <xf numFmtId="164" fontId="12" fillId="0" borderId="0" xfId="4" applyNumberFormat="1" applyFont="1" applyBorder="1"/>
    <xf numFmtId="0" fontId="5" fillId="2" borderId="0" xfId="0" applyNumberFormat="1" applyFont="1" applyFill="1" applyBorder="1" applyAlignment="1" applyProtection="1">
      <alignment horizontal="left" wrapText="1"/>
    </xf>
    <xf numFmtId="164" fontId="2" fillId="2" borderId="3" xfId="4" applyNumberFormat="1" applyFont="1" applyFill="1" applyBorder="1"/>
    <xf numFmtId="164" fontId="2" fillId="2" borderId="0" xfId="4" applyNumberFormat="1" applyFont="1" applyFill="1" applyBorder="1"/>
    <xf numFmtId="0" fontId="19" fillId="0" borderId="0" xfId="3" applyNumberFormat="1" applyFont="1" applyFill="1" applyBorder="1" applyAlignment="1">
      <alignment vertical="center"/>
    </xf>
    <xf numFmtId="164" fontId="19" fillId="0" borderId="0" xfId="3" applyNumberFormat="1" applyFont="1" applyFill="1" applyBorder="1" applyAlignment="1">
      <alignment vertical="center"/>
    </xf>
    <xf numFmtId="1" fontId="19" fillId="0" borderId="0" xfId="3" applyNumberFormat="1" applyFont="1" applyFill="1" applyBorder="1" applyAlignment="1">
      <alignment vertical="center"/>
    </xf>
    <xf numFmtId="43" fontId="19" fillId="0" borderId="0" xfId="4" applyFont="1" applyFill="1" applyBorder="1" applyAlignment="1">
      <alignment vertical="center"/>
    </xf>
  </cellXfs>
  <cellStyles count="6595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26"/>
    <cellStyle name="Comma 10 2 2 3" xfId="327"/>
    <cellStyle name="Comma 10 2 2 3 2" xfId="328"/>
    <cellStyle name="Comma 10 2 2 3 3" xfId="329"/>
    <cellStyle name="Comma 10 2 2 3 4" xfId="330"/>
    <cellStyle name="Comma 10 2 2 4" xfId="331"/>
    <cellStyle name="Comma 10 2 2 4 2" xfId="332"/>
    <cellStyle name="Comma 10 2 2 5" xfId="333"/>
    <cellStyle name="Comma 10 2 2 5 2" xfId="334"/>
    <cellStyle name="Comma 10 2 3" xfId="335"/>
    <cellStyle name="Comma 10 2 3 2" xfId="336"/>
    <cellStyle name="Comma 10 2 3 2 2" xfId="337"/>
    <cellStyle name="Comma 10 2 3 3" xfId="338"/>
    <cellStyle name="Comma 10 2 3 3 2" xfId="339"/>
    <cellStyle name="Comma 10 2 3 4" xfId="340"/>
    <cellStyle name="Comma 10 2 3 4 2" xfId="341"/>
    <cellStyle name="Comma 10 2 3 5" xfId="342"/>
    <cellStyle name="Comma 10 2 4" xfId="343"/>
    <cellStyle name="Comma 10 2 4 2" xfId="344"/>
    <cellStyle name="Comma 10 2 4 2 2" xfId="345"/>
    <cellStyle name="Comma 10 2 4 3" xfId="346"/>
    <cellStyle name="Comma 10 2 4 3 2" xfId="347"/>
    <cellStyle name="Comma 10 2 4 4" xfId="348"/>
    <cellStyle name="Comma 10 2 4 4 2" xfId="349"/>
    <cellStyle name="Comma 10 2 5" xfId="350"/>
    <cellStyle name="Comma 10 2 5 2" xfId="351"/>
    <cellStyle name="Comma 10 2 5 2 2" xfId="352"/>
    <cellStyle name="Comma 10 2 5 3" xfId="353"/>
    <cellStyle name="Comma 10 2 5 3 2" xfId="354"/>
    <cellStyle name="Comma 10 2 5 4" xfId="355"/>
    <cellStyle name="Comma 10 2 5 5" xfId="356"/>
    <cellStyle name="Comma 10 2 5 5 2" xfId="357"/>
    <cellStyle name="Comma 10 2 5 6" xfId="358"/>
    <cellStyle name="Comma 10 2 6" xfId="359"/>
    <cellStyle name="Comma 10 3" xfId="360"/>
    <cellStyle name="Comma 10 3 2" xfId="361"/>
    <cellStyle name="Comma 10 3 3" xfId="362"/>
    <cellStyle name="Comma 10 3 4" xfId="363"/>
    <cellStyle name="Comma 10 3 4 2" xfId="364"/>
    <cellStyle name="Comma 10 3 5" xfId="365"/>
    <cellStyle name="Comma 10 3 6" xfId="366"/>
    <cellStyle name="Comma 10 3 6 2" xfId="367"/>
    <cellStyle name="Comma 10 3 6 3" xfId="368"/>
    <cellStyle name="Comma 10 3 7" xfId="369"/>
    <cellStyle name="Comma 10 3 7 2" xfId="370"/>
    <cellStyle name="Comma 10 3 7 3" xfId="371"/>
    <cellStyle name="Comma 10 4" xfId="372"/>
    <cellStyle name="Comma 10 4 2" xfId="373"/>
    <cellStyle name="Comma 10 4 2 2" xfId="374"/>
    <cellStyle name="Comma 10 4 3" xfId="375"/>
    <cellStyle name="Comma 10 4 3 2" xfId="376"/>
    <cellStyle name="Comma 10 4 4" xfId="377"/>
    <cellStyle name="Comma 10 4 4 2" xfId="378"/>
    <cellStyle name="Comma 10 4 5" xfId="379"/>
    <cellStyle name="Comma 10 4 5 2" xfId="380"/>
    <cellStyle name="Comma 10 5" xfId="381"/>
    <cellStyle name="Comma 10 5 2" xfId="382"/>
    <cellStyle name="Comma 10 5 2 2" xfId="383"/>
    <cellStyle name="Comma 10 5 3" xfId="384"/>
    <cellStyle name="Comma 10 5 3 2" xfId="385"/>
    <cellStyle name="Comma 10 5 4" xfId="386"/>
    <cellStyle name="Comma 10 5 4 2" xfId="387"/>
    <cellStyle name="Comma 10 5 5" xfId="388"/>
    <cellStyle name="Comma 10 5 5 2" xfId="389"/>
    <cellStyle name="Comma 10 6" xfId="390"/>
    <cellStyle name="Comma 10 6 2" xfId="391"/>
    <cellStyle name="Comma 10 6 3" xfId="392"/>
    <cellStyle name="Comma 10 6 3 2" xfId="393"/>
    <cellStyle name="Comma 10 6 4" xfId="394"/>
    <cellStyle name="Comma 10 6 4 2" xfId="395"/>
    <cellStyle name="Comma 10 6 5" xfId="396"/>
    <cellStyle name="Comma 10 6 5 2" xfId="397"/>
    <cellStyle name="Comma 10 6 6" xfId="398"/>
    <cellStyle name="Comma 10 6 7" xfId="399"/>
    <cellStyle name="Comma 10 6 7 2" xfId="400"/>
    <cellStyle name="Comma 10 7" xfId="401"/>
    <cellStyle name="Comma 10 7 2" xfId="402"/>
    <cellStyle name="Comma 10 7 2 2" xfId="403"/>
    <cellStyle name="Comma 10 7 3" xfId="404"/>
    <cellStyle name="Comma 10 7 3 2" xfId="405"/>
    <cellStyle name="Comma 10 7 4" xfId="406"/>
    <cellStyle name="Comma 10 7 4 2" xfId="407"/>
    <cellStyle name="Comma 10 7 5" xfId="408"/>
    <cellStyle name="Comma 10 8" xfId="409"/>
    <cellStyle name="Comma 100" xfId="410"/>
    <cellStyle name="Comma 100 2" xfId="411"/>
    <cellStyle name="Comma 100 3" xfId="412"/>
    <cellStyle name="Comma 100 3 2" xfId="413"/>
    <cellStyle name="Comma 100 3 3" xfId="414"/>
    <cellStyle name="Comma 100 3 4" xfId="415"/>
    <cellStyle name="Comma 100 3 4 2" xfId="416"/>
    <cellStyle name="Comma 100 3 4 3" xfId="417"/>
    <cellStyle name="Comma 100 4" xfId="418"/>
    <cellStyle name="Comma 100 4 2" xfId="419"/>
    <cellStyle name="Comma 100 5" xfId="420"/>
    <cellStyle name="Comma 100 6" xfId="421"/>
    <cellStyle name="Comma 100 6 2" xfId="422"/>
    <cellStyle name="Comma 101" xfId="423"/>
    <cellStyle name="Comma 101 2" xfId="424"/>
    <cellStyle name="Comma 101 3" xfId="425"/>
    <cellStyle name="Comma 101 3 2" xfId="426"/>
    <cellStyle name="Comma 101 3 3" xfId="427"/>
    <cellStyle name="Comma 101 3 4" xfId="428"/>
    <cellStyle name="Comma 101 3 4 2" xfId="429"/>
    <cellStyle name="Comma 101 3 4 3" xfId="430"/>
    <cellStyle name="Comma 101 4" xfId="431"/>
    <cellStyle name="Comma 101 4 2" xfId="432"/>
    <cellStyle name="Comma 101 5" xfId="433"/>
    <cellStyle name="Comma 101 6" xfId="434"/>
    <cellStyle name="Comma 101 6 2" xfId="435"/>
    <cellStyle name="Comma 102" xfId="436"/>
    <cellStyle name="Comma 102 2" xfId="437"/>
    <cellStyle name="Comma 102 3" xfId="438"/>
    <cellStyle name="Comma 102 3 2" xfId="439"/>
    <cellStyle name="Comma 102 3 3" xfId="440"/>
    <cellStyle name="Comma 102 3 4" xfId="441"/>
    <cellStyle name="Comma 102 3 4 2" xfId="442"/>
    <cellStyle name="Comma 102 3 4 3" xfId="443"/>
    <cellStyle name="Comma 102 4" xfId="444"/>
    <cellStyle name="Comma 102 4 2" xfId="445"/>
    <cellStyle name="Comma 102 5" xfId="446"/>
    <cellStyle name="Comma 102 6" xfId="447"/>
    <cellStyle name="Comma 102 6 2" xfId="448"/>
    <cellStyle name="Comma 103" xfId="449"/>
    <cellStyle name="Comma 103 2" xfId="450"/>
    <cellStyle name="Comma 103 3" xfId="451"/>
    <cellStyle name="Comma 103 3 2" xfId="452"/>
    <cellStyle name="Comma 103 3 3" xfId="453"/>
    <cellStyle name="Comma 103 3 4" xfId="454"/>
    <cellStyle name="Comma 103 3 4 2" xfId="455"/>
    <cellStyle name="Comma 103 3 4 3" xfId="456"/>
    <cellStyle name="Comma 103 4" xfId="457"/>
    <cellStyle name="Comma 103 4 2" xfId="458"/>
    <cellStyle name="Comma 103 5" xfId="459"/>
    <cellStyle name="Comma 103 6" xfId="460"/>
    <cellStyle name="Comma 103 6 2" xfId="461"/>
    <cellStyle name="Comma 104" xfId="462"/>
    <cellStyle name="Comma 104 2" xfId="463"/>
    <cellStyle name="Comma 104 3" xfId="464"/>
    <cellStyle name="Comma 104 3 2" xfId="465"/>
    <cellStyle name="Comma 104 3 3" xfId="466"/>
    <cellStyle name="Comma 104 3 4" xfId="467"/>
    <cellStyle name="Comma 104 3 4 2" xfId="468"/>
    <cellStyle name="Comma 104 3 4 3" xfId="469"/>
    <cellStyle name="Comma 104 4" xfId="470"/>
    <cellStyle name="Comma 104 4 2" xfId="471"/>
    <cellStyle name="Comma 104 5" xfId="472"/>
    <cellStyle name="Comma 104 6" xfId="473"/>
    <cellStyle name="Comma 104 6 2" xfId="474"/>
    <cellStyle name="Comma 105" xfId="475"/>
    <cellStyle name="Comma 105 2" xfId="476"/>
    <cellStyle name="Comma 105 3" xfId="477"/>
    <cellStyle name="Comma 105 3 2" xfId="478"/>
    <cellStyle name="Comma 105 3 3" xfId="479"/>
    <cellStyle name="Comma 105 3 4" xfId="480"/>
    <cellStyle name="Comma 105 3 4 2" xfId="481"/>
    <cellStyle name="Comma 105 3 4 3" xfId="482"/>
    <cellStyle name="Comma 105 4" xfId="483"/>
    <cellStyle name="Comma 105 4 2" xfId="484"/>
    <cellStyle name="Comma 105 5" xfId="485"/>
    <cellStyle name="Comma 105 6" xfId="486"/>
    <cellStyle name="Comma 105 6 2" xfId="487"/>
    <cellStyle name="Comma 106" xfId="488"/>
    <cellStyle name="Comma 106 2" xfId="489"/>
    <cellStyle name="Comma 106 3" xfId="490"/>
    <cellStyle name="Comma 106 3 2" xfId="491"/>
    <cellStyle name="Comma 106 3 3" xfId="492"/>
    <cellStyle name="Comma 106 3 4" xfId="493"/>
    <cellStyle name="Comma 106 3 4 2" xfId="494"/>
    <cellStyle name="Comma 106 3 4 3" xfId="495"/>
    <cellStyle name="Comma 106 4" xfId="496"/>
    <cellStyle name="Comma 106 4 2" xfId="497"/>
    <cellStyle name="Comma 106 5" xfId="498"/>
    <cellStyle name="Comma 106 6" xfId="499"/>
    <cellStyle name="Comma 106 6 2" xfId="500"/>
    <cellStyle name="Comma 107" xfId="501"/>
    <cellStyle name="Comma 107 2" xfId="502"/>
    <cellStyle name="Comma 107 3" xfId="503"/>
    <cellStyle name="Comma 107 3 2" xfId="504"/>
    <cellStyle name="Comma 107 3 3" xfId="505"/>
    <cellStyle name="Comma 107 3 4" xfId="506"/>
    <cellStyle name="Comma 107 3 4 2" xfId="507"/>
    <cellStyle name="Comma 107 3 4 3" xfId="508"/>
    <cellStyle name="Comma 107 4" xfId="509"/>
    <cellStyle name="Comma 107 5" xfId="510"/>
    <cellStyle name="Comma 107 6" xfId="511"/>
    <cellStyle name="Comma 107 6 2" xfId="512"/>
    <cellStyle name="Comma 107 6 3" xfId="513"/>
    <cellStyle name="Comma 108" xfId="514"/>
    <cellStyle name="Comma 108 2" xfId="515"/>
    <cellStyle name="Comma 108 3" xfId="516"/>
    <cellStyle name="Comma 108 3 2" xfId="517"/>
    <cellStyle name="Comma 108 3 3" xfId="518"/>
    <cellStyle name="Comma 108 3 4" xfId="519"/>
    <cellStyle name="Comma 108 3 4 2" xfId="520"/>
    <cellStyle name="Comma 108 3 4 3" xfId="521"/>
    <cellStyle name="Comma 108 4" xfId="522"/>
    <cellStyle name="Comma 108 5" xfId="523"/>
    <cellStyle name="Comma 108 6" xfId="524"/>
    <cellStyle name="Comma 108 6 2" xfId="525"/>
    <cellStyle name="Comma 108 6 3" xfId="526"/>
    <cellStyle name="Comma 109" xfId="527"/>
    <cellStyle name="Comma 109 2" xfId="528"/>
    <cellStyle name="Comma 109 3" xfId="529"/>
    <cellStyle name="Comma 109 3 2" xfId="530"/>
    <cellStyle name="Comma 109 3 3" xfId="531"/>
    <cellStyle name="Comma 109 3 4" xfId="532"/>
    <cellStyle name="Comma 109 3 4 2" xfId="533"/>
    <cellStyle name="Comma 109 3 4 3" xfId="534"/>
    <cellStyle name="Comma 109 4" xfId="535"/>
    <cellStyle name="Comma 109 4 2" xfId="536"/>
    <cellStyle name="Comma 109 5" xfId="537"/>
    <cellStyle name="Comma 109 6" xfId="538"/>
    <cellStyle name="Comma 109 6 2" xfId="539"/>
    <cellStyle name="Comma 11" xfId="540"/>
    <cellStyle name="Comma 11 2" xfId="541"/>
    <cellStyle name="Comma 11 2 2" xfId="542"/>
    <cellStyle name="Comma 11 2 2 2" xfId="543"/>
    <cellStyle name="Comma 11 2 2 3" xfId="544"/>
    <cellStyle name="Comma 11 2 2 3 2" xfId="545"/>
    <cellStyle name="Comma 11 2 2 4" xfId="546"/>
    <cellStyle name="Comma 11 2 3" xfId="547"/>
    <cellStyle name="Comma 11 2 3 2" xfId="548"/>
    <cellStyle name="Comma 11 2 4" xfId="549"/>
    <cellStyle name="Comma 11 2 4 2" xfId="550"/>
    <cellStyle name="Comma 11 2 4 3" xfId="551"/>
    <cellStyle name="Comma 11 3" xfId="552"/>
    <cellStyle name="Comma 11 3 2" xfId="553"/>
    <cellStyle name="Comma 11 3 3" xfId="554"/>
    <cellStyle name="Comma 11 3 4" xfId="555"/>
    <cellStyle name="Comma 11 3 4 2" xfId="556"/>
    <cellStyle name="Comma 11 3 4 3" xfId="557"/>
    <cellStyle name="Comma 11 3 5" xfId="558"/>
    <cellStyle name="Comma 11 3 6" xfId="559"/>
    <cellStyle name="Comma 11 3 6 2" xfId="560"/>
    <cellStyle name="Comma 11 3 6 2 2" xfId="561"/>
    <cellStyle name="Comma 11 3 6 2 3" xfId="562"/>
    <cellStyle name="Comma 11 3 6 3" xfId="563"/>
    <cellStyle name="Comma 11 3 6 4" xfId="564"/>
    <cellStyle name="Comma 11 3 6 4 2" xfId="565"/>
    <cellStyle name="Comma 11 3 6 4 3" xfId="566"/>
    <cellStyle name="Comma 11 3 6 5" xfId="567"/>
    <cellStyle name="Comma 11 3 6 6" xfId="568"/>
    <cellStyle name="Comma 11 3 7" xfId="569"/>
    <cellStyle name="Comma 11 3 7 2" xfId="570"/>
    <cellStyle name="Comma 11 3 7 3" xfId="571"/>
    <cellStyle name="Comma 11 4" xfId="572"/>
    <cellStyle name="Comma 11 4 2" xfId="573"/>
    <cellStyle name="Comma 11 4 3" xfId="574"/>
    <cellStyle name="Comma 11 4 4" xfId="575"/>
    <cellStyle name="Comma 11 5" xfId="576"/>
    <cellStyle name="Comma 11 6" xfId="577"/>
    <cellStyle name="Comma 11 6 2" xfId="578"/>
    <cellStyle name="Comma 11 6 3" xfId="579"/>
    <cellStyle name="Comma 11 6 3 2" xfId="580"/>
    <cellStyle name="Comma 11 6 3 3" xfId="581"/>
    <cellStyle name="Comma 11 6 4" xfId="582"/>
    <cellStyle name="Comma 11 6 5" xfId="583"/>
    <cellStyle name="Comma 11 6 5 2" xfId="584"/>
    <cellStyle name="Comma 11 6 6" xfId="585"/>
    <cellStyle name="Comma 11 6 7" xfId="586"/>
    <cellStyle name="Comma 11 7" xfId="587"/>
    <cellStyle name="Comma 11 8" xfId="588"/>
    <cellStyle name="Comma 11 8 2" xfId="589"/>
    <cellStyle name="Comma 11 8 3" xfId="590"/>
    <cellStyle name="Comma 11 9" xfId="591"/>
    <cellStyle name="Comma 110" xfId="592"/>
    <cellStyle name="Comma 110 2" xfId="593"/>
    <cellStyle name="Comma 110 3" xfId="594"/>
    <cellStyle name="Comma 110 3 2" xfId="595"/>
    <cellStyle name="Comma 110 3 3" xfId="596"/>
    <cellStyle name="Comma 110 3 4" xfId="597"/>
    <cellStyle name="Comma 110 3 4 2" xfId="598"/>
    <cellStyle name="Comma 110 3 4 3" xfId="599"/>
    <cellStyle name="Comma 110 4" xfId="600"/>
    <cellStyle name="Comma 110 4 2" xfId="601"/>
    <cellStyle name="Comma 110 5" xfId="602"/>
    <cellStyle name="Comma 110 6" xfId="603"/>
    <cellStyle name="Comma 110 6 2" xfId="604"/>
    <cellStyle name="Comma 111" xfId="605"/>
    <cellStyle name="Comma 111 2" xfId="606"/>
    <cellStyle name="Comma 111 3" xfId="607"/>
    <cellStyle name="Comma 111 3 2" xfId="608"/>
    <cellStyle name="Comma 111 3 3" xfId="609"/>
    <cellStyle name="Comma 111 3 4" xfId="610"/>
    <cellStyle name="Comma 111 3 4 2" xfId="611"/>
    <cellStyle name="Comma 111 3 4 3" xfId="612"/>
    <cellStyle name="Comma 111 4" xfId="613"/>
    <cellStyle name="Comma 111 4 2" xfId="614"/>
    <cellStyle name="Comma 111 5" xfId="615"/>
    <cellStyle name="Comma 111 6" xfId="616"/>
    <cellStyle name="Comma 111 6 2" xfId="617"/>
    <cellStyle name="Comma 112" xfId="618"/>
    <cellStyle name="Comma 112 2" xfId="619"/>
    <cellStyle name="Comma 112 3" xfId="620"/>
    <cellStyle name="Comma 112 3 2" xfId="621"/>
    <cellStyle name="Comma 112 3 3" xfId="622"/>
    <cellStyle name="Comma 112 3 4" xfId="623"/>
    <cellStyle name="Comma 112 3 4 2" xfId="624"/>
    <cellStyle name="Comma 112 3 4 3" xfId="625"/>
    <cellStyle name="Comma 112 4" xfId="626"/>
    <cellStyle name="Comma 112 4 2" xfId="627"/>
    <cellStyle name="Comma 112 5" xfId="628"/>
    <cellStyle name="Comma 112 5 2" xfId="629"/>
    <cellStyle name="Comma 113" xfId="630"/>
    <cellStyle name="Comma 113 2" xfId="631"/>
    <cellStyle name="Comma 113 3" xfId="632"/>
    <cellStyle name="Comma 113 3 2" xfId="633"/>
    <cellStyle name="Comma 113 3 3" xfId="634"/>
    <cellStyle name="Comma 113 3 4" xfId="635"/>
    <cellStyle name="Comma 113 3 4 2" xfId="636"/>
    <cellStyle name="Comma 113 3 4 3" xfId="637"/>
    <cellStyle name="Comma 113 4" xfId="638"/>
    <cellStyle name="Comma 113 4 2" xfId="639"/>
    <cellStyle name="Comma 113 5" xfId="640"/>
    <cellStyle name="Comma 113 5 2" xfId="641"/>
    <cellStyle name="Comma 114" xfId="642"/>
    <cellStyle name="Comma 114 2" xfId="643"/>
    <cellStyle name="Comma 114 3" xfId="644"/>
    <cellStyle name="Comma 114 3 2" xfId="645"/>
    <cellStyle name="Comma 114 3 3" xfId="646"/>
    <cellStyle name="Comma 114 3 4" xfId="647"/>
    <cellStyle name="Comma 114 3 4 2" xfId="648"/>
    <cellStyle name="Comma 114 3 4 3" xfId="649"/>
    <cellStyle name="Comma 114 4" xfId="650"/>
    <cellStyle name="Comma 114 4 2" xfId="651"/>
    <cellStyle name="Comma 114 5" xfId="652"/>
    <cellStyle name="Comma 114 5 2" xfId="653"/>
    <cellStyle name="Comma 115" xfId="654"/>
    <cellStyle name="Comma 115 2" xfId="655"/>
    <cellStyle name="Comma 115 3" xfId="656"/>
    <cellStyle name="Comma 115 3 2" xfId="657"/>
    <cellStyle name="Comma 115 3 3" xfId="658"/>
    <cellStyle name="Comma 115 3 4" xfId="659"/>
    <cellStyle name="Comma 115 3 4 2" xfId="660"/>
    <cellStyle name="Comma 115 3 4 3" xfId="661"/>
    <cellStyle name="Comma 115 4" xfId="662"/>
    <cellStyle name="Comma 115 4 2" xfId="663"/>
    <cellStyle name="Comma 115 5" xfId="664"/>
    <cellStyle name="Comma 115 5 2" xfId="665"/>
    <cellStyle name="Comma 116" xfId="666"/>
    <cellStyle name="Comma 116 2" xfId="667"/>
    <cellStyle name="Comma 116 3" xfId="668"/>
    <cellStyle name="Comma 116 3 2" xfId="669"/>
    <cellStyle name="Comma 116 3 3" xfId="670"/>
    <cellStyle name="Comma 116 3 4" xfId="671"/>
    <cellStyle name="Comma 116 3 4 2" xfId="672"/>
    <cellStyle name="Comma 116 3 4 3" xfId="673"/>
    <cellStyle name="Comma 116 4" xfId="674"/>
    <cellStyle name="Comma 116 4 2" xfId="675"/>
    <cellStyle name="Comma 116 5" xfId="676"/>
    <cellStyle name="Comma 116 5 2" xfId="677"/>
    <cellStyle name="Comma 117" xfId="678"/>
    <cellStyle name="Comma 117 2" xfId="679"/>
    <cellStyle name="Comma 117 3" xfId="680"/>
    <cellStyle name="Comma 117 3 2" xfId="681"/>
    <cellStyle name="Comma 117 3 3" xfId="682"/>
    <cellStyle name="Comma 117 3 4" xfId="683"/>
    <cellStyle name="Comma 117 3 4 2" xfId="684"/>
    <cellStyle name="Comma 117 3 4 3" xfId="685"/>
    <cellStyle name="Comma 117 4" xfId="686"/>
    <cellStyle name="Comma 117 4 2" xfId="687"/>
    <cellStyle name="Comma 117 5" xfId="688"/>
    <cellStyle name="Comma 117 5 2" xfId="689"/>
    <cellStyle name="Comma 118" xfId="690"/>
    <cellStyle name="Comma 118 2" xfId="691"/>
    <cellStyle name="Comma 118 3" xfId="692"/>
    <cellStyle name="Comma 118 3 2" xfId="693"/>
    <cellStyle name="Comma 118 3 3" xfId="694"/>
    <cellStyle name="Comma 118 3 4" xfId="695"/>
    <cellStyle name="Comma 118 3 4 2" xfId="696"/>
    <cellStyle name="Comma 118 3 4 3" xfId="697"/>
    <cellStyle name="Comma 118 4" xfId="698"/>
    <cellStyle name="Comma 118 4 2" xfId="699"/>
    <cellStyle name="Comma 118 5" xfId="700"/>
    <cellStyle name="Comma 118 5 2" xfId="701"/>
    <cellStyle name="Comma 119" xfId="702"/>
    <cellStyle name="Comma 119 2" xfId="703"/>
    <cellStyle name="Comma 119 3" xfId="704"/>
    <cellStyle name="Comma 119 3 2" xfId="705"/>
    <cellStyle name="Comma 119 3 3" xfId="706"/>
    <cellStyle name="Comma 119 3 4" xfId="707"/>
    <cellStyle name="Comma 119 3 4 2" xfId="708"/>
    <cellStyle name="Comma 119 3 4 3" xfId="709"/>
    <cellStyle name="Comma 119 4" xfId="710"/>
    <cellStyle name="Comma 119 4 2" xfId="711"/>
    <cellStyle name="Comma 119 5" xfId="712"/>
    <cellStyle name="Comma 119 5 2" xfId="713"/>
    <cellStyle name="Comma 12" xfId="714"/>
    <cellStyle name="Comma 12 2" xfId="715"/>
    <cellStyle name="Comma 12 2 2" xfId="716"/>
    <cellStyle name="Comma 12 2 2 2" xfId="717"/>
    <cellStyle name="Comma 12 2 2 3" xfId="718"/>
    <cellStyle name="Comma 12 2 2 3 2" xfId="719"/>
    <cellStyle name="Comma 12 2 2 4" xfId="720"/>
    <cellStyle name="Comma 12 2 2 4 2" xfId="721"/>
    <cellStyle name="Comma 12 2 2 5" xfId="722"/>
    <cellStyle name="Comma 12 2 2 5 2" xfId="723"/>
    <cellStyle name="Comma 12 2 3" xfId="724"/>
    <cellStyle name="Comma 12 2 3 2" xfId="725"/>
    <cellStyle name="Comma 12 2 4" xfId="726"/>
    <cellStyle name="Comma 12 3" xfId="727"/>
    <cellStyle name="Comma 12 3 2" xfId="728"/>
    <cellStyle name="Comma 12 3 2 2" xfId="729"/>
    <cellStyle name="Comma 12 3 2 2 2" xfId="730"/>
    <cellStyle name="Comma 12 3 2 3" xfId="731"/>
    <cellStyle name="Comma 12 3 2 3 2" xfId="732"/>
    <cellStyle name="Comma 12 3 2 4" xfId="733"/>
    <cellStyle name="Comma 12 3 2 4 2" xfId="734"/>
    <cellStyle name="Comma 12 4" xfId="735"/>
    <cellStyle name="Comma 12 4 2" xfId="736"/>
    <cellStyle name="Comma 12 4 2 2" xfId="737"/>
    <cellStyle name="Comma 12 4 3" xfId="738"/>
    <cellStyle name="Comma 12 4 3 2" xfId="739"/>
    <cellStyle name="Comma 12 4 4" xfId="740"/>
    <cellStyle name="Comma 12 4 4 2" xfId="741"/>
    <cellStyle name="Comma 12 4 5" xfId="742"/>
    <cellStyle name="Comma 12 5" xfId="743"/>
    <cellStyle name="Comma 12 5 2" xfId="744"/>
    <cellStyle name="Comma 12 5 2 2" xfId="745"/>
    <cellStyle name="Comma 12 5 3" xfId="746"/>
    <cellStyle name="Comma 12 5 3 2" xfId="747"/>
    <cellStyle name="Comma 12 5 4" xfId="748"/>
    <cellStyle name="Comma 12 5 5" xfId="749"/>
    <cellStyle name="Comma 12 5 5 2" xfId="750"/>
    <cellStyle name="Comma 120" xfId="751"/>
    <cellStyle name="Comma 120 2" xfId="752"/>
    <cellStyle name="Comma 120 3" xfId="753"/>
    <cellStyle name="Comma 120 3 2" xfId="754"/>
    <cellStyle name="Comma 120 3 3" xfId="755"/>
    <cellStyle name="Comma 120 3 4" xfId="756"/>
    <cellStyle name="Comma 120 3 4 2" xfId="757"/>
    <cellStyle name="Comma 120 3 4 3" xfId="758"/>
    <cellStyle name="Comma 120 4" xfId="759"/>
    <cellStyle name="Comma 120 4 2" xfId="760"/>
    <cellStyle name="Comma 120 5" xfId="761"/>
    <cellStyle name="Comma 120 6" xfId="762"/>
    <cellStyle name="Comma 120 6 2" xfId="763"/>
    <cellStyle name="Comma 120 6 3" xfId="764"/>
    <cellStyle name="Comma 120 7" xfId="765"/>
    <cellStyle name="Comma 121" xfId="766"/>
    <cellStyle name="Comma 121 2" xfId="767"/>
    <cellStyle name="Comma 121 3" xfId="768"/>
    <cellStyle name="Comma 121 3 2" xfId="769"/>
    <cellStyle name="Comma 121 3 3" xfId="770"/>
    <cellStyle name="Comma 121 3 4" xfId="771"/>
    <cellStyle name="Comma 121 3 4 2" xfId="772"/>
    <cellStyle name="Comma 121 3 4 3" xfId="773"/>
    <cellStyle name="Comma 121 4" xfId="774"/>
    <cellStyle name="Comma 121 4 2" xfId="775"/>
    <cellStyle name="Comma 121 5" xfId="776"/>
    <cellStyle name="Comma 121 5 2" xfId="777"/>
    <cellStyle name="Comma 121 5 2 2" xfId="778"/>
    <cellStyle name="Comma 121 5 3" xfId="779"/>
    <cellStyle name="Comma 121 6" xfId="780"/>
    <cellStyle name="Comma 121 6 2" xfId="781"/>
    <cellStyle name="Comma 121 7" xfId="782"/>
    <cellStyle name="Comma 122" xfId="783"/>
    <cellStyle name="Comma 122 2" xfId="784"/>
    <cellStyle name="Comma 122 3" xfId="785"/>
    <cellStyle name="Comma 122 3 2" xfId="786"/>
    <cellStyle name="Comma 122 3 3" xfId="787"/>
    <cellStyle name="Comma 122 3 4" xfId="788"/>
    <cellStyle name="Comma 122 3 4 2" xfId="789"/>
    <cellStyle name="Comma 122 3 4 3" xfId="790"/>
    <cellStyle name="Comma 122 4" xfId="791"/>
    <cellStyle name="Comma 122 4 2" xfId="792"/>
    <cellStyle name="Comma 122 5" xfId="793"/>
    <cellStyle name="Comma 122 5 2" xfId="794"/>
    <cellStyle name="Comma 122 5 2 2" xfId="795"/>
    <cellStyle name="Comma 122 5 3" xfId="796"/>
    <cellStyle name="Comma 122 6" xfId="797"/>
    <cellStyle name="Comma 122 6 2" xfId="798"/>
    <cellStyle name="Comma 122 7" xfId="799"/>
    <cellStyle name="Comma 123" xfId="800"/>
    <cellStyle name="Comma 123 2" xfId="801"/>
    <cellStyle name="Comma 123 3" xfId="802"/>
    <cellStyle name="Comma 123 3 2" xfId="803"/>
    <cellStyle name="Comma 123 3 3" xfId="804"/>
    <cellStyle name="Comma 123 3 4" xfId="805"/>
    <cellStyle name="Comma 123 3 4 2" xfId="806"/>
    <cellStyle name="Comma 123 3 4 3" xfId="807"/>
    <cellStyle name="Comma 123 4" xfId="808"/>
    <cellStyle name="Comma 123 4 2" xfId="809"/>
    <cellStyle name="Comma 123 5" xfId="810"/>
    <cellStyle name="Comma 123 5 2" xfId="811"/>
    <cellStyle name="Comma 123 5 2 2" xfId="812"/>
    <cellStyle name="Comma 123 5 3" xfId="813"/>
    <cellStyle name="Comma 123 6" xfId="814"/>
    <cellStyle name="Comma 123 6 2" xfId="815"/>
    <cellStyle name="Comma 123 7" xfId="816"/>
    <cellStyle name="Comma 124" xfId="817"/>
    <cellStyle name="Comma 124 2" xfId="818"/>
    <cellStyle name="Comma 124 3" xfId="819"/>
    <cellStyle name="Comma 124 3 2" xfId="820"/>
    <cellStyle name="Comma 124 3 3" xfId="821"/>
    <cellStyle name="Comma 124 3 4" xfId="822"/>
    <cellStyle name="Comma 124 3 4 2" xfId="823"/>
    <cellStyle name="Comma 124 3 4 3" xfId="824"/>
    <cellStyle name="Comma 124 4" xfId="825"/>
    <cellStyle name="Comma 124 4 2" xfId="826"/>
    <cellStyle name="Comma 124 5" xfId="827"/>
    <cellStyle name="Comma 124 5 2" xfId="828"/>
    <cellStyle name="Comma 124 5 2 2" xfId="829"/>
    <cellStyle name="Comma 124 5 3" xfId="830"/>
    <cellStyle name="Comma 124 6" xfId="831"/>
    <cellStyle name="Comma 124 6 2" xfId="832"/>
    <cellStyle name="Comma 124 7" xfId="833"/>
    <cellStyle name="Comma 125" xfId="834"/>
    <cellStyle name="Comma 125 2" xfId="835"/>
    <cellStyle name="Comma 125 2 2" xfId="836"/>
    <cellStyle name="Comma 125 2 2 2" xfId="837"/>
    <cellStyle name="Comma 125 2 3" xfId="838"/>
    <cellStyle name="Comma 125 3" xfId="839"/>
    <cellStyle name="Comma 125 3 2" xfId="840"/>
    <cellStyle name="Comma 125 4" xfId="841"/>
    <cellStyle name="Comma 125 4 2" xfId="842"/>
    <cellStyle name="Comma 125 5" xfId="843"/>
    <cellStyle name="Comma 125 5 2" xfId="844"/>
    <cellStyle name="Comma 125 5 2 2" xfId="845"/>
    <cellStyle name="Comma 125 5 3" xfId="846"/>
    <cellStyle name="Comma 125 6" xfId="847"/>
    <cellStyle name="Comma 125 6 2" xfId="848"/>
    <cellStyle name="Comma 126" xfId="849"/>
    <cellStyle name="Comma 126 2" xfId="850"/>
    <cellStyle name="Comma 126 2 2" xfId="851"/>
    <cellStyle name="Comma 126 2 2 2" xfId="852"/>
    <cellStyle name="Comma 126 2 3" xfId="853"/>
    <cellStyle name="Comma 126 3" xfId="854"/>
    <cellStyle name="Comma 126 3 2" xfId="855"/>
    <cellStyle name="Comma 126 4" xfId="856"/>
    <cellStyle name="Comma 126 4 2" xfId="857"/>
    <cellStyle name="Comma 126 5" xfId="858"/>
    <cellStyle name="Comma 126 5 2" xfId="859"/>
    <cellStyle name="Comma 126 5 2 2" xfId="860"/>
    <cellStyle name="Comma 126 5 3" xfId="861"/>
    <cellStyle name="Comma 126 6" xfId="862"/>
    <cellStyle name="Comma 126 6 2" xfId="863"/>
    <cellStyle name="Comma 127" xfId="864"/>
    <cellStyle name="Comma 127 2" xfId="865"/>
    <cellStyle name="Comma 127 2 2" xfId="866"/>
    <cellStyle name="Comma 127 2 2 2" xfId="867"/>
    <cellStyle name="Comma 127 2 3" xfId="868"/>
    <cellStyle name="Comma 127 3" xfId="869"/>
    <cellStyle name="Comma 127 3 2" xfId="870"/>
    <cellStyle name="Comma 127 4" xfId="871"/>
    <cellStyle name="Comma 127 4 2" xfId="872"/>
    <cellStyle name="Comma 127 5" xfId="873"/>
    <cellStyle name="Comma 127 5 2" xfId="874"/>
    <cellStyle name="Comma 127 5 2 2" xfId="875"/>
    <cellStyle name="Comma 127 5 3" xfId="876"/>
    <cellStyle name="Comma 127 6" xfId="877"/>
    <cellStyle name="Comma 127 6 2" xfId="878"/>
    <cellStyle name="Comma 128" xfId="879"/>
    <cellStyle name="Comma 128 2" xfId="880"/>
    <cellStyle name="Comma 128 2 2" xfId="881"/>
    <cellStyle name="Comma 128 2 2 2" xfId="882"/>
    <cellStyle name="Comma 128 2 3" xfId="883"/>
    <cellStyle name="Comma 128 3" xfId="884"/>
    <cellStyle name="Comma 128 3 2" xfId="885"/>
    <cellStyle name="Comma 128 4" xfId="886"/>
    <cellStyle name="Comma 128 4 2" xfId="887"/>
    <cellStyle name="Comma 128 5" xfId="888"/>
    <cellStyle name="Comma 128 5 2" xfId="889"/>
    <cellStyle name="Comma 128 5 2 2" xfId="890"/>
    <cellStyle name="Comma 128 5 3" xfId="891"/>
    <cellStyle name="Comma 128 6" xfId="892"/>
    <cellStyle name="Comma 128 6 2" xfId="893"/>
    <cellStyle name="Comma 129" xfId="894"/>
    <cellStyle name="Comma 129 2" xfId="895"/>
    <cellStyle name="Comma 129 2 2" xfId="896"/>
    <cellStyle name="Comma 129 2 2 2" xfId="897"/>
    <cellStyle name="Comma 129 2 3" xfId="898"/>
    <cellStyle name="Comma 129 3" xfId="899"/>
    <cellStyle name="Comma 129 3 2" xfId="900"/>
    <cellStyle name="Comma 129 4" xfId="901"/>
    <cellStyle name="Comma 129 4 2" xfId="902"/>
    <cellStyle name="Comma 129 5" xfId="903"/>
    <cellStyle name="Comma 129 5 2" xfId="904"/>
    <cellStyle name="Comma 129 5 2 2" xfId="905"/>
    <cellStyle name="Comma 129 5 3" xfId="906"/>
    <cellStyle name="Comma 129 6" xfId="907"/>
    <cellStyle name="Comma 129 6 2" xfId="908"/>
    <cellStyle name="Comma 13" xfId="909"/>
    <cellStyle name="Comma 13 2" xfId="910"/>
    <cellStyle name="Comma 13 2 2" xfId="911"/>
    <cellStyle name="Comma 13 2 3" xfId="912"/>
    <cellStyle name="Comma 13 2 3 2" xfId="913"/>
    <cellStyle name="Comma 13 2 4" xfId="914"/>
    <cellStyle name="Comma 13 3" xfId="915"/>
    <cellStyle name="Comma 13 4" xfId="916"/>
    <cellStyle name="Comma 13 5" xfId="917"/>
    <cellStyle name="Comma 13 5 2" xfId="918"/>
    <cellStyle name="Comma 13 5 3" xfId="919"/>
    <cellStyle name="Comma 130" xfId="920"/>
    <cellStyle name="Comma 130 2" xfId="921"/>
    <cellStyle name="Comma 130 2 2" xfId="922"/>
    <cellStyle name="Comma 130 2 2 2" xfId="923"/>
    <cellStyle name="Comma 130 2 3" xfId="924"/>
    <cellStyle name="Comma 130 3" xfId="925"/>
    <cellStyle name="Comma 130 3 2" xfId="926"/>
    <cellStyle name="Comma 130 4" xfId="927"/>
    <cellStyle name="Comma 130 4 2" xfId="928"/>
    <cellStyle name="Comma 130 5" xfId="929"/>
    <cellStyle name="Comma 130 5 2" xfId="930"/>
    <cellStyle name="Comma 131" xfId="931"/>
    <cellStyle name="Comma 131 2" xfId="932"/>
    <cellStyle name="Comma 131 3" xfId="933"/>
    <cellStyle name="Comma 131 4" xfId="934"/>
    <cellStyle name="Comma 131 4 2" xfId="935"/>
    <cellStyle name="Comma 132" xfId="936"/>
    <cellStyle name="Comma 132 2" xfId="937"/>
    <cellStyle name="Comma 132 3" xfId="938"/>
    <cellStyle name="Comma 132 3 2" xfId="939"/>
    <cellStyle name="Comma 132 4" xfId="940"/>
    <cellStyle name="Comma 132 4 2" xfId="941"/>
    <cellStyle name="Comma 132 4 2 2" xfId="942"/>
    <cellStyle name="Comma 132 4 3" xfId="943"/>
    <cellStyle name="Comma 132 5" xfId="944"/>
    <cellStyle name="Comma 132 5 2" xfId="945"/>
    <cellStyle name="Comma 133" xfId="946"/>
    <cellStyle name="Comma 133 2" xfId="947"/>
    <cellStyle name="Comma 133 3" xfId="948"/>
    <cellStyle name="Comma 133 4" xfId="949"/>
    <cellStyle name="Comma 133 4 2" xfId="950"/>
    <cellStyle name="Comma 133 5" xfId="951"/>
    <cellStyle name="Comma 133 5 2" xfId="952"/>
    <cellStyle name="Comma 133 5 3" xfId="953"/>
    <cellStyle name="Comma 133 6" xfId="954"/>
    <cellStyle name="Comma 133 6 2" xfId="955"/>
    <cellStyle name="Comma 134" xfId="956"/>
    <cellStyle name="Comma 134 2" xfId="957"/>
    <cellStyle name="Comma 134 3" xfId="958"/>
    <cellStyle name="Comma 134 3 2" xfId="959"/>
    <cellStyle name="Comma 134 4" xfId="960"/>
    <cellStyle name="Comma 134 4 2" xfId="961"/>
    <cellStyle name="Comma 134 4 2 2" xfId="962"/>
    <cellStyle name="Comma 134 4 3" xfId="963"/>
    <cellStyle name="Comma 134 5" xfId="964"/>
    <cellStyle name="Comma 134 5 2" xfId="965"/>
    <cellStyle name="Comma 135" xfId="966"/>
    <cellStyle name="Comma 135 2" xfId="967"/>
    <cellStyle name="Comma 135 3" xfId="968"/>
    <cellStyle name="Comma 135 3 2" xfId="969"/>
    <cellStyle name="Comma 135 4" xfId="970"/>
    <cellStyle name="Comma 135 4 2" xfId="971"/>
    <cellStyle name="Comma 135 4 2 2" xfId="972"/>
    <cellStyle name="Comma 135 4 3" xfId="973"/>
    <cellStyle name="Comma 135 5" xfId="974"/>
    <cellStyle name="Comma 135 5 2" xfId="975"/>
    <cellStyle name="Comma 136" xfId="976"/>
    <cellStyle name="Comma 136 2" xfId="977"/>
    <cellStyle name="Comma 136 2 2" xfId="978"/>
    <cellStyle name="Comma 136 3" xfId="979"/>
    <cellStyle name="Comma 136 3 2" xfId="980"/>
    <cellStyle name="Comma 136 4" xfId="981"/>
    <cellStyle name="Comma 136 4 2" xfId="982"/>
    <cellStyle name="Comma 136 4 2 2" xfId="983"/>
    <cellStyle name="Comma 136 4 3" xfId="984"/>
    <cellStyle name="Comma 136 5" xfId="985"/>
    <cellStyle name="Comma 136 5 2" xfId="986"/>
    <cellStyle name="Comma 137" xfId="987"/>
    <cellStyle name="Comma 137 2" xfId="988"/>
    <cellStyle name="Comma 137 2 2" xfId="989"/>
    <cellStyle name="Comma 137 3" xfId="990"/>
    <cellStyle name="Comma 137 3 2" xfId="991"/>
    <cellStyle name="Comma 137 4" xfId="992"/>
    <cellStyle name="Comma 137 4 2" xfId="993"/>
    <cellStyle name="Comma 137 4 2 2" xfId="994"/>
    <cellStyle name="Comma 137 4 3" xfId="995"/>
    <cellStyle name="Comma 137 5" xfId="996"/>
    <cellStyle name="Comma 137 5 2" xfId="997"/>
    <cellStyle name="Comma 138" xfId="998"/>
    <cellStyle name="Comma 138 2" xfId="999"/>
    <cellStyle name="Comma 138 3" xfId="1000"/>
    <cellStyle name="Comma 138 3 2" xfId="1001"/>
    <cellStyle name="Comma 138 4" xfId="1002"/>
    <cellStyle name="Comma 138 4 2" xfId="1003"/>
    <cellStyle name="Comma 138 4 2 2" xfId="1004"/>
    <cellStyle name="Comma 138 4 3" xfId="1005"/>
    <cellStyle name="Comma 138 5" xfId="1006"/>
    <cellStyle name="Comma 138 5 2" xfId="1007"/>
    <cellStyle name="Comma 139" xfId="1008"/>
    <cellStyle name="Comma 139 2" xfId="1009"/>
    <cellStyle name="Comma 139 3" xfId="1010"/>
    <cellStyle name="Comma 139 3 2" xfId="1011"/>
    <cellStyle name="Comma 139 4" xfId="1012"/>
    <cellStyle name="Comma 139 4 2" xfId="1013"/>
    <cellStyle name="Comma 139 4 2 2" xfId="1014"/>
    <cellStyle name="Comma 139 4 3" xfId="1015"/>
    <cellStyle name="Comma 139 5" xfId="1016"/>
    <cellStyle name="Comma 139 5 2" xfId="1017"/>
    <cellStyle name="Comma 14" xfId="1018"/>
    <cellStyle name="Comma 14 2" xfId="1019"/>
    <cellStyle name="Comma 14 2 2" xfId="1020"/>
    <cellStyle name="Comma 14 2 3" xfId="1021"/>
    <cellStyle name="Comma 14 2 3 2" xfId="1022"/>
    <cellStyle name="Comma 14 2 4" xfId="1023"/>
    <cellStyle name="Comma 14 3" xfId="1024"/>
    <cellStyle name="Comma 14 3 2" xfId="1025"/>
    <cellStyle name="Comma 14 3 2 2" xfId="1026"/>
    <cellStyle name="Comma 14 3 3" xfId="1027"/>
    <cellStyle name="Comma 14 3 3 2" xfId="1028"/>
    <cellStyle name="Comma 14 3 4" xfId="1029"/>
    <cellStyle name="Comma 14 3 4 2" xfId="1030"/>
    <cellStyle name="Comma 14 4" xfId="1031"/>
    <cellStyle name="Comma 14 4 2" xfId="1032"/>
    <cellStyle name="Comma 14 4 3" xfId="1033"/>
    <cellStyle name="Comma 140" xfId="1034"/>
    <cellStyle name="Comma 140 2" xfId="1035"/>
    <cellStyle name="Comma 140 3" xfId="1036"/>
    <cellStyle name="Comma 140 3 2" xfId="1037"/>
    <cellStyle name="Comma 140 4" xfId="1038"/>
    <cellStyle name="Comma 140 4 2" xfId="1039"/>
    <cellStyle name="Comma 140 4 2 2" xfId="1040"/>
    <cellStyle name="Comma 140 4 3" xfId="1041"/>
    <cellStyle name="Comma 140 5" xfId="1042"/>
    <cellStyle name="Comma 140 5 2" xfId="1043"/>
    <cellStyle name="Comma 141" xfId="1044"/>
    <cellStyle name="Comma 141 2" xfId="1045"/>
    <cellStyle name="Comma 141 3" xfId="1046"/>
    <cellStyle name="Comma 142" xfId="1047"/>
    <cellStyle name="Comma 142 2" xfId="1048"/>
    <cellStyle name="Comma 142 3" xfId="1049"/>
    <cellStyle name="Comma 142 4" xfId="1050"/>
    <cellStyle name="Comma 142 5" xfId="1051"/>
    <cellStyle name="Comma 142 6" xfId="1052"/>
    <cellStyle name="Comma 142 6 2" xfId="1053"/>
    <cellStyle name="Comma 142 7" xfId="1054"/>
    <cellStyle name="Comma 142 7 2" xfId="1055"/>
    <cellStyle name="Comma 142 7 3" xfId="1056"/>
    <cellStyle name="Comma 143" xfId="1057"/>
    <cellStyle name="Comma 143 2" xfId="1058"/>
    <cellStyle name="Comma 143 3" xfId="1059"/>
    <cellStyle name="Comma 143 4" xfId="1060"/>
    <cellStyle name="Comma 143 5" xfId="1061"/>
    <cellStyle name="Comma 143 5 2" xfId="1062"/>
    <cellStyle name="Comma 143 5 3" xfId="1063"/>
    <cellStyle name="Comma 144" xfId="1064"/>
    <cellStyle name="Comma 144 2" xfId="1065"/>
    <cellStyle name="Comma 144 3" xfId="1066"/>
    <cellStyle name="Comma 144 4" xfId="1067"/>
    <cellStyle name="Comma 144 5" xfId="1068"/>
    <cellStyle name="Comma 144 5 2" xfId="1069"/>
    <cellStyle name="Comma 144 5 3" xfId="1070"/>
    <cellStyle name="Comma 145" xfId="1071"/>
    <cellStyle name="Comma 145 2" xfId="1072"/>
    <cellStyle name="Comma 145 3" xfId="1073"/>
    <cellStyle name="Comma 145 4" xfId="1074"/>
    <cellStyle name="Comma 145 5" xfId="1075"/>
    <cellStyle name="Comma 145 5 2" xfId="1076"/>
    <cellStyle name="Comma 145 5 3" xfId="1077"/>
    <cellStyle name="Comma 146" xfId="1078"/>
    <cellStyle name="Comma 146 2" xfId="1079"/>
    <cellStyle name="Comma 146 3" xfId="1080"/>
    <cellStyle name="Comma 146 4" xfId="1081"/>
    <cellStyle name="Comma 146 5" xfId="1082"/>
    <cellStyle name="Comma 146 5 2" xfId="1083"/>
    <cellStyle name="Comma 146 5 3" xfId="1084"/>
    <cellStyle name="Comma 147" xfId="1085"/>
    <cellStyle name="Comma 147 2" xfId="1086"/>
    <cellStyle name="Comma 147 3" xfId="1087"/>
    <cellStyle name="Comma 147 4" xfId="1088"/>
    <cellStyle name="Comma 147 5" xfId="1089"/>
    <cellStyle name="Comma 147 5 2" xfId="1090"/>
    <cellStyle name="Comma 147 5 3" xfId="1091"/>
    <cellStyle name="Comma 148" xfId="1092"/>
    <cellStyle name="Comma 148 2" xfId="1093"/>
    <cellStyle name="Comma 148 3" xfId="1094"/>
    <cellStyle name="Comma 148 4" xfId="1095"/>
    <cellStyle name="Comma 148 5" xfId="1096"/>
    <cellStyle name="Comma 148 5 2" xfId="1097"/>
    <cellStyle name="Comma 148 5 3" xfId="1098"/>
    <cellStyle name="Comma 149" xfId="1099"/>
    <cellStyle name="Comma 149 2" xfId="1100"/>
    <cellStyle name="Comma 149 3" xfId="1101"/>
    <cellStyle name="Comma 149 4" xfId="1102"/>
    <cellStyle name="Comma 149 5" xfId="1103"/>
    <cellStyle name="Comma 149 5 2" xfId="1104"/>
    <cellStyle name="Comma 149 5 3" xfId="1105"/>
    <cellStyle name="Comma 15" xfId="1106"/>
    <cellStyle name="Comma 15 2" xfId="1107"/>
    <cellStyle name="Comma 15 2 2" xfId="1108"/>
    <cellStyle name="Comma 15 2 3" xfId="1109"/>
    <cellStyle name="Comma 15 2 3 2" xfId="1110"/>
    <cellStyle name="Comma 15 2 4" xfId="1111"/>
    <cellStyle name="Comma 15 3" xfId="1112"/>
    <cellStyle name="Comma 15 3 2" xfId="1113"/>
    <cellStyle name="Comma 15 3 2 2" xfId="1114"/>
    <cellStyle name="Comma 15 3 3" xfId="1115"/>
    <cellStyle name="Comma 15 3 3 2" xfId="1116"/>
    <cellStyle name="Comma 15 3 4" xfId="1117"/>
    <cellStyle name="Comma 15 3 4 2" xfId="1118"/>
    <cellStyle name="Comma 15 4" xfId="1119"/>
    <cellStyle name="Comma 15 4 2" xfId="1120"/>
    <cellStyle name="Comma 15 4 3" xfId="1121"/>
    <cellStyle name="Comma 150" xfId="1122"/>
    <cellStyle name="Comma 150 2" xfId="1123"/>
    <cellStyle name="Comma 150 3" xfId="1124"/>
    <cellStyle name="Comma 150 4" xfId="1125"/>
    <cellStyle name="Comma 150 5" xfId="1126"/>
    <cellStyle name="Comma 150 5 2" xfId="1127"/>
    <cellStyle name="Comma 150 5 3" xfId="1128"/>
    <cellStyle name="Comma 151" xfId="1129"/>
    <cellStyle name="Comma 151 2" xfId="1130"/>
    <cellStyle name="Comma 151 3" xfId="1131"/>
    <cellStyle name="Comma 151 4" xfId="1132"/>
    <cellStyle name="Comma 151 5" xfId="1133"/>
    <cellStyle name="Comma 151 5 2" xfId="1134"/>
    <cellStyle name="Comma 151 5 3" xfId="1135"/>
    <cellStyle name="Comma 152" xfId="1136"/>
    <cellStyle name="Comma 152 2" xfId="1137"/>
    <cellStyle name="Comma 152 3" xfId="1138"/>
    <cellStyle name="Comma 152 4" xfId="1139"/>
    <cellStyle name="Comma 152 5" xfId="1140"/>
    <cellStyle name="Comma 152 5 2" xfId="1141"/>
    <cellStyle name="Comma 152 5 3" xfId="1142"/>
    <cellStyle name="Comma 153" xfId="1143"/>
    <cellStyle name="Comma 153 2" xfId="1144"/>
    <cellStyle name="Comma 153 3" xfId="1145"/>
    <cellStyle name="Comma 153 4" xfId="1146"/>
    <cellStyle name="Comma 153 5" xfId="1147"/>
    <cellStyle name="Comma 153 5 2" xfId="1148"/>
    <cellStyle name="Comma 153 5 3" xfId="1149"/>
    <cellStyle name="Comma 154" xfId="1150"/>
    <cellStyle name="Comma 154 2" xfId="1151"/>
    <cellStyle name="Comma 154 3" xfId="1152"/>
    <cellStyle name="Comma 154 4" xfId="1153"/>
    <cellStyle name="Comma 154 5" xfId="1154"/>
    <cellStyle name="Comma 154 5 2" xfId="1155"/>
    <cellStyle name="Comma 154 5 3" xfId="1156"/>
    <cellStyle name="Comma 155" xfId="1157"/>
    <cellStyle name="Comma 155 2" xfId="1158"/>
    <cellStyle name="Comma 155 3" xfId="1159"/>
    <cellStyle name="Comma 155 4" xfId="1160"/>
    <cellStyle name="Comma 155 5" xfId="1161"/>
    <cellStyle name="Comma 155 5 2" xfId="1162"/>
    <cellStyle name="Comma 155 5 3" xfId="1163"/>
    <cellStyle name="Comma 156" xfId="1164"/>
    <cellStyle name="Comma 156 2" xfId="1165"/>
    <cellStyle name="Comma 156 3" xfId="1166"/>
    <cellStyle name="Comma 156 4" xfId="1167"/>
    <cellStyle name="Comma 156 5" xfId="1168"/>
    <cellStyle name="Comma 156 5 2" xfId="1169"/>
    <cellStyle name="Comma 156 5 3" xfId="1170"/>
    <cellStyle name="Comma 157" xfId="1171"/>
    <cellStyle name="Comma 157 2" xfId="1172"/>
    <cellStyle name="Comma 157 2 2" xfId="1173"/>
    <cellStyle name="Comma 157 3" xfId="1174"/>
    <cellStyle name="Comma 157 4" xfId="1175"/>
    <cellStyle name="Comma 158" xfId="1176"/>
    <cellStyle name="Comma 158 2" xfId="1177"/>
    <cellStyle name="Comma 158 2 2" xfId="1178"/>
    <cellStyle name="Comma 158 3" xfId="1179"/>
    <cellStyle name="Comma 158 4" xfId="1180"/>
    <cellStyle name="Comma 159" xfId="1181"/>
    <cellStyle name="Comma 159 2" xfId="1182"/>
    <cellStyle name="Comma 159 3" xfId="1183"/>
    <cellStyle name="Comma 159 4" xfId="1184"/>
    <cellStyle name="Comma 159 5" xfId="1185"/>
    <cellStyle name="Comma 159 5 2" xfId="1186"/>
    <cellStyle name="Comma 159 5 3" xfId="1187"/>
    <cellStyle name="Comma 16" xfId="1188"/>
    <cellStyle name="Comma 16 2" xfId="1189"/>
    <cellStyle name="Comma 16 2 2" xfId="1190"/>
    <cellStyle name="Comma 16 2 3" xfId="1191"/>
    <cellStyle name="Comma 16 2 3 2" xfId="1192"/>
    <cellStyle name="Comma 16 2 4" xfId="1193"/>
    <cellStyle name="Comma 16 3" xfId="1194"/>
    <cellStyle name="Comma 16 3 2" xfId="1195"/>
    <cellStyle name="Comma 16 3 2 2" xfId="1196"/>
    <cellStyle name="Comma 16 3 3" xfId="1197"/>
    <cellStyle name="Comma 16 3 3 2" xfId="1198"/>
    <cellStyle name="Comma 16 3 4" xfId="1199"/>
    <cellStyle name="Comma 16 3 4 2" xfId="1200"/>
    <cellStyle name="Comma 16 4" xfId="1201"/>
    <cellStyle name="Comma 16 4 2" xfId="1202"/>
    <cellStyle name="Comma 16 4 3" xfId="1203"/>
    <cellStyle name="Comma 160" xfId="1204"/>
    <cellStyle name="Comma 160 2" xfId="1205"/>
    <cellStyle name="Comma 160 3" xfId="1206"/>
    <cellStyle name="Comma 160 4" xfId="1207"/>
    <cellStyle name="Comma 160 5" xfId="1208"/>
    <cellStyle name="Comma 160 5 2" xfId="1209"/>
    <cellStyle name="Comma 160 5 3" xfId="1210"/>
    <cellStyle name="Comma 161" xfId="1211"/>
    <cellStyle name="Comma 161 2" xfId="1212"/>
    <cellStyle name="Comma 161 3" xfId="1213"/>
    <cellStyle name="Comma 161 4" xfId="1214"/>
    <cellStyle name="Comma 161 5" xfId="1215"/>
    <cellStyle name="Comma 161 5 2" xfId="1216"/>
    <cellStyle name="Comma 161 5 3" xfId="1217"/>
    <cellStyle name="Comma 162" xfId="1218"/>
    <cellStyle name="Comma 162 2" xfId="1219"/>
    <cellStyle name="Comma 162 3" xfId="1220"/>
    <cellStyle name="Comma 162 4" xfId="1221"/>
    <cellStyle name="Comma 162 5" xfId="1222"/>
    <cellStyle name="Comma 162 5 2" xfId="1223"/>
    <cellStyle name="Comma 162 5 3" xfId="1224"/>
    <cellStyle name="Comma 163" xfId="1225"/>
    <cellStyle name="Comma 163 2" xfId="1226"/>
    <cellStyle name="Comma 163 3" xfId="1227"/>
    <cellStyle name="Comma 163 4" xfId="1228"/>
    <cellStyle name="Comma 163 5" xfId="1229"/>
    <cellStyle name="Comma 163 5 2" xfId="1230"/>
    <cellStyle name="Comma 163 5 3" xfId="1231"/>
    <cellStyle name="Comma 164" xfId="1232"/>
    <cellStyle name="Comma 164 2" xfId="1233"/>
    <cellStyle name="Comma 164 3" xfId="1234"/>
    <cellStyle name="Comma 164 4" xfId="1235"/>
    <cellStyle name="Comma 164 5" xfId="1236"/>
    <cellStyle name="Comma 164 5 2" xfId="1237"/>
    <cellStyle name="Comma 164 5 3" xfId="1238"/>
    <cellStyle name="Comma 165" xfId="1239"/>
    <cellStyle name="Comma 165 2" xfId="1240"/>
    <cellStyle name="Comma 165 3" xfId="1241"/>
    <cellStyle name="Comma 165 4" xfId="1242"/>
    <cellStyle name="Comma 165 5" xfId="1243"/>
    <cellStyle name="Comma 165 5 2" xfId="1244"/>
    <cellStyle name="Comma 165 5 3" xfId="1245"/>
    <cellStyle name="Comma 166" xfId="1246"/>
    <cellStyle name="Comma 166 2" xfId="1247"/>
    <cellStyle name="Comma 166 2 2" xfId="1248"/>
    <cellStyle name="Comma 166 3" xfId="1249"/>
    <cellStyle name="Comma 166 4" xfId="1250"/>
    <cellStyle name="Comma 167" xfId="1251"/>
    <cellStyle name="Comma 167 2" xfId="1252"/>
    <cellStyle name="Comma 167 2 2" xfId="1253"/>
    <cellStyle name="Comma 167 3" xfId="1254"/>
    <cellStyle name="Comma 167 4" xfId="1255"/>
    <cellStyle name="Comma 168" xfId="1256"/>
    <cellStyle name="Comma 168 2" xfId="1257"/>
    <cellStyle name="Comma 168 2 2" xfId="1258"/>
    <cellStyle name="Comma 168 3" xfId="1259"/>
    <cellStyle name="Comma 168 4" xfId="1260"/>
    <cellStyle name="Comma 169" xfId="1261"/>
    <cellStyle name="Comma 169 2" xfId="1262"/>
    <cellStyle name="Comma 169 2 2" xfId="1263"/>
    <cellStyle name="Comma 169 3" xfId="1264"/>
    <cellStyle name="Comma 169 4" xfId="1265"/>
    <cellStyle name="Comma 17" xfId="1266"/>
    <cellStyle name="Comma 17 2" xfId="1267"/>
    <cellStyle name="Comma 17 2 2" xfId="1268"/>
    <cellStyle name="Comma 17 2 3" xfId="1269"/>
    <cellStyle name="Comma 17 2 3 2" xfId="1270"/>
    <cellStyle name="Comma 17 2 4" xfId="1271"/>
    <cellStyle name="Comma 17 3" xfId="1272"/>
    <cellStyle name="Comma 17 4" xfId="1273"/>
    <cellStyle name="Comma 17 4 2" xfId="1274"/>
    <cellStyle name="Comma 17 4 3" xfId="1275"/>
    <cellStyle name="Comma 170" xfId="1276"/>
    <cellStyle name="Comma 170 2" xfId="1277"/>
    <cellStyle name="Comma 170 3" xfId="1278"/>
    <cellStyle name="Comma 171" xfId="1279"/>
    <cellStyle name="Comma 172" xfId="1280"/>
    <cellStyle name="Comma 173" xfId="1281"/>
    <cellStyle name="Comma 174" xfId="1282"/>
    <cellStyle name="Comma 174 2" xfId="1283"/>
    <cellStyle name="Comma 175" xfId="1284"/>
    <cellStyle name="Comma 175 2" xfId="1285"/>
    <cellStyle name="Comma 176" xfId="1286"/>
    <cellStyle name="Comma 176 2" xfId="1287"/>
    <cellStyle name="Comma 177" xfId="1288"/>
    <cellStyle name="Comma 177 2" xfId="1289"/>
    <cellStyle name="Comma 178" xfId="1290"/>
    <cellStyle name="Comma 178 2" xfId="1291"/>
    <cellStyle name="Comma 179" xfId="1292"/>
    <cellStyle name="Comma 179 2" xfId="1293"/>
    <cellStyle name="Comma 18" xfId="1294"/>
    <cellStyle name="Comma 18 2" xfId="1295"/>
    <cellStyle name="Comma 18 2 2" xfId="1296"/>
    <cellStyle name="Comma 18 2 3" xfId="1297"/>
    <cellStyle name="Comma 18 2 3 2" xfId="1298"/>
    <cellStyle name="Comma 18 2 4" xfId="1299"/>
    <cellStyle name="Comma 18 3" xfId="1300"/>
    <cellStyle name="Comma 18 4" xfId="1301"/>
    <cellStyle name="Comma 18 4 2" xfId="1302"/>
    <cellStyle name="Comma 18 4 3" xfId="1303"/>
    <cellStyle name="Comma 180" xfId="1304"/>
    <cellStyle name="Comma 180 2" xfId="1305"/>
    <cellStyle name="Comma 181" xfId="1306"/>
    <cellStyle name="Comma 181 2" xfId="1307"/>
    <cellStyle name="Comma 182" xfId="1308"/>
    <cellStyle name="Comma 183" xfId="1309"/>
    <cellStyle name="Comma 184" xfId="1310"/>
    <cellStyle name="Comma 185" xfId="1311"/>
    <cellStyle name="Comma 186" xfId="1312"/>
    <cellStyle name="Comma 187" xfId="1313"/>
    <cellStyle name="Comma 188" xfId="1314"/>
    <cellStyle name="Comma 188 2" xfId="1315"/>
    <cellStyle name="Comma 189" xfId="1316"/>
    <cellStyle name="Comma 189 2" xfId="1317"/>
    <cellStyle name="Comma 19" xfId="1318"/>
    <cellStyle name="Comma 19 2" xfId="1319"/>
    <cellStyle name="Comma 19 2 2" xfId="1320"/>
    <cellStyle name="Comma 19 2 3" xfId="1321"/>
    <cellStyle name="Comma 19 2 3 2" xfId="1322"/>
    <cellStyle name="Comma 19 2 4" xfId="1323"/>
    <cellStyle name="Comma 19 3" xfId="1324"/>
    <cellStyle name="Comma 19 4" xfId="1325"/>
    <cellStyle name="Comma 19 4 2" xfId="1326"/>
    <cellStyle name="Comma 19 4 3" xfId="1327"/>
    <cellStyle name="Comma 190" xfId="1328"/>
    <cellStyle name="Comma 190 2" xfId="1329"/>
    <cellStyle name="Comma 191" xfId="1330"/>
    <cellStyle name="Comma 191 2" xfId="1331"/>
    <cellStyle name="Comma 192" xfId="1332"/>
    <cellStyle name="Comma 192 2" xfId="1333"/>
    <cellStyle name="Comma 193" xfId="1334"/>
    <cellStyle name="Comma 193 2" xfId="1335"/>
    <cellStyle name="Comma 194" xfId="1336"/>
    <cellStyle name="Comma 194 2" xfId="1337"/>
    <cellStyle name="Comma 195" xfId="1338"/>
    <cellStyle name="Comma 195 2" xfId="1339"/>
    <cellStyle name="Comma 196" xfId="1340"/>
    <cellStyle name="Comma 196 2" xfId="1341"/>
    <cellStyle name="Comma 197" xfId="1342"/>
    <cellStyle name="Comma 197 2" xfId="1343"/>
    <cellStyle name="Comma 198" xfId="1344"/>
    <cellStyle name="Comma 198 2" xfId="1345"/>
    <cellStyle name="Comma 199" xfId="1346"/>
    <cellStyle name="Comma 199 2" xfId="1347"/>
    <cellStyle name="Comma 2" xfId="4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7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2" xfId="5470"/>
    <cellStyle name="Normal 22 2" xfId="5471"/>
    <cellStyle name="Normal 23" xfId="1"/>
    <cellStyle name="Normal 3" xfId="2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Global IFRS YE2009" xfId="6"/>
    <cellStyle name="Normal_SHEET" xfId="3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53G2YJ5Z/Format%20raportimi%20IFRS_Biznes%20me%20interes%20publik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55ZQ2KZP/2.Pasqyra%20e%20Pozicioni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Pasqyra e Perform. (natyra)"/>
      <sheetName val="2.Pasqyra e Pozicioni Financiar"/>
      <sheetName val="5-CashFlow (indirekt)"/>
      <sheetName val="Pasqyra e Levizjeve ne Kapital"/>
    </sheetNames>
    <sheetDataSet>
      <sheetData sheetId="0"/>
      <sheetData sheetId="1">
        <row r="41">
          <cell r="B41">
            <v>1035400000</v>
          </cell>
        </row>
        <row r="42">
          <cell r="B42">
            <v>21829934</v>
          </cell>
        </row>
        <row r="43">
          <cell r="B43">
            <v>156266519</v>
          </cell>
        </row>
        <row r="44">
          <cell r="B44">
            <v>1213496453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.Pasqyra e Pozicioni Financiar"/>
    </sheetNames>
    <sheetDataSet>
      <sheetData sheetId="0">
        <row r="30">
          <cell r="B30">
            <v>112730380</v>
          </cell>
          <cell r="D30">
            <v>114738415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M40"/>
  <sheetViews>
    <sheetView zoomScale="90" zoomScaleNormal="90" workbookViewId="0">
      <selection activeCell="I27" sqref="I27"/>
    </sheetView>
  </sheetViews>
  <sheetFormatPr defaultColWidth="9.140625" defaultRowHeight="15"/>
  <cols>
    <col min="1" max="1" width="57.140625" style="52" customWidth="1"/>
    <col min="2" max="2" width="15.7109375" style="52" customWidth="1"/>
    <col min="3" max="4" width="15.7109375" style="52" hidden="1" customWidth="1"/>
    <col min="5" max="6" width="15.7109375" style="52" customWidth="1"/>
    <col min="7" max="8" width="15.7109375" style="52" hidden="1" customWidth="1"/>
    <col min="9" max="10" width="15.7109375" style="52" customWidth="1"/>
    <col min="11" max="11" width="15.7109375" style="52" hidden="1" customWidth="1"/>
    <col min="12" max="12" width="15.7109375" style="52" customWidth="1"/>
    <col min="13" max="16384" width="9.140625" style="52"/>
  </cols>
  <sheetData>
    <row r="1" spans="1:13">
      <c r="A1" s="1" t="s">
        <v>0</v>
      </c>
    </row>
    <row r="2" spans="1:13">
      <c r="A2" s="4" t="s">
        <v>112</v>
      </c>
    </row>
    <row r="3" spans="1:13">
      <c r="A3" s="4" t="s">
        <v>2</v>
      </c>
    </row>
    <row r="4" spans="1:13">
      <c r="A4" s="4" t="s">
        <v>62</v>
      </c>
    </row>
    <row r="5" spans="1:13">
      <c r="A5" s="1" t="s">
        <v>113</v>
      </c>
    </row>
    <row r="6" spans="1:13">
      <c r="A6" s="53"/>
    </row>
    <row r="7" spans="1:13" ht="72">
      <c r="B7" s="54" t="s">
        <v>114</v>
      </c>
      <c r="C7" s="54" t="s">
        <v>115</v>
      </c>
      <c r="D7" s="54" t="s">
        <v>116</v>
      </c>
      <c r="E7" s="55" t="s">
        <v>117</v>
      </c>
      <c r="F7" s="55" t="s">
        <v>118</v>
      </c>
      <c r="G7" s="54" t="s">
        <v>119</v>
      </c>
      <c r="H7" s="54" t="s">
        <v>120</v>
      </c>
      <c r="I7" s="54" t="s">
        <v>121</v>
      </c>
      <c r="J7" s="54" t="s">
        <v>122</v>
      </c>
      <c r="K7" s="54" t="s">
        <v>41</v>
      </c>
      <c r="L7" s="54" t="s">
        <v>122</v>
      </c>
      <c r="M7" s="56"/>
    </row>
    <row r="8" spans="1:13">
      <c r="A8" s="57"/>
      <c r="B8" s="56"/>
      <c r="E8" s="58"/>
      <c r="F8" s="58"/>
      <c r="G8" s="58"/>
      <c r="H8" s="58"/>
      <c r="I8" s="59"/>
      <c r="J8" s="59"/>
      <c r="K8" s="59"/>
    </row>
    <row r="9" spans="1:13">
      <c r="A9" s="60"/>
      <c r="B9" s="61"/>
      <c r="C9" s="61"/>
      <c r="D9" s="61"/>
      <c r="E9" s="62"/>
      <c r="F9" s="62"/>
      <c r="G9" s="62"/>
      <c r="H9" s="62"/>
      <c r="I9" s="63"/>
      <c r="J9" s="63"/>
      <c r="K9" s="63"/>
      <c r="L9" s="63"/>
    </row>
    <row r="10" spans="1:13" ht="15.75" thickBot="1">
      <c r="A10" s="64" t="s">
        <v>123</v>
      </c>
      <c r="B10" s="65">
        <v>525400000</v>
      </c>
      <c r="C10" s="65"/>
      <c r="D10" s="65"/>
      <c r="E10" s="65">
        <v>10634492</v>
      </c>
      <c r="F10" s="65">
        <v>336638089</v>
      </c>
      <c r="G10" s="65"/>
      <c r="H10" s="65"/>
      <c r="I10" s="65">
        <v>3795427</v>
      </c>
      <c r="J10" s="65">
        <f>SUM(B10:I10)</f>
        <v>876468008</v>
      </c>
      <c r="K10" s="65"/>
      <c r="L10" s="65">
        <f>SUM(J10:K10)</f>
        <v>876468008</v>
      </c>
    </row>
    <row r="11" spans="1:13" ht="15.75" thickTop="1">
      <c r="A11" s="66" t="s">
        <v>124</v>
      </c>
      <c r="B11" s="61"/>
      <c r="C11" s="61"/>
      <c r="D11" s="61"/>
      <c r="E11" s="61"/>
      <c r="F11" s="61"/>
      <c r="G11" s="61"/>
      <c r="H11" s="61"/>
      <c r="I11" s="63"/>
      <c r="J11" s="63">
        <f>SUM(B11:I11)</f>
        <v>0</v>
      </c>
      <c r="K11" s="67"/>
      <c r="L11" s="61">
        <f>SUM(J11:K11)</f>
        <v>0</v>
      </c>
    </row>
    <row r="12" spans="1:13">
      <c r="A12" s="64" t="s">
        <v>125</v>
      </c>
      <c r="B12" s="68">
        <f>SUM(B10:B11)</f>
        <v>525400000</v>
      </c>
      <c r="C12" s="68">
        <f t="shared" ref="C12:K12" si="0">SUM(C10:C11)</f>
        <v>0</v>
      </c>
      <c r="D12" s="68">
        <f t="shared" si="0"/>
        <v>0</v>
      </c>
      <c r="E12" s="68">
        <f t="shared" si="0"/>
        <v>10634492</v>
      </c>
      <c r="F12" s="68">
        <f t="shared" si="0"/>
        <v>336638089</v>
      </c>
      <c r="G12" s="68">
        <f t="shared" si="0"/>
        <v>0</v>
      </c>
      <c r="H12" s="68">
        <f t="shared" si="0"/>
        <v>0</v>
      </c>
      <c r="I12" s="68">
        <f t="shared" si="0"/>
        <v>3795427</v>
      </c>
      <c r="J12" s="68">
        <f>SUM(B12:I12)</f>
        <v>876468008</v>
      </c>
      <c r="K12" s="68">
        <f t="shared" si="0"/>
        <v>0</v>
      </c>
      <c r="L12" s="68">
        <f>SUM(J12:K12)</f>
        <v>876468008</v>
      </c>
    </row>
    <row r="13" spans="1:13">
      <c r="A13" s="69" t="s">
        <v>126</v>
      </c>
      <c r="B13" s="61"/>
      <c r="C13" s="61"/>
      <c r="D13" s="61"/>
      <c r="E13" s="61"/>
      <c r="F13" s="61"/>
      <c r="G13" s="61"/>
      <c r="H13" s="61"/>
      <c r="I13" s="63"/>
      <c r="J13" s="63">
        <f>SUM(B13:I13)</f>
        <v>0</v>
      </c>
      <c r="K13" s="63"/>
      <c r="L13" s="61">
        <f t="shared" ref="L13:L37" si="1">SUM(J13:K13)</f>
        <v>0</v>
      </c>
    </row>
    <row r="14" spans="1:13">
      <c r="A14" s="70" t="s">
        <v>121</v>
      </c>
      <c r="B14" s="63"/>
      <c r="C14" s="63"/>
      <c r="D14" s="63"/>
      <c r="E14" s="63"/>
      <c r="F14" s="63"/>
      <c r="G14" s="63"/>
      <c r="H14" s="63"/>
      <c r="I14" s="63">
        <v>180728933</v>
      </c>
      <c r="J14" s="63">
        <f t="shared" ref="J14:J37" si="2">SUM(B14:I14)</f>
        <v>180728933</v>
      </c>
      <c r="K14" s="63"/>
      <c r="L14" s="63">
        <f t="shared" si="1"/>
        <v>180728933</v>
      </c>
    </row>
    <row r="15" spans="1:13">
      <c r="A15" s="70" t="s">
        <v>98</v>
      </c>
      <c r="B15" s="63"/>
      <c r="C15" s="63"/>
      <c r="D15" s="63"/>
      <c r="E15" s="63"/>
      <c r="F15" s="63">
        <v>31008</v>
      </c>
      <c r="G15" s="63"/>
      <c r="H15" s="63"/>
      <c r="I15" s="63"/>
      <c r="J15" s="63">
        <f t="shared" si="2"/>
        <v>31008</v>
      </c>
      <c r="K15" s="63"/>
      <c r="L15" s="63">
        <f t="shared" si="1"/>
        <v>31008</v>
      </c>
    </row>
    <row r="16" spans="1:13">
      <c r="A16" s="70" t="s">
        <v>127</v>
      </c>
      <c r="B16" s="63"/>
      <c r="C16" s="63"/>
      <c r="D16" s="63"/>
      <c r="E16" s="63"/>
      <c r="F16" s="63"/>
      <c r="G16" s="63"/>
      <c r="H16" s="63"/>
      <c r="I16" s="63"/>
      <c r="J16" s="63">
        <f t="shared" si="2"/>
        <v>0</v>
      </c>
      <c r="K16" s="63"/>
      <c r="L16" s="63">
        <f t="shared" si="1"/>
        <v>0</v>
      </c>
    </row>
    <row r="17" spans="1:12">
      <c r="A17" s="69" t="s">
        <v>128</v>
      </c>
      <c r="B17" s="71">
        <f>SUM(B13:B16)</f>
        <v>0</v>
      </c>
      <c r="C17" s="71">
        <f t="shared" ref="C17:K17" si="3">SUM(C13:C16)</f>
        <v>0</v>
      </c>
      <c r="D17" s="71">
        <f t="shared" si="3"/>
        <v>0</v>
      </c>
      <c r="E17" s="71">
        <f t="shared" si="3"/>
        <v>0</v>
      </c>
      <c r="F17" s="71">
        <f t="shared" si="3"/>
        <v>31008</v>
      </c>
      <c r="G17" s="71">
        <f t="shared" si="3"/>
        <v>0</v>
      </c>
      <c r="H17" s="71">
        <f t="shared" si="3"/>
        <v>0</v>
      </c>
      <c r="I17" s="71">
        <f>SUM(I13:I16)</f>
        <v>180728933</v>
      </c>
      <c r="J17" s="71">
        <f t="shared" si="2"/>
        <v>180759941</v>
      </c>
      <c r="K17" s="71">
        <f t="shared" si="3"/>
        <v>0</v>
      </c>
      <c r="L17" s="71">
        <f t="shared" si="1"/>
        <v>180759941</v>
      </c>
    </row>
    <row r="18" spans="1:12" ht="28.5">
      <c r="A18" s="69" t="s">
        <v>129</v>
      </c>
      <c r="B18" s="63"/>
      <c r="C18" s="63"/>
      <c r="D18" s="63"/>
      <c r="E18" s="63"/>
      <c r="F18" s="63"/>
      <c r="G18" s="63"/>
      <c r="H18" s="63"/>
      <c r="I18" s="63"/>
      <c r="J18" s="63">
        <f t="shared" si="2"/>
        <v>0</v>
      </c>
      <c r="K18" s="63"/>
      <c r="L18" s="63">
        <f t="shared" si="1"/>
        <v>0</v>
      </c>
    </row>
    <row r="19" spans="1:12">
      <c r="A19" s="72" t="s">
        <v>130</v>
      </c>
      <c r="B19" s="63"/>
      <c r="C19" s="63"/>
      <c r="D19" s="63"/>
      <c r="E19" s="63"/>
      <c r="F19" s="63"/>
      <c r="G19" s="63"/>
      <c r="H19" s="63"/>
      <c r="I19" s="63"/>
      <c r="J19" s="63">
        <f t="shared" si="2"/>
        <v>0</v>
      </c>
      <c r="K19" s="63"/>
      <c r="L19" s="63">
        <f t="shared" si="1"/>
        <v>0</v>
      </c>
    </row>
    <row r="20" spans="1:12">
      <c r="A20" s="72" t="s">
        <v>131</v>
      </c>
      <c r="B20" s="63"/>
      <c r="C20" s="63"/>
      <c r="D20" s="63"/>
      <c r="E20" s="63"/>
      <c r="F20" s="63"/>
      <c r="G20" s="63"/>
      <c r="H20" s="63"/>
      <c r="I20" s="63"/>
      <c r="J20" s="63">
        <f t="shared" si="2"/>
        <v>0</v>
      </c>
      <c r="K20" s="63"/>
      <c r="L20" s="63">
        <f t="shared" si="1"/>
        <v>0</v>
      </c>
    </row>
    <row r="21" spans="1:12">
      <c r="A21" s="73" t="s">
        <v>132</v>
      </c>
      <c r="B21" s="63"/>
      <c r="C21" s="63"/>
      <c r="D21" s="63"/>
      <c r="E21" s="63">
        <v>189772</v>
      </c>
      <c r="F21" s="63">
        <v>3605655</v>
      </c>
      <c r="G21" s="63"/>
      <c r="H21" s="63"/>
      <c r="I21" s="63">
        <v>-3795427</v>
      </c>
      <c r="J21" s="63">
        <f t="shared" si="2"/>
        <v>0</v>
      </c>
      <c r="K21" s="63"/>
      <c r="L21" s="63">
        <f t="shared" si="1"/>
        <v>0</v>
      </c>
    </row>
    <row r="22" spans="1:12">
      <c r="A22" s="69" t="s">
        <v>133</v>
      </c>
      <c r="B22" s="68">
        <f>SUM(B19:B21)</f>
        <v>0</v>
      </c>
      <c r="C22" s="68">
        <f t="shared" ref="C22:K22" si="4">SUM(C19:C21)</f>
        <v>0</v>
      </c>
      <c r="D22" s="68">
        <f t="shared" si="4"/>
        <v>0</v>
      </c>
      <c r="E22" s="68">
        <f t="shared" si="4"/>
        <v>189772</v>
      </c>
      <c r="F22" s="68">
        <f t="shared" si="4"/>
        <v>3605655</v>
      </c>
      <c r="G22" s="68">
        <f t="shared" si="4"/>
        <v>0</v>
      </c>
      <c r="H22" s="68">
        <f t="shared" si="4"/>
        <v>0</v>
      </c>
      <c r="I22" s="68">
        <f t="shared" si="4"/>
        <v>-3795427</v>
      </c>
      <c r="J22" s="71">
        <f t="shared" si="2"/>
        <v>0</v>
      </c>
      <c r="K22" s="68">
        <f t="shared" si="4"/>
        <v>0</v>
      </c>
      <c r="L22" s="68">
        <f t="shared" si="1"/>
        <v>0</v>
      </c>
    </row>
    <row r="23" spans="1:12">
      <c r="A23" s="69"/>
      <c r="B23" s="61"/>
      <c r="C23" s="62"/>
      <c r="D23" s="61"/>
      <c r="E23" s="62"/>
      <c r="F23" s="62"/>
      <c r="G23" s="62"/>
      <c r="H23" s="62"/>
      <c r="I23" s="63"/>
      <c r="J23" s="63"/>
      <c r="K23" s="63"/>
      <c r="L23" s="62"/>
    </row>
    <row r="24" spans="1:12" ht="15.75" thickBot="1">
      <c r="A24" s="69" t="s">
        <v>134</v>
      </c>
      <c r="B24" s="74">
        <f>B12+B17+B22</f>
        <v>525400000</v>
      </c>
      <c r="C24" s="74">
        <f t="shared" ref="C24:K24" si="5">C12+C17+C22</f>
        <v>0</v>
      </c>
      <c r="D24" s="74">
        <f t="shared" si="5"/>
        <v>0</v>
      </c>
      <c r="E24" s="74">
        <f t="shared" si="5"/>
        <v>10824264</v>
      </c>
      <c r="F24" s="74">
        <f t="shared" si="5"/>
        <v>340274752</v>
      </c>
      <c r="G24" s="74">
        <f t="shared" si="5"/>
        <v>0</v>
      </c>
      <c r="H24" s="74">
        <f t="shared" si="5"/>
        <v>0</v>
      </c>
      <c r="I24" s="74">
        <f t="shared" si="5"/>
        <v>180728933</v>
      </c>
      <c r="J24" s="74">
        <f t="shared" si="2"/>
        <v>1057227949</v>
      </c>
      <c r="K24" s="74">
        <f t="shared" si="5"/>
        <v>0</v>
      </c>
      <c r="L24" s="74">
        <f t="shared" si="1"/>
        <v>1057227949</v>
      </c>
    </row>
    <row r="25" spans="1:12" ht="15.75" thickTop="1">
      <c r="A25" s="75"/>
      <c r="B25" s="61"/>
      <c r="C25" s="61"/>
      <c r="D25" s="61"/>
      <c r="E25" s="61"/>
      <c r="F25" s="61"/>
      <c r="G25" s="61"/>
      <c r="H25" s="61"/>
      <c r="I25" s="63"/>
      <c r="J25" s="63">
        <f t="shared" si="2"/>
        <v>0</v>
      </c>
      <c r="K25" s="63"/>
      <c r="L25" s="61">
        <f t="shared" si="1"/>
        <v>0</v>
      </c>
    </row>
    <row r="26" spans="1:12">
      <c r="A26" s="69" t="s">
        <v>126</v>
      </c>
      <c r="B26" s="63"/>
      <c r="C26" s="63"/>
      <c r="D26" s="63"/>
      <c r="E26" s="63"/>
      <c r="F26" s="63"/>
      <c r="G26" s="63"/>
      <c r="H26" s="63"/>
      <c r="I26" s="63"/>
      <c r="J26" s="63">
        <f t="shared" si="2"/>
        <v>0</v>
      </c>
      <c r="K26" s="63"/>
      <c r="L26" s="63">
        <f t="shared" si="1"/>
        <v>0</v>
      </c>
    </row>
    <row r="27" spans="1:12">
      <c r="A27" s="70" t="s">
        <v>121</v>
      </c>
      <c r="B27" s="63"/>
      <c r="C27" s="63"/>
      <c r="D27" s="63"/>
      <c r="E27" s="63"/>
      <c r="F27" s="63"/>
      <c r="G27" s="63"/>
      <c r="H27" s="63"/>
      <c r="I27" s="63">
        <v>156266519</v>
      </c>
      <c r="J27" s="63">
        <f t="shared" si="2"/>
        <v>156266519</v>
      </c>
      <c r="K27" s="63"/>
      <c r="L27" s="63">
        <f t="shared" si="1"/>
        <v>156266519</v>
      </c>
    </row>
    <row r="28" spans="1:12">
      <c r="A28" s="70" t="s">
        <v>98</v>
      </c>
      <c r="B28" s="63"/>
      <c r="C28" s="63"/>
      <c r="D28" s="63"/>
      <c r="E28" s="63"/>
      <c r="F28" s="63">
        <v>1985</v>
      </c>
      <c r="G28" s="63"/>
      <c r="H28" s="63"/>
      <c r="I28" s="63"/>
      <c r="J28" s="63">
        <f t="shared" si="2"/>
        <v>1985</v>
      </c>
      <c r="K28" s="63"/>
      <c r="L28" s="63">
        <f t="shared" si="1"/>
        <v>1985</v>
      </c>
    </row>
    <row r="29" spans="1:12">
      <c r="A29" s="70" t="s">
        <v>127</v>
      </c>
      <c r="B29" s="63"/>
      <c r="C29" s="63"/>
      <c r="D29" s="63"/>
      <c r="E29" s="63"/>
      <c r="F29" s="63"/>
      <c r="G29" s="63"/>
      <c r="H29" s="63"/>
      <c r="I29" s="63"/>
      <c r="J29" s="63">
        <f t="shared" si="2"/>
        <v>0</v>
      </c>
      <c r="K29" s="63"/>
      <c r="L29" s="63">
        <f t="shared" si="1"/>
        <v>0</v>
      </c>
    </row>
    <row r="30" spans="1:12">
      <c r="A30" s="69" t="s">
        <v>128</v>
      </c>
      <c r="B30" s="71">
        <f>SUM(B27:B29)</f>
        <v>0</v>
      </c>
      <c r="C30" s="71">
        <f t="shared" ref="C30:K30" si="6">SUM(C27:C29)</f>
        <v>0</v>
      </c>
      <c r="D30" s="71">
        <f t="shared" si="6"/>
        <v>0</v>
      </c>
      <c r="E30" s="71">
        <f t="shared" si="6"/>
        <v>0</v>
      </c>
      <c r="F30" s="71">
        <f t="shared" si="6"/>
        <v>1985</v>
      </c>
      <c r="G30" s="71">
        <f t="shared" si="6"/>
        <v>0</v>
      </c>
      <c r="H30" s="71">
        <f t="shared" si="6"/>
        <v>0</v>
      </c>
      <c r="I30" s="71">
        <f t="shared" si="6"/>
        <v>156266519</v>
      </c>
      <c r="J30" s="71">
        <f t="shared" si="2"/>
        <v>156268504</v>
      </c>
      <c r="K30" s="71">
        <f t="shared" si="6"/>
        <v>0</v>
      </c>
      <c r="L30" s="71">
        <f t="shared" si="1"/>
        <v>156268504</v>
      </c>
    </row>
    <row r="31" spans="1:12" ht="28.5">
      <c r="A31" s="69" t="s">
        <v>129</v>
      </c>
      <c r="B31" s="63"/>
      <c r="C31" s="63"/>
      <c r="D31" s="63"/>
      <c r="E31" s="63"/>
      <c r="F31" s="63"/>
      <c r="G31" s="63"/>
      <c r="H31" s="63"/>
      <c r="I31" s="63"/>
      <c r="J31" s="63">
        <f t="shared" si="2"/>
        <v>0</v>
      </c>
      <c r="K31" s="63"/>
      <c r="L31" s="63">
        <f t="shared" si="1"/>
        <v>0</v>
      </c>
    </row>
    <row r="32" spans="1:12">
      <c r="A32" s="72" t="s">
        <v>135</v>
      </c>
      <c r="B32" s="63">
        <v>510000000</v>
      </c>
      <c r="C32" s="63"/>
      <c r="D32" s="63"/>
      <c r="E32" s="63"/>
      <c r="F32" s="63">
        <v>-510000000</v>
      </c>
      <c r="G32" s="63"/>
      <c r="H32" s="63"/>
      <c r="I32" s="63"/>
      <c r="J32" s="63">
        <f t="shared" si="2"/>
        <v>0</v>
      </c>
      <c r="K32" s="63"/>
      <c r="L32" s="63">
        <f t="shared" si="1"/>
        <v>0</v>
      </c>
    </row>
    <row r="33" spans="1:12">
      <c r="A33" s="72" t="s">
        <v>131</v>
      </c>
      <c r="B33" s="63"/>
      <c r="C33" s="63"/>
      <c r="D33" s="63"/>
      <c r="E33" s="63"/>
      <c r="F33" s="63"/>
      <c r="G33" s="63"/>
      <c r="H33" s="63"/>
      <c r="I33" s="63"/>
      <c r="J33" s="63">
        <f t="shared" si="2"/>
        <v>0</v>
      </c>
      <c r="K33" s="63"/>
      <c r="L33" s="63">
        <f t="shared" si="1"/>
        <v>0</v>
      </c>
    </row>
    <row r="34" spans="1:12">
      <c r="A34" s="73" t="s">
        <v>136</v>
      </c>
      <c r="B34" s="63"/>
      <c r="C34" s="63"/>
      <c r="D34" s="63"/>
      <c r="E34" s="63">
        <v>9036447</v>
      </c>
      <c r="F34" s="63">
        <v>171692486</v>
      </c>
      <c r="G34" s="63"/>
      <c r="H34" s="63"/>
      <c r="I34" s="63">
        <v>-180728933</v>
      </c>
      <c r="J34" s="63">
        <f t="shared" si="2"/>
        <v>0</v>
      </c>
      <c r="K34" s="63"/>
      <c r="L34" s="63">
        <f t="shared" si="1"/>
        <v>0</v>
      </c>
    </row>
    <row r="35" spans="1:12">
      <c r="A35" s="69" t="s">
        <v>133</v>
      </c>
      <c r="B35" s="71">
        <f>SUM(B32:B34)</f>
        <v>510000000</v>
      </c>
      <c r="C35" s="71">
        <f t="shared" ref="C35:K35" si="7">SUM(C32:C34)</f>
        <v>0</v>
      </c>
      <c r="D35" s="71">
        <f t="shared" si="7"/>
        <v>0</v>
      </c>
      <c r="E35" s="71">
        <f t="shared" si="7"/>
        <v>9036447</v>
      </c>
      <c r="F35" s="71">
        <f t="shared" si="7"/>
        <v>-338307514</v>
      </c>
      <c r="G35" s="71">
        <f t="shared" si="7"/>
        <v>0</v>
      </c>
      <c r="H35" s="71">
        <f t="shared" si="7"/>
        <v>0</v>
      </c>
      <c r="I35" s="71">
        <f t="shared" si="7"/>
        <v>-180728933</v>
      </c>
      <c r="J35" s="71">
        <f t="shared" si="2"/>
        <v>0</v>
      </c>
      <c r="K35" s="71">
        <f t="shared" si="7"/>
        <v>0</v>
      </c>
      <c r="L35" s="71">
        <f t="shared" si="1"/>
        <v>0</v>
      </c>
    </row>
    <row r="36" spans="1:12">
      <c r="A36" s="69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</row>
    <row r="37" spans="1:12" ht="15.75" thickBot="1">
      <c r="A37" s="69" t="s">
        <v>137</v>
      </c>
      <c r="B37" s="74">
        <f>B24+B30+B35</f>
        <v>1035400000</v>
      </c>
      <c r="C37" s="74">
        <f t="shared" ref="C37:K37" si="8">C24+C30+C35</f>
        <v>0</v>
      </c>
      <c r="D37" s="74">
        <f t="shared" si="8"/>
        <v>0</v>
      </c>
      <c r="E37" s="74">
        <f t="shared" si="8"/>
        <v>19860711</v>
      </c>
      <c r="F37" s="74">
        <f t="shared" si="8"/>
        <v>1969223</v>
      </c>
      <c r="G37" s="74">
        <f t="shared" si="8"/>
        <v>0</v>
      </c>
      <c r="H37" s="74">
        <f t="shared" si="8"/>
        <v>0</v>
      </c>
      <c r="I37" s="74">
        <f t="shared" si="8"/>
        <v>156266519</v>
      </c>
      <c r="J37" s="74">
        <f t="shared" si="2"/>
        <v>1213496453</v>
      </c>
      <c r="K37" s="74">
        <f t="shared" si="8"/>
        <v>0</v>
      </c>
      <c r="L37" s="74">
        <f t="shared" si="1"/>
        <v>1213496453</v>
      </c>
    </row>
    <row r="38" spans="1:12" ht="15.75" thickTop="1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>
      <c r="A39" s="77" t="s">
        <v>138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7"/>
    </row>
    <row r="40" spans="1:12">
      <c r="A40" s="77" t="s">
        <v>139</v>
      </c>
      <c r="B40" s="78">
        <f>B37-'[1]2.Pasqyra e Pozicioni Financiar'!B41</f>
        <v>0</v>
      </c>
      <c r="C40" s="78"/>
      <c r="D40" s="78"/>
      <c r="E40" s="78">
        <f>E37-'[1]2.Pasqyra e Pozicioni Financiar'!B42+F37</f>
        <v>0</v>
      </c>
      <c r="F40" s="78"/>
      <c r="G40" s="78"/>
      <c r="H40" s="78"/>
      <c r="I40" s="78">
        <f>'[1]2.Pasqyra e Pozicioni Financiar'!B43-I37</f>
        <v>0</v>
      </c>
      <c r="J40" s="78">
        <f>J37-'[1]2.Pasqyra e Pozicioni Financiar'!B44</f>
        <v>0</v>
      </c>
      <c r="K40" s="78"/>
      <c r="L40" s="77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tabSelected="1" topLeftCell="A22" workbookViewId="0">
      <selection activeCell="D28" sqref="D28"/>
    </sheetView>
  </sheetViews>
  <sheetFormatPr defaultColWidth="9.140625" defaultRowHeight="15"/>
  <cols>
    <col min="1" max="1" width="69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3.140625" style="3" bestFit="1" customWidth="1"/>
    <col min="8" max="8" width="9.5703125" style="3" bestFit="1" customWidth="1"/>
    <col min="9" max="16384" width="9.140625" style="3"/>
  </cols>
  <sheetData>
    <row r="1" spans="1:7">
      <c r="A1" s="1" t="s">
        <v>0</v>
      </c>
    </row>
    <row r="2" spans="1:7">
      <c r="A2" s="4" t="s">
        <v>1</v>
      </c>
    </row>
    <row r="3" spans="1:7">
      <c r="A3" s="4" t="s">
        <v>2</v>
      </c>
    </row>
    <row r="4" spans="1:7">
      <c r="A4" s="4" t="s">
        <v>62</v>
      </c>
    </row>
    <row r="5" spans="1:7">
      <c r="A5" s="1" t="s">
        <v>63</v>
      </c>
      <c r="B5" s="3"/>
      <c r="C5" s="3"/>
      <c r="D5" s="3"/>
      <c r="E5" s="3"/>
    </row>
    <row r="6" spans="1:7">
      <c r="A6" s="37"/>
      <c r="B6" s="7" t="s">
        <v>5</v>
      </c>
      <c r="C6" s="7"/>
      <c r="D6" s="7" t="s">
        <v>5</v>
      </c>
      <c r="E6" s="7"/>
    </row>
    <row r="7" spans="1:7">
      <c r="A7" s="37"/>
      <c r="B7" s="7" t="s">
        <v>6</v>
      </c>
      <c r="C7" s="7"/>
      <c r="D7" s="7" t="s">
        <v>7</v>
      </c>
      <c r="E7" s="7"/>
    </row>
    <row r="8" spans="1:7">
      <c r="A8" s="38" t="s">
        <v>64</v>
      </c>
      <c r="B8" s="37"/>
      <c r="C8" s="37"/>
      <c r="D8" s="37"/>
      <c r="E8" s="37"/>
    </row>
    <row r="9" spans="1:7">
      <c r="A9" s="12" t="s">
        <v>65</v>
      </c>
      <c r="B9" s="37"/>
      <c r="C9" s="37"/>
      <c r="D9" s="37"/>
      <c r="E9" s="39"/>
    </row>
    <row r="10" spans="1:7">
      <c r="A10" s="25" t="s">
        <v>66</v>
      </c>
      <c r="B10" s="40">
        <v>1340242584</v>
      </c>
      <c r="C10" s="41"/>
      <c r="D10" s="40">
        <v>1378975430</v>
      </c>
      <c r="E10" s="39"/>
    </row>
    <row r="11" spans="1:7">
      <c r="A11" s="25" t="s">
        <v>67</v>
      </c>
      <c r="B11" s="40"/>
      <c r="C11" s="41"/>
      <c r="D11" s="40"/>
      <c r="E11" s="39"/>
      <c r="G11" s="42">
        <f>+B10+B14</f>
        <v>1368671122</v>
      </c>
    </row>
    <row r="12" spans="1:7">
      <c r="A12" s="25" t="s">
        <v>68</v>
      </c>
      <c r="B12" s="40"/>
      <c r="C12" s="41"/>
      <c r="D12" s="40"/>
      <c r="E12" s="39"/>
    </row>
    <row r="13" spans="1:7">
      <c r="A13" s="25" t="s">
        <v>69</v>
      </c>
      <c r="B13" s="40"/>
      <c r="C13" s="41"/>
      <c r="D13" s="40"/>
      <c r="E13" s="39"/>
    </row>
    <row r="14" spans="1:7">
      <c r="A14" s="25" t="s">
        <v>70</v>
      </c>
      <c r="B14" s="40">
        <v>28428538</v>
      </c>
      <c r="C14" s="41"/>
      <c r="D14" s="40">
        <v>63225774</v>
      </c>
      <c r="E14" s="39"/>
      <c r="G14" s="42"/>
    </row>
    <row r="15" spans="1:7">
      <c r="A15" s="12" t="s">
        <v>71</v>
      </c>
      <c r="B15" s="40"/>
      <c r="C15" s="41"/>
      <c r="D15" s="40"/>
      <c r="E15" s="39"/>
    </row>
    <row r="16" spans="1:7">
      <c r="A16" s="12" t="s">
        <v>72</v>
      </c>
      <c r="B16" s="40"/>
      <c r="C16" s="41"/>
      <c r="D16" s="40"/>
      <c r="E16" s="39"/>
    </row>
    <row r="17" spans="1:5">
      <c r="A17" s="12" t="s">
        <v>73</v>
      </c>
      <c r="B17" s="40"/>
      <c r="C17" s="41"/>
      <c r="D17" s="40"/>
      <c r="E17" s="39"/>
    </row>
    <row r="18" spans="1:5">
      <c r="A18" s="12" t="s">
        <v>74</v>
      </c>
      <c r="B18" s="40">
        <v>-381796099</v>
      </c>
      <c r="C18" s="41"/>
      <c r="D18" s="40">
        <v>-409783274</v>
      </c>
      <c r="E18" s="39"/>
    </row>
    <row r="19" spans="1:5">
      <c r="A19" s="12" t="s">
        <v>75</v>
      </c>
      <c r="B19" s="40">
        <v>-173779801</v>
      </c>
      <c r="C19" s="41"/>
      <c r="D19" s="40">
        <v>-191394580</v>
      </c>
      <c r="E19" s="39"/>
    </row>
    <row r="20" spans="1:5">
      <c r="A20" s="12" t="s">
        <v>76</v>
      </c>
      <c r="B20" s="40">
        <v>-587898117</v>
      </c>
      <c r="C20" s="41"/>
      <c r="D20" s="40">
        <v>-578926295</v>
      </c>
      <c r="E20" s="39"/>
    </row>
    <row r="21" spans="1:5">
      <c r="A21" s="12" t="s">
        <v>77</v>
      </c>
      <c r="B21" s="40">
        <v>-14845781</v>
      </c>
      <c r="C21" s="41"/>
      <c r="D21" s="40">
        <v>-13413463</v>
      </c>
      <c r="E21" s="39"/>
    </row>
    <row r="22" spans="1:5">
      <c r="A22" s="12" t="s">
        <v>78</v>
      </c>
      <c r="B22" s="40">
        <v>-23911568</v>
      </c>
      <c r="C22" s="41"/>
      <c r="D22" s="40">
        <v>-25104468</v>
      </c>
      <c r="E22" s="39"/>
    </row>
    <row r="23" spans="1:5">
      <c r="A23" s="12"/>
      <c r="B23" s="12"/>
      <c r="C23" s="12"/>
      <c r="D23" s="12"/>
      <c r="E23" s="39"/>
    </row>
    <row r="24" spans="1:5">
      <c r="A24" s="12" t="s">
        <v>79</v>
      </c>
      <c r="B24" s="40"/>
      <c r="C24" s="41"/>
      <c r="D24" s="40"/>
      <c r="E24" s="39"/>
    </row>
    <row r="25" spans="1:5">
      <c r="A25" s="12" t="s">
        <v>80</v>
      </c>
      <c r="B25" s="40"/>
      <c r="C25" s="41"/>
      <c r="D25" s="40"/>
      <c r="E25" s="39"/>
    </row>
    <row r="26" spans="1:5">
      <c r="A26" s="12" t="s">
        <v>81</v>
      </c>
      <c r="B26" s="40"/>
      <c r="C26" s="41"/>
      <c r="D26" s="40"/>
      <c r="E26" s="39"/>
    </row>
    <row r="27" spans="1:5">
      <c r="A27" s="43" t="s">
        <v>82</v>
      </c>
      <c r="B27" s="40"/>
      <c r="C27" s="41"/>
      <c r="D27" s="40"/>
      <c r="E27" s="39"/>
    </row>
    <row r="28" spans="1:5" ht="15" customHeight="1">
      <c r="A28" s="11" t="s">
        <v>83</v>
      </c>
      <c r="B28" s="44">
        <f>SUM(B10:B22,B24:B27)</f>
        <v>186439756</v>
      </c>
      <c r="C28" s="41"/>
      <c r="D28" s="44">
        <f>SUM(D10:D22,D24:D27)</f>
        <v>223579124</v>
      </c>
      <c r="E28" s="39"/>
    </row>
    <row r="29" spans="1:5" ht="15" customHeight="1">
      <c r="A29" s="12" t="s">
        <v>84</v>
      </c>
      <c r="B29" s="40">
        <v>-30173237</v>
      </c>
      <c r="C29" s="41"/>
      <c r="D29" s="40">
        <v>-42850191</v>
      </c>
      <c r="E29" s="39"/>
    </row>
    <row r="30" spans="1:5" ht="15" customHeight="1">
      <c r="A30" s="11" t="s">
        <v>85</v>
      </c>
      <c r="B30" s="44">
        <f>SUM(B28:B29)</f>
        <v>156266519</v>
      </c>
      <c r="C30" s="45"/>
      <c r="D30" s="44">
        <f>SUM(D28:D29)</f>
        <v>180728933</v>
      </c>
      <c r="E30" s="39"/>
    </row>
    <row r="31" spans="1:5" ht="15" customHeight="1">
      <c r="A31" s="12"/>
      <c r="B31" s="12"/>
      <c r="C31" s="12"/>
      <c r="D31" s="12"/>
      <c r="E31" s="39"/>
    </row>
    <row r="32" spans="1:5" ht="15" customHeight="1">
      <c r="A32" s="38" t="s">
        <v>86</v>
      </c>
      <c r="B32" s="12"/>
      <c r="C32" s="12"/>
      <c r="D32" s="12"/>
      <c r="E32" s="39"/>
    </row>
    <row r="33" spans="1:5" ht="15" customHeight="1">
      <c r="A33" s="12" t="s">
        <v>87</v>
      </c>
      <c r="B33" s="40"/>
      <c r="C33" s="41"/>
      <c r="D33" s="40"/>
      <c r="E33" s="39"/>
    </row>
    <row r="34" spans="1:5">
      <c r="A34" s="12"/>
      <c r="B34" s="12"/>
      <c r="C34" s="12"/>
      <c r="D34" s="12"/>
      <c r="E34" s="39"/>
    </row>
    <row r="35" spans="1:5" ht="15.75" thickBot="1">
      <c r="A35" s="11" t="s">
        <v>88</v>
      </c>
      <c r="B35" s="46">
        <f>B30+B33</f>
        <v>156266519</v>
      </c>
      <c r="C35" s="45"/>
      <c r="D35" s="46">
        <f>D30+D33</f>
        <v>180728933</v>
      </c>
      <c r="E35" s="39"/>
    </row>
    <row r="36" spans="1:5" ht="15.75" thickTop="1">
      <c r="A36" s="11"/>
      <c r="B36" s="11"/>
      <c r="C36" s="11"/>
      <c r="D36" s="11"/>
      <c r="E36" s="39"/>
    </row>
    <row r="37" spans="1:5">
      <c r="A37" s="11" t="s">
        <v>89</v>
      </c>
      <c r="B37" s="11"/>
      <c r="C37" s="11"/>
      <c r="D37" s="11"/>
      <c r="E37" s="39"/>
    </row>
    <row r="38" spans="1:5">
      <c r="A38" s="12" t="s">
        <v>90</v>
      </c>
      <c r="B38" s="40"/>
      <c r="C38" s="41"/>
      <c r="D38" s="40"/>
      <c r="E38" s="39"/>
    </row>
    <row r="39" spans="1:5">
      <c r="A39" s="12" t="s">
        <v>91</v>
      </c>
      <c r="B39" s="40"/>
      <c r="C39" s="41"/>
      <c r="D39" s="40"/>
      <c r="E39" s="39"/>
    </row>
    <row r="40" spans="1:5">
      <c r="A40" s="12"/>
      <c r="B40" s="47"/>
      <c r="C40" s="47"/>
      <c r="D40" s="47"/>
      <c r="E40" s="39"/>
    </row>
    <row r="41" spans="1:5">
      <c r="A41" s="11" t="s">
        <v>92</v>
      </c>
      <c r="B41" s="3"/>
      <c r="C41" s="3"/>
      <c r="D41" s="3"/>
      <c r="E41" s="45"/>
    </row>
    <row r="42" spans="1:5">
      <c r="A42" s="12" t="s">
        <v>93</v>
      </c>
      <c r="B42" s="45"/>
      <c r="C42" s="45"/>
      <c r="D42" s="45"/>
      <c r="E42" s="45"/>
    </row>
    <row r="43" spans="1:5">
      <c r="A43" s="48" t="s">
        <v>94</v>
      </c>
      <c r="B43" s="40"/>
      <c r="C43" s="41"/>
      <c r="D43" s="40"/>
      <c r="E43" s="39"/>
    </row>
    <row r="44" spans="1:5">
      <c r="A44" s="48" t="s">
        <v>95</v>
      </c>
      <c r="B44" s="40"/>
      <c r="C44" s="41"/>
      <c r="D44" s="40"/>
      <c r="E44" s="39"/>
    </row>
    <row r="45" spans="1:5">
      <c r="A45" s="47"/>
      <c r="B45" s="47"/>
      <c r="C45" s="47"/>
      <c r="D45" s="47"/>
      <c r="E45" s="39"/>
    </row>
    <row r="46" spans="1:5">
      <c r="A46" s="12" t="s">
        <v>96</v>
      </c>
      <c r="B46" s="3"/>
      <c r="C46" s="3"/>
      <c r="D46" s="3"/>
      <c r="E46" s="45"/>
    </row>
    <row r="47" spans="1:5">
      <c r="A47" s="48" t="s">
        <v>94</v>
      </c>
      <c r="B47" s="40"/>
      <c r="C47" s="41"/>
      <c r="D47" s="40"/>
      <c r="E47" s="3"/>
    </row>
    <row r="48" spans="1:5">
      <c r="A48" s="48" t="s">
        <v>95</v>
      </c>
      <c r="B48" s="40"/>
      <c r="C48" s="41"/>
      <c r="D48" s="40"/>
      <c r="E48" s="3"/>
    </row>
    <row r="49" spans="1:5">
      <c r="B49" s="3"/>
      <c r="C49" s="3"/>
      <c r="D49" s="3"/>
      <c r="E49" s="3"/>
    </row>
    <row r="50" spans="1:5">
      <c r="A50" s="11" t="s">
        <v>97</v>
      </c>
      <c r="B50" s="49">
        <f>B35</f>
        <v>156266519</v>
      </c>
      <c r="D50" s="49">
        <f>D35</f>
        <v>180728933</v>
      </c>
    </row>
    <row r="51" spans="1:5">
      <c r="A51" s="11"/>
    </row>
    <row r="52" spans="1:5">
      <c r="A52" s="38" t="s">
        <v>98</v>
      </c>
    </row>
    <row r="53" spans="1:5">
      <c r="A53" s="11"/>
    </row>
    <row r="54" spans="1:5">
      <c r="A54" s="11" t="s">
        <v>99</v>
      </c>
    </row>
    <row r="55" spans="1:5">
      <c r="A55" s="12" t="s">
        <v>100</v>
      </c>
      <c r="B55" s="40"/>
      <c r="C55" s="41"/>
      <c r="D55" s="40"/>
    </row>
    <row r="56" spans="1:5">
      <c r="A56" s="12" t="s">
        <v>101</v>
      </c>
      <c r="B56" s="40"/>
      <c r="C56" s="41"/>
      <c r="D56" s="40"/>
    </row>
    <row r="57" spans="1:5">
      <c r="A57" s="43" t="s">
        <v>82</v>
      </c>
      <c r="B57" s="40"/>
      <c r="C57" s="41"/>
      <c r="D57" s="40"/>
    </row>
    <row r="58" spans="1:5">
      <c r="A58" s="12" t="s">
        <v>102</v>
      </c>
      <c r="B58" s="40"/>
      <c r="C58" s="41"/>
      <c r="D58" s="40"/>
    </row>
    <row r="59" spans="1:5">
      <c r="A59" s="11" t="s">
        <v>103</v>
      </c>
      <c r="B59" s="49">
        <f>SUM(B55:B58)</f>
        <v>0</v>
      </c>
      <c r="D59" s="49">
        <f>SUM(D55:D58)</f>
        <v>0</v>
      </c>
    </row>
    <row r="60" spans="1:5">
      <c r="A60" s="21"/>
    </row>
    <row r="61" spans="1:5">
      <c r="A61" s="11" t="s">
        <v>104</v>
      </c>
    </row>
    <row r="62" spans="1:5">
      <c r="A62" s="12" t="s">
        <v>105</v>
      </c>
      <c r="B62" s="40">
        <v>1985</v>
      </c>
      <c r="C62" s="41"/>
      <c r="D62" s="40">
        <v>31008</v>
      </c>
    </row>
    <row r="63" spans="1:5">
      <c r="A63" s="12" t="s">
        <v>106</v>
      </c>
      <c r="B63" s="40"/>
      <c r="C63" s="41"/>
      <c r="D63" s="40"/>
    </row>
    <row r="64" spans="1:5" ht="30">
      <c r="A64" s="12" t="s">
        <v>107</v>
      </c>
      <c r="B64" s="40"/>
      <c r="C64" s="41"/>
      <c r="D64" s="40"/>
    </row>
    <row r="65" spans="1:4">
      <c r="A65" s="43" t="s">
        <v>82</v>
      </c>
      <c r="B65" s="40"/>
      <c r="C65" s="41"/>
      <c r="D65" s="40"/>
    </row>
    <row r="66" spans="1:4">
      <c r="A66" s="12" t="s">
        <v>108</v>
      </c>
      <c r="B66" s="40"/>
      <c r="C66" s="41"/>
      <c r="D66" s="40"/>
    </row>
    <row r="67" spans="1:4">
      <c r="A67" s="11" t="s">
        <v>103</v>
      </c>
      <c r="B67" s="49">
        <f>SUM(B62:B66)</f>
        <v>1985</v>
      </c>
      <c r="D67" s="49">
        <f>SUM(D62:D66)</f>
        <v>31008</v>
      </c>
    </row>
    <row r="68" spans="1:4">
      <c r="A68" s="21"/>
    </row>
    <row r="69" spans="1:4" ht="29.25">
      <c r="A69" s="11" t="s">
        <v>109</v>
      </c>
      <c r="B69" s="49">
        <f>SUM(B59,B67)</f>
        <v>1985</v>
      </c>
      <c r="D69" s="49">
        <f>SUM(D59,D67)</f>
        <v>31008</v>
      </c>
    </row>
    <row r="70" spans="1:4">
      <c r="A70" s="21"/>
      <c r="B70" s="49"/>
      <c r="D70" s="49"/>
    </row>
    <row r="71" spans="1:4" ht="15.75" thickBot="1">
      <c r="A71" s="11" t="s">
        <v>110</v>
      </c>
      <c r="B71" s="50">
        <f>B69+B50</f>
        <v>156268504</v>
      </c>
      <c r="D71" s="50">
        <f>D69+D50</f>
        <v>180759941</v>
      </c>
    </row>
    <row r="72" spans="1:4" ht="15.75" thickTop="1">
      <c r="A72" s="12"/>
    </row>
    <row r="73" spans="1:4">
      <c r="A73" s="38" t="s">
        <v>111</v>
      </c>
    </row>
    <row r="74" spans="1:4">
      <c r="A74" s="12" t="s">
        <v>90</v>
      </c>
      <c r="B74" s="51"/>
      <c r="D74" s="51"/>
    </row>
    <row r="75" spans="1:4">
      <c r="A75" s="12" t="s">
        <v>91</v>
      </c>
      <c r="B75" s="51"/>
      <c r="D7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56" workbookViewId="0">
      <selection activeCell="B68" sqref="B68"/>
    </sheetView>
  </sheetViews>
  <sheetFormatPr defaultRowHeight="15"/>
  <cols>
    <col min="1" max="1" width="9.7109375" style="79" customWidth="1"/>
    <col min="2" max="2" width="90.140625" style="79" customWidth="1"/>
    <col min="3" max="3" width="15.7109375" style="79" customWidth="1"/>
    <col min="4" max="4" width="2.7109375" style="79" customWidth="1"/>
    <col min="5" max="5" width="21.28515625" style="79" customWidth="1"/>
    <col min="6" max="6" width="11.5703125" style="79" customWidth="1"/>
    <col min="7" max="16384" width="9.140625" style="79"/>
  </cols>
  <sheetData>
    <row r="1" spans="2:5">
      <c r="B1" s="1" t="s">
        <v>0</v>
      </c>
    </row>
    <row r="2" spans="2:5">
      <c r="B2" s="4" t="s">
        <v>140</v>
      </c>
    </row>
    <row r="3" spans="2:5">
      <c r="B3" s="4" t="s">
        <v>141</v>
      </c>
    </row>
    <row r="4" spans="2:5">
      <c r="B4" s="4" t="s">
        <v>62</v>
      </c>
    </row>
    <row r="5" spans="2:5">
      <c r="B5" s="1" t="s">
        <v>142</v>
      </c>
      <c r="C5" s="37"/>
      <c r="D5" s="80"/>
      <c r="E5" s="37"/>
    </row>
    <row r="6" spans="2:5">
      <c r="B6" s="4"/>
      <c r="C6" s="37"/>
      <c r="D6" s="80"/>
      <c r="E6" s="37"/>
    </row>
    <row r="7" spans="2:5">
      <c r="B7" s="81"/>
      <c r="C7" s="82" t="s">
        <v>5</v>
      </c>
      <c r="D7" s="82"/>
      <c r="E7" s="82" t="s">
        <v>5</v>
      </c>
    </row>
    <row r="8" spans="2:5" ht="14.1" customHeight="1">
      <c r="B8" s="81"/>
      <c r="C8" s="82" t="s">
        <v>6</v>
      </c>
      <c r="D8" s="82"/>
      <c r="E8" s="82" t="s">
        <v>7</v>
      </c>
    </row>
    <row r="9" spans="2:5" ht="14.1" customHeight="1">
      <c r="B9" s="83"/>
      <c r="C9" s="37"/>
      <c r="D9" s="80"/>
      <c r="E9" s="37"/>
    </row>
    <row r="10" spans="2:5" ht="14.1" customHeight="1">
      <c r="B10" s="84" t="s">
        <v>143</v>
      </c>
      <c r="C10" s="85"/>
      <c r="D10" s="86"/>
      <c r="E10" s="85"/>
    </row>
    <row r="11" spans="2:5" ht="14.1" customHeight="1">
      <c r="B11" s="87" t="s">
        <v>144</v>
      </c>
      <c r="C11" s="14">
        <v>156266519</v>
      </c>
      <c r="D11" s="88"/>
      <c r="E11" s="14">
        <v>180728933</v>
      </c>
    </row>
    <row r="12" spans="2:5" ht="14.1" customHeight="1">
      <c r="B12" s="87" t="s">
        <v>145</v>
      </c>
      <c r="C12" s="14"/>
      <c r="D12" s="88"/>
      <c r="E12" s="14"/>
    </row>
    <row r="13" spans="2:5" ht="14.1" customHeight="1">
      <c r="B13" s="89" t="s">
        <v>146</v>
      </c>
      <c r="C13" s="14">
        <v>168106565</v>
      </c>
      <c r="D13" s="88"/>
      <c r="E13" s="14">
        <v>140782891</v>
      </c>
    </row>
    <row r="14" spans="2:5" ht="14.1" customHeight="1">
      <c r="B14" s="89" t="s">
        <v>147</v>
      </c>
      <c r="C14" s="14">
        <v>-289157</v>
      </c>
      <c r="D14" s="88"/>
      <c r="E14" s="14">
        <v>-320795</v>
      </c>
    </row>
    <row r="15" spans="2:5" ht="14.1" customHeight="1">
      <c r="B15" s="89" t="s">
        <v>148</v>
      </c>
      <c r="C15" s="14">
        <v>9626016</v>
      </c>
      <c r="D15" s="88"/>
      <c r="E15" s="14">
        <v>6327671</v>
      </c>
    </row>
    <row r="16" spans="2:5">
      <c r="B16" s="89" t="s">
        <v>149</v>
      </c>
      <c r="C16" s="14">
        <v>-3952780</v>
      </c>
      <c r="D16" s="88"/>
      <c r="E16" s="14">
        <v>44284018</v>
      </c>
    </row>
    <row r="17" spans="2:5">
      <c r="B17" s="89" t="s">
        <v>150</v>
      </c>
      <c r="C17" s="14">
        <v>0</v>
      </c>
      <c r="D17" s="88"/>
      <c r="E17" s="14">
        <v>1008233</v>
      </c>
    </row>
    <row r="18" spans="2:5">
      <c r="B18" s="89" t="s">
        <v>151</v>
      </c>
      <c r="C18" s="14">
        <v>10370622</v>
      </c>
      <c r="D18" s="88"/>
      <c r="E18" s="14">
        <v>15435529</v>
      </c>
    </row>
    <row r="19" spans="2:5">
      <c r="B19" s="89" t="s">
        <v>152</v>
      </c>
      <c r="C19" s="14"/>
      <c r="D19" s="88"/>
      <c r="E19" s="14"/>
    </row>
    <row r="20" spans="2:5">
      <c r="B20" s="89" t="s">
        <v>152</v>
      </c>
      <c r="C20" s="14"/>
      <c r="D20" s="88"/>
      <c r="E20" s="14"/>
    </row>
    <row r="21" spans="2:5">
      <c r="B21" s="89" t="s">
        <v>152</v>
      </c>
      <c r="C21" s="14"/>
      <c r="D21" s="90"/>
      <c r="E21" s="91"/>
    </row>
    <row r="22" spans="2:5">
      <c r="B22" s="89" t="s">
        <v>152</v>
      </c>
      <c r="C22" s="14"/>
      <c r="D22" s="90"/>
      <c r="E22" s="91"/>
    </row>
    <row r="23" spans="2:5">
      <c r="B23" s="89" t="s">
        <v>152</v>
      </c>
      <c r="C23" s="14"/>
      <c r="D23" s="90"/>
      <c r="E23" s="91"/>
    </row>
    <row r="24" spans="2:5">
      <c r="B24" s="89" t="s">
        <v>152</v>
      </c>
      <c r="C24" s="14"/>
      <c r="D24" s="90"/>
      <c r="E24" s="91"/>
    </row>
    <row r="25" spans="2:5">
      <c r="B25" s="92"/>
      <c r="C25" s="14"/>
      <c r="D25" s="88"/>
      <c r="E25" s="14"/>
    </row>
    <row r="26" spans="2:5" ht="14.1" customHeight="1">
      <c r="B26" s="87" t="s">
        <v>153</v>
      </c>
      <c r="C26" s="14"/>
      <c r="D26" s="88"/>
      <c r="E26" s="14"/>
    </row>
    <row r="27" spans="2:5" ht="14.1" customHeight="1">
      <c r="B27" s="89" t="s">
        <v>152</v>
      </c>
      <c r="C27" s="14"/>
      <c r="D27" s="88"/>
      <c r="E27" s="14"/>
    </row>
    <row r="28" spans="2:5">
      <c r="B28" s="89" t="s">
        <v>152</v>
      </c>
      <c r="C28" s="14"/>
      <c r="D28" s="88"/>
      <c r="E28" s="14"/>
    </row>
    <row r="29" spans="2:5">
      <c r="B29" s="89" t="s">
        <v>152</v>
      </c>
      <c r="C29" s="14"/>
      <c r="D29" s="88"/>
      <c r="E29" s="14"/>
    </row>
    <row r="30" spans="2:5">
      <c r="B30" s="89" t="s">
        <v>152</v>
      </c>
      <c r="C30" s="14"/>
      <c r="D30" s="88"/>
      <c r="E30" s="14"/>
    </row>
    <row r="31" spans="2:5">
      <c r="B31" s="89" t="s">
        <v>152</v>
      </c>
      <c r="C31" s="14"/>
      <c r="D31" s="88"/>
      <c r="E31" s="14"/>
    </row>
    <row r="32" spans="2:5">
      <c r="B32" s="89" t="s">
        <v>152</v>
      </c>
      <c r="C32" s="14"/>
      <c r="D32" s="88"/>
      <c r="E32" s="14"/>
    </row>
    <row r="33" spans="2:5">
      <c r="B33" s="92"/>
      <c r="C33" s="14"/>
      <c r="D33" s="88"/>
      <c r="E33" s="14"/>
    </row>
    <row r="34" spans="2:5" ht="14.1" customHeight="1">
      <c r="B34" s="87" t="s">
        <v>154</v>
      </c>
      <c r="C34" s="14"/>
      <c r="D34" s="88"/>
      <c r="E34" s="14"/>
    </row>
    <row r="35" spans="2:5">
      <c r="B35" s="92" t="s">
        <v>155</v>
      </c>
      <c r="C35" s="14">
        <v>642117</v>
      </c>
      <c r="D35" s="88"/>
      <c r="E35" s="14">
        <v>2770405</v>
      </c>
    </row>
    <row r="36" spans="2:5" ht="14.25" customHeight="1">
      <c r="B36" s="92" t="s">
        <v>156</v>
      </c>
      <c r="C36" s="14">
        <v>102022856</v>
      </c>
      <c r="D36" s="88"/>
      <c r="E36" s="14">
        <v>-161921144</v>
      </c>
    </row>
    <row r="37" spans="2:5" ht="14.25" customHeight="1">
      <c r="B37" s="92" t="s">
        <v>157</v>
      </c>
      <c r="C37" s="14">
        <v>-350232072</v>
      </c>
      <c r="D37" s="88"/>
      <c r="E37" s="14">
        <v>184450016</v>
      </c>
    </row>
    <row r="38" spans="2:5" ht="14.25" customHeight="1">
      <c r="B38" s="92" t="s">
        <v>158</v>
      </c>
      <c r="C38" s="14">
        <v>1007676</v>
      </c>
      <c r="D38" s="88"/>
      <c r="E38" s="14">
        <v>-26675798</v>
      </c>
    </row>
    <row r="39" spans="2:5">
      <c r="B39" s="92" t="s">
        <v>159</v>
      </c>
      <c r="C39" s="14"/>
      <c r="D39" s="88"/>
      <c r="E39" s="14"/>
    </row>
    <row r="40" spans="2:5" ht="14.1" customHeight="1">
      <c r="B40" s="92" t="s">
        <v>159</v>
      </c>
      <c r="C40" s="14"/>
      <c r="D40" s="88"/>
      <c r="E40" s="14"/>
    </row>
    <row r="41" spans="2:5">
      <c r="B41" s="84" t="s">
        <v>160</v>
      </c>
      <c r="C41" s="93">
        <f>SUM(C11:C40)</f>
        <v>93568362</v>
      </c>
      <c r="D41" s="94"/>
      <c r="E41" s="93">
        <f>SUM(E11:E40)</f>
        <v>386869959</v>
      </c>
    </row>
    <row r="42" spans="2:5">
      <c r="B42" s="87" t="s">
        <v>161</v>
      </c>
      <c r="C42" s="94"/>
      <c r="D42" s="94"/>
      <c r="E42" s="94"/>
    </row>
    <row r="43" spans="2:5">
      <c r="B43" s="95"/>
      <c r="C43" s="14"/>
      <c r="D43" s="88"/>
      <c r="E43" s="14"/>
    </row>
    <row r="44" spans="2:5">
      <c r="B44" s="84" t="s">
        <v>162</v>
      </c>
      <c r="C44" s="14"/>
      <c r="D44" s="88"/>
      <c r="E44" s="14"/>
    </row>
    <row r="45" spans="2:5" ht="14.1" customHeight="1">
      <c r="B45" s="89" t="s">
        <v>163</v>
      </c>
      <c r="C45" s="14">
        <v>-27304318</v>
      </c>
      <c r="D45" s="88"/>
      <c r="E45" s="14">
        <v>-36533727</v>
      </c>
    </row>
    <row r="46" spans="2:5">
      <c r="B46" s="89" t="s">
        <v>152</v>
      </c>
      <c r="C46" s="14"/>
      <c r="D46" s="88"/>
      <c r="E46" s="14"/>
    </row>
    <row r="47" spans="2:5" ht="14.1" customHeight="1">
      <c r="B47" s="89" t="s">
        <v>152</v>
      </c>
      <c r="C47" s="14"/>
      <c r="D47" s="88"/>
      <c r="E47" s="14"/>
    </row>
    <row r="48" spans="2:5">
      <c r="B48" s="89" t="s">
        <v>152</v>
      </c>
      <c r="C48" s="14"/>
      <c r="D48" s="88"/>
      <c r="E48" s="14"/>
    </row>
    <row r="49" spans="2:5">
      <c r="B49" s="89" t="s">
        <v>152</v>
      </c>
      <c r="C49" s="14"/>
      <c r="D49" s="88"/>
      <c r="E49" s="14"/>
    </row>
    <row r="50" spans="2:5">
      <c r="B50" s="89" t="s">
        <v>152</v>
      </c>
      <c r="C50" s="14"/>
      <c r="D50" s="88"/>
      <c r="E50" s="14"/>
    </row>
    <row r="51" spans="2:5">
      <c r="B51" s="89" t="s">
        <v>152</v>
      </c>
      <c r="C51" s="14"/>
      <c r="D51" s="88"/>
      <c r="E51" s="14"/>
    </row>
    <row r="52" spans="2:5" ht="14.1" customHeight="1">
      <c r="B52" s="89" t="s">
        <v>152</v>
      </c>
      <c r="C52" s="14"/>
      <c r="D52" s="88"/>
      <c r="E52" s="14"/>
    </row>
    <row r="53" spans="2:5" ht="14.1" customHeight="1">
      <c r="B53" s="89" t="s">
        <v>152</v>
      </c>
      <c r="C53" s="14"/>
      <c r="D53" s="88"/>
      <c r="E53" s="14"/>
    </row>
    <row r="54" spans="2:5" ht="14.1" customHeight="1">
      <c r="B54" s="89" t="s">
        <v>152</v>
      </c>
      <c r="C54" s="14"/>
      <c r="D54" s="88"/>
      <c r="E54" s="14"/>
    </row>
    <row r="55" spans="2:5" ht="14.1" customHeight="1">
      <c r="B55" s="89" t="s">
        <v>152</v>
      </c>
      <c r="C55" s="14"/>
      <c r="D55" s="88"/>
      <c r="E55" s="14"/>
    </row>
    <row r="56" spans="2:5" ht="14.1" customHeight="1">
      <c r="B56" s="89" t="s">
        <v>152</v>
      </c>
      <c r="C56" s="14"/>
      <c r="D56" s="88"/>
      <c r="E56" s="14"/>
    </row>
    <row r="57" spans="2:5" ht="14.1" customHeight="1">
      <c r="B57" s="84" t="s">
        <v>164</v>
      </c>
      <c r="C57" s="93">
        <f>SUM(C45:C56)</f>
        <v>-27304318</v>
      </c>
      <c r="D57" s="94"/>
      <c r="E57" s="93">
        <f>SUM(E45:E56)</f>
        <v>-36533727</v>
      </c>
    </row>
    <row r="58" spans="2:5" ht="14.1" customHeight="1">
      <c r="B58" s="95"/>
      <c r="C58" s="14"/>
      <c r="D58" s="88"/>
      <c r="E58" s="14"/>
    </row>
    <row r="59" spans="2:5" ht="14.1" customHeight="1">
      <c r="B59" s="84" t="s">
        <v>165</v>
      </c>
      <c r="C59" s="14"/>
      <c r="D59" s="88"/>
      <c r="E59" s="14"/>
    </row>
    <row r="60" spans="2:5" ht="14.1" customHeight="1">
      <c r="B60" s="89" t="s">
        <v>166</v>
      </c>
      <c r="C60" s="14">
        <v>-7508614</v>
      </c>
      <c r="D60" s="88"/>
      <c r="E60" s="14">
        <v>-147985751</v>
      </c>
    </row>
    <row r="61" spans="2:5" ht="14.1" customHeight="1">
      <c r="B61" s="89" t="s">
        <v>167</v>
      </c>
      <c r="C61" s="14">
        <v>-50384373</v>
      </c>
      <c r="D61" s="88"/>
      <c r="E61" s="14">
        <v>-83059431</v>
      </c>
    </row>
    <row r="62" spans="2:5" ht="14.1" customHeight="1">
      <c r="B62" s="89" t="s">
        <v>168</v>
      </c>
      <c r="C62" s="14">
        <v>-10381077</v>
      </c>
      <c r="D62" s="88"/>
      <c r="E62" s="14">
        <v>-15458908</v>
      </c>
    </row>
    <row r="63" spans="2:5" ht="14.1" customHeight="1">
      <c r="B63" s="89" t="s">
        <v>152</v>
      </c>
      <c r="C63" s="14"/>
      <c r="D63" s="88"/>
      <c r="E63" s="14"/>
    </row>
    <row r="64" spans="2:5" ht="14.1" customHeight="1">
      <c r="B64" s="89" t="s">
        <v>152</v>
      </c>
      <c r="C64" s="14"/>
      <c r="D64" s="88"/>
      <c r="E64" s="14"/>
    </row>
    <row r="65" spans="2:6" ht="14.1" customHeight="1">
      <c r="B65" s="89" t="s">
        <v>152</v>
      </c>
      <c r="C65" s="14"/>
      <c r="D65" s="88"/>
      <c r="E65" s="14"/>
    </row>
    <row r="66" spans="2:6" ht="14.1" customHeight="1">
      <c r="B66" s="89" t="s">
        <v>152</v>
      </c>
      <c r="C66" s="14"/>
      <c r="D66" s="88"/>
      <c r="E66" s="14"/>
    </row>
    <row r="67" spans="2:6" ht="14.1" customHeight="1">
      <c r="B67" s="89" t="s">
        <v>152</v>
      </c>
      <c r="C67" s="14"/>
      <c r="D67" s="88"/>
      <c r="E67" s="14"/>
    </row>
    <row r="68" spans="2:6" ht="15" customHeight="1">
      <c r="B68" s="89" t="s">
        <v>152</v>
      </c>
      <c r="C68" s="14"/>
      <c r="D68" s="88"/>
      <c r="E68" s="14"/>
    </row>
    <row r="69" spans="2:6" ht="15" customHeight="1">
      <c r="B69" s="89" t="s">
        <v>152</v>
      </c>
      <c r="C69" s="14"/>
      <c r="D69" s="88"/>
      <c r="E69" s="14"/>
    </row>
    <row r="70" spans="2:6" ht="15" customHeight="1">
      <c r="B70" s="89" t="s">
        <v>152</v>
      </c>
      <c r="C70" s="14"/>
      <c r="D70" s="88"/>
      <c r="E70" s="14"/>
    </row>
    <row r="71" spans="2:6" ht="14.1" customHeight="1">
      <c r="B71" s="89" t="s">
        <v>152</v>
      </c>
      <c r="C71" s="14"/>
      <c r="D71" s="90"/>
      <c r="E71" s="91"/>
    </row>
    <row r="72" spans="2:6" ht="14.1" customHeight="1">
      <c r="B72" s="84" t="s">
        <v>169</v>
      </c>
      <c r="C72" s="93">
        <f>SUM(C60:C71)</f>
        <v>-68274064</v>
      </c>
      <c r="D72" s="94"/>
      <c r="E72" s="93">
        <f>SUM(E60:E71)</f>
        <v>-246504090</v>
      </c>
    </row>
    <row r="73" spans="2:6" ht="14.1" customHeight="1">
      <c r="B73" s="95"/>
      <c r="C73" s="14"/>
      <c r="D73" s="88"/>
      <c r="E73" s="14"/>
    </row>
    <row r="74" spans="2:6" ht="14.1" customHeight="1">
      <c r="B74" s="84" t="s">
        <v>170</v>
      </c>
      <c r="C74" s="96">
        <f>C41+C57+C72</f>
        <v>-2010020</v>
      </c>
      <c r="D74" s="94"/>
      <c r="E74" s="96">
        <f>E41+E57+E72</f>
        <v>103832142</v>
      </c>
    </row>
    <row r="75" spans="2:6">
      <c r="B75" s="97" t="s">
        <v>171</v>
      </c>
      <c r="C75" s="98">
        <f>E77</f>
        <v>114738415</v>
      </c>
      <c r="D75" s="99"/>
      <c r="E75" s="98">
        <v>10875265</v>
      </c>
    </row>
    <row r="76" spans="2:6">
      <c r="B76" s="97" t="s">
        <v>172</v>
      </c>
      <c r="C76" s="98">
        <v>1985</v>
      </c>
      <c r="D76" s="99"/>
      <c r="E76" s="98">
        <v>31008</v>
      </c>
    </row>
    <row r="77" spans="2:6" ht="15.75" thickBot="1">
      <c r="B77" s="100" t="s">
        <v>173</v>
      </c>
      <c r="C77" s="101">
        <f>SUM(C74:C76)</f>
        <v>112730380</v>
      </c>
      <c r="D77" s="102"/>
      <c r="E77" s="101">
        <f>SUM(E74:E76)</f>
        <v>114738415</v>
      </c>
    </row>
    <row r="78" spans="2:6" ht="15.75" thickTop="1"/>
    <row r="80" spans="2:6">
      <c r="B80" s="103" t="s">
        <v>61</v>
      </c>
      <c r="C80" s="104">
        <f>C77-'[2]2.Pasqyra e Pozicioni Financiar'!$B$30</f>
        <v>0</v>
      </c>
      <c r="D80" s="105"/>
      <c r="E80" s="106">
        <f>E77-'[2]2.Pasqyra e Pozicioni Financiar'!$D$30</f>
        <v>0</v>
      </c>
      <c r="F80" s="10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40" workbookViewId="0">
      <selection activeCell="A59" sqref="A59"/>
    </sheetView>
  </sheetViews>
  <sheetFormatPr defaultColWidth="9.140625"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/>
    </row>
    <row r="5" spans="1:5">
      <c r="A5" s="5" t="s">
        <v>3</v>
      </c>
    </row>
    <row r="6" spans="1:5">
      <c r="A6" s="6" t="s">
        <v>4</v>
      </c>
      <c r="B6" s="7" t="s">
        <v>5</v>
      </c>
      <c r="C6" s="7"/>
      <c r="D6" s="7" t="s">
        <v>5</v>
      </c>
    </row>
    <row r="7" spans="1:5">
      <c r="A7" s="8"/>
      <c r="B7" s="7" t="s">
        <v>6</v>
      </c>
      <c r="C7" s="7"/>
      <c r="D7" s="7" t="s">
        <v>7</v>
      </c>
      <c r="E7" s="3"/>
    </row>
    <row r="8" spans="1:5">
      <c r="A8" s="9" t="s">
        <v>8</v>
      </c>
      <c r="B8" s="10"/>
      <c r="C8" s="10"/>
      <c r="D8" s="10"/>
      <c r="E8" s="3"/>
    </row>
    <row r="9" spans="1:5">
      <c r="A9" s="11" t="s">
        <v>9</v>
      </c>
      <c r="B9" s="10"/>
      <c r="C9" s="10"/>
      <c r="D9" s="10"/>
      <c r="E9" s="3"/>
    </row>
    <row r="10" spans="1:5">
      <c r="A10" s="12" t="s">
        <v>10</v>
      </c>
      <c r="B10" s="13">
        <v>1634318178</v>
      </c>
      <c r="C10" s="14"/>
      <c r="D10" s="13">
        <v>1775108884</v>
      </c>
      <c r="E10" s="3"/>
    </row>
    <row r="11" spans="1:5">
      <c r="A11" s="12" t="s">
        <v>11</v>
      </c>
      <c r="B11" s="13"/>
      <c r="C11" s="14"/>
      <c r="D11" s="13"/>
      <c r="E11" s="3"/>
    </row>
    <row r="12" spans="1:5">
      <c r="A12" s="12" t="s">
        <v>12</v>
      </c>
      <c r="B12" s="13"/>
      <c r="C12" s="14"/>
      <c r="D12" s="13"/>
      <c r="E12" s="3"/>
    </row>
    <row r="13" spans="1:5" ht="16.5" customHeight="1">
      <c r="A13" s="12" t="s">
        <v>13</v>
      </c>
      <c r="B13" s="13">
        <v>595153</v>
      </c>
      <c r="C13" s="14"/>
      <c r="D13" s="13">
        <v>606695</v>
      </c>
      <c r="E13" s="3"/>
    </row>
    <row r="14" spans="1:5" ht="16.5" customHeight="1">
      <c r="A14" s="12" t="s">
        <v>14</v>
      </c>
      <c r="B14" s="13"/>
      <c r="C14" s="14"/>
      <c r="D14" s="13"/>
      <c r="E14" s="3"/>
    </row>
    <row r="15" spans="1:5">
      <c r="A15" s="12" t="s">
        <v>15</v>
      </c>
      <c r="B15" s="13"/>
      <c r="C15" s="14"/>
      <c r="D15" s="13"/>
      <c r="E15" s="3"/>
    </row>
    <row r="16" spans="1:5">
      <c r="A16" s="12" t="s">
        <v>16</v>
      </c>
      <c r="B16" s="13"/>
      <c r="C16" s="14"/>
      <c r="D16" s="13"/>
      <c r="E16" s="3"/>
    </row>
    <row r="17" spans="1:5">
      <c r="A17" s="12" t="s">
        <v>17</v>
      </c>
      <c r="B17" s="13"/>
      <c r="C17" s="14"/>
      <c r="D17" s="13"/>
      <c r="E17" s="3"/>
    </row>
    <row r="18" spans="1:5">
      <c r="A18" s="12" t="s">
        <v>18</v>
      </c>
      <c r="B18" s="13"/>
      <c r="C18" s="14"/>
      <c r="D18" s="13"/>
      <c r="E18" s="3"/>
    </row>
    <row r="19" spans="1:5" ht="16.5" customHeight="1">
      <c r="A19" s="12" t="s">
        <v>19</v>
      </c>
      <c r="B19" s="13"/>
      <c r="C19" s="14"/>
      <c r="D19" s="13"/>
      <c r="E19" s="3"/>
    </row>
    <row r="20" spans="1:5" ht="16.5" customHeight="1">
      <c r="A20" s="12" t="s">
        <v>20</v>
      </c>
      <c r="B20" s="13"/>
      <c r="C20" s="14"/>
      <c r="D20" s="13"/>
      <c r="E20" s="3"/>
    </row>
    <row r="21" spans="1:5">
      <c r="A21" s="15" t="s">
        <v>21</v>
      </c>
      <c r="B21" s="13">
        <v>4050190</v>
      </c>
      <c r="C21" s="14"/>
      <c r="D21" s="13">
        <v>3994799</v>
      </c>
      <c r="E21" s="3"/>
    </row>
    <row r="22" spans="1:5">
      <c r="A22" s="11" t="s">
        <v>22</v>
      </c>
      <c r="B22" s="16">
        <f>SUM(B10:B21)</f>
        <v>1638963521</v>
      </c>
      <c r="C22" s="17"/>
      <c r="D22" s="16">
        <f>SUM(D10:D21)</f>
        <v>1779710378</v>
      </c>
      <c r="E22" s="3"/>
    </row>
    <row r="23" spans="1:5">
      <c r="A23" s="9"/>
      <c r="B23" s="14"/>
      <c r="C23" s="14"/>
      <c r="D23" s="14"/>
      <c r="E23" s="3"/>
    </row>
    <row r="24" spans="1:5">
      <c r="A24" s="18" t="s">
        <v>23</v>
      </c>
      <c r="B24" s="14"/>
      <c r="C24" s="14"/>
      <c r="D24" s="14"/>
      <c r="E24" s="3"/>
    </row>
    <row r="25" spans="1:5">
      <c r="A25" s="12" t="s">
        <v>24</v>
      </c>
      <c r="B25" s="13">
        <v>514085</v>
      </c>
      <c r="C25" s="14"/>
      <c r="D25" s="13">
        <v>1156202</v>
      </c>
      <c r="E25" s="3"/>
    </row>
    <row r="26" spans="1:5">
      <c r="A26" s="12" t="s">
        <v>25</v>
      </c>
      <c r="B26" s="13">
        <v>756231653</v>
      </c>
      <c r="C26" s="14"/>
      <c r="D26" s="13">
        <v>854357120</v>
      </c>
      <c r="E26" s="3"/>
    </row>
    <row r="27" spans="1:5">
      <c r="A27" s="19" t="s">
        <v>26</v>
      </c>
      <c r="B27" s="13"/>
      <c r="C27" s="14"/>
      <c r="D27" s="13"/>
      <c r="E27" s="3"/>
    </row>
    <row r="28" spans="1:5">
      <c r="A28" s="12" t="s">
        <v>27</v>
      </c>
      <c r="B28" s="13"/>
      <c r="C28" s="14"/>
      <c r="D28" s="13"/>
      <c r="E28" s="3"/>
    </row>
    <row r="29" spans="1:5">
      <c r="A29" s="12" t="s">
        <v>28</v>
      </c>
      <c r="B29" s="13"/>
      <c r="C29" s="14"/>
      <c r="D29" s="13"/>
      <c r="E29" s="3"/>
    </row>
    <row r="30" spans="1:5">
      <c r="A30" s="12" t="s">
        <v>29</v>
      </c>
      <c r="B30" s="13">
        <v>112730380</v>
      </c>
      <c r="C30" s="14"/>
      <c r="D30" s="13">
        <v>114738415</v>
      </c>
      <c r="E30" s="3"/>
    </row>
    <row r="31" spans="1:5">
      <c r="A31" s="15" t="s">
        <v>30</v>
      </c>
      <c r="B31" s="20">
        <v>79212395</v>
      </c>
      <c r="C31" s="14"/>
      <c r="D31" s="20">
        <v>80220071</v>
      </c>
      <c r="E31" s="3"/>
    </row>
    <row r="32" spans="1:5">
      <c r="A32" s="21"/>
      <c r="B32" s="22">
        <f>SUM(B25:B31)</f>
        <v>948688513</v>
      </c>
      <c r="C32" s="21"/>
      <c r="D32" s="22">
        <f>SUM(D25:D31)</f>
        <v>1050471808</v>
      </c>
      <c r="E32" s="3"/>
    </row>
    <row r="33" spans="1:5" ht="30">
      <c r="A33" s="12" t="s">
        <v>31</v>
      </c>
      <c r="B33" s="13"/>
      <c r="C33" s="14"/>
      <c r="D33" s="13"/>
      <c r="E33" s="3"/>
    </row>
    <row r="34" spans="1:5">
      <c r="A34" s="11" t="s">
        <v>32</v>
      </c>
      <c r="B34" s="16">
        <f>SUM(B32:B33)</f>
        <v>948688513</v>
      </c>
      <c r="C34" s="17"/>
      <c r="D34" s="16">
        <f>SUM(D32:D33)</f>
        <v>1050471808</v>
      </c>
      <c r="E34" s="3"/>
    </row>
    <row r="35" spans="1:5">
      <c r="A35" s="23"/>
      <c r="B35" s="14"/>
      <c r="C35" s="14"/>
      <c r="D35" s="14"/>
      <c r="E35" s="3"/>
    </row>
    <row r="36" spans="1:5" ht="15.75" thickBot="1">
      <c r="A36" s="11" t="s">
        <v>33</v>
      </c>
      <c r="B36" s="24">
        <f>B34+B22</f>
        <v>2587652034</v>
      </c>
      <c r="C36" s="14"/>
      <c r="D36" s="24">
        <f>D34+D22</f>
        <v>2830182186</v>
      </c>
      <c r="E36" s="3"/>
    </row>
    <row r="37" spans="1:5" ht="15.75" thickTop="1">
      <c r="A37" s="25"/>
      <c r="B37" s="25"/>
      <c r="C37" s="25"/>
      <c r="D37" s="25"/>
      <c r="E37" s="3"/>
    </row>
    <row r="38" spans="1:5">
      <c r="A38" s="9" t="s">
        <v>34</v>
      </c>
      <c r="B38" s="3"/>
      <c r="C38" s="3"/>
      <c r="D38" s="3"/>
      <c r="E38" s="3"/>
    </row>
    <row r="39" spans="1:5">
      <c r="A39" s="9"/>
      <c r="B39" s="3"/>
      <c r="C39" s="3"/>
      <c r="D39" s="3"/>
      <c r="E39" s="3"/>
    </row>
    <row r="40" spans="1:5">
      <c r="A40" s="11" t="s">
        <v>35</v>
      </c>
      <c r="B40" s="14"/>
      <c r="C40" s="14"/>
      <c r="D40" s="14"/>
      <c r="E40" s="3"/>
    </row>
    <row r="41" spans="1:5">
      <c r="A41" s="12" t="s">
        <v>36</v>
      </c>
      <c r="B41" s="13">
        <v>1035400000</v>
      </c>
      <c r="C41" s="14"/>
      <c r="D41" s="13">
        <v>525400000</v>
      </c>
      <c r="E41" s="3"/>
    </row>
    <row r="42" spans="1:5">
      <c r="A42" s="15" t="s">
        <v>37</v>
      </c>
      <c r="B42" s="13">
        <v>21829934</v>
      </c>
      <c r="C42" s="14"/>
      <c r="D42" s="13">
        <v>351099016</v>
      </c>
      <c r="E42" s="3"/>
    </row>
    <row r="43" spans="1:5">
      <c r="A43" s="12" t="s">
        <v>38</v>
      </c>
      <c r="B43" s="13">
        <v>156266519</v>
      </c>
      <c r="C43" s="14"/>
      <c r="D43" s="13">
        <v>180728933</v>
      </c>
      <c r="E43" s="3"/>
    </row>
    <row r="44" spans="1:5">
      <c r="B44" s="26">
        <f>SUM(B41:B43)</f>
        <v>1213496453</v>
      </c>
      <c r="C44" s="21"/>
      <c r="D44" s="26">
        <f>SUM(D41:D43)</f>
        <v>1057227949</v>
      </c>
      <c r="E44" s="3"/>
    </row>
    <row r="45" spans="1:5">
      <c r="A45" s="12" t="s">
        <v>39</v>
      </c>
      <c r="B45" s="13"/>
      <c r="C45" s="14"/>
      <c r="D45" s="13"/>
      <c r="E45" s="3"/>
    </row>
    <row r="46" spans="1:5">
      <c r="A46" s="23" t="s">
        <v>40</v>
      </c>
      <c r="B46" s="26">
        <f>SUM(B44:B45)</f>
        <v>1213496453</v>
      </c>
      <c r="C46" s="21"/>
      <c r="D46" s="26">
        <f>SUM(D44:D45)</f>
        <v>1057227949</v>
      </c>
      <c r="E46" s="3"/>
    </row>
    <row r="47" spans="1:5">
      <c r="A47" s="27" t="s">
        <v>41</v>
      </c>
      <c r="B47" s="13"/>
      <c r="C47" s="14"/>
      <c r="D47" s="13"/>
      <c r="E47" s="3"/>
    </row>
    <row r="48" spans="1:5">
      <c r="A48" s="23" t="s">
        <v>42</v>
      </c>
      <c r="B48" s="28">
        <f>SUM(B46:B47)</f>
        <v>1213496453</v>
      </c>
      <c r="C48" s="17"/>
      <c r="D48" s="28">
        <f>SUM(D46:D47)</f>
        <v>1057227949</v>
      </c>
      <c r="E48" s="3"/>
    </row>
    <row r="49" spans="1:5">
      <c r="A49" s="9"/>
      <c r="B49" s="3"/>
      <c r="C49" s="3"/>
      <c r="D49" s="3"/>
      <c r="E49" s="3"/>
    </row>
    <row r="50" spans="1:5">
      <c r="A50" s="11" t="s">
        <v>43</v>
      </c>
      <c r="B50" s="14"/>
      <c r="C50" s="14"/>
      <c r="D50" s="14"/>
      <c r="E50" s="3"/>
    </row>
    <row r="51" spans="1:5">
      <c r="A51" s="12" t="s">
        <v>44</v>
      </c>
      <c r="B51" s="13">
        <v>26417276</v>
      </c>
      <c r="C51" s="14"/>
      <c r="D51" s="13">
        <v>33925890</v>
      </c>
      <c r="E51" s="3"/>
    </row>
    <row r="52" spans="1:5">
      <c r="A52" s="12" t="s">
        <v>45</v>
      </c>
      <c r="B52" s="13"/>
      <c r="C52" s="14"/>
      <c r="D52" s="13"/>
      <c r="E52" s="3"/>
    </row>
    <row r="53" spans="1:5">
      <c r="A53" s="12" t="s">
        <v>46</v>
      </c>
      <c r="B53" s="13"/>
      <c r="C53" s="14"/>
      <c r="D53" s="13"/>
      <c r="E53" s="3"/>
    </row>
    <row r="54" spans="1:5">
      <c r="A54" s="12" t="s">
        <v>47</v>
      </c>
      <c r="B54" s="13"/>
      <c r="C54" s="14"/>
      <c r="D54" s="13"/>
      <c r="E54" s="3"/>
    </row>
    <row r="55" spans="1:5">
      <c r="A55" s="12" t="s">
        <v>48</v>
      </c>
      <c r="B55" s="13"/>
      <c r="C55" s="14"/>
      <c r="D55" s="13"/>
      <c r="E55" s="3"/>
    </row>
    <row r="56" spans="1:5">
      <c r="A56" s="12" t="s">
        <v>49</v>
      </c>
      <c r="B56" s="13">
        <v>13850201</v>
      </c>
      <c r="C56" s="14"/>
      <c r="D56" s="13">
        <v>5790349</v>
      </c>
      <c r="E56" s="3"/>
    </row>
    <row r="57" spans="1:5">
      <c r="A57" s="15" t="s">
        <v>50</v>
      </c>
      <c r="B57" s="13">
        <v>29484847</v>
      </c>
      <c r="C57" s="14"/>
      <c r="D57" s="13">
        <v>77405665</v>
      </c>
      <c r="E57" s="3"/>
    </row>
    <row r="58" spans="1:5">
      <c r="A58" s="11" t="s">
        <v>51</v>
      </c>
      <c r="B58" s="16">
        <f>SUM(B51:B57)</f>
        <v>69752324</v>
      </c>
      <c r="C58" s="17"/>
      <c r="D58" s="16">
        <f>SUM(D51:D57)</f>
        <v>117121904</v>
      </c>
      <c r="E58" s="3"/>
    </row>
    <row r="59" spans="1:5">
      <c r="A59" s="9"/>
      <c r="B59" s="3"/>
      <c r="C59" s="3"/>
      <c r="D59" s="3"/>
      <c r="E59" s="3"/>
    </row>
    <row r="60" spans="1:5">
      <c r="A60" s="11" t="s">
        <v>52</v>
      </c>
      <c r="B60" s="3"/>
      <c r="C60" s="3"/>
      <c r="D60" s="3"/>
      <c r="E60" s="3"/>
    </row>
    <row r="61" spans="1:5">
      <c r="A61" s="12" t="s">
        <v>53</v>
      </c>
      <c r="B61" s="13">
        <v>866381231</v>
      </c>
      <c r="C61" s="14"/>
      <c r="D61" s="13">
        <v>1212456328</v>
      </c>
      <c r="E61" s="3"/>
    </row>
    <row r="62" spans="1:5">
      <c r="A62" s="12" t="s">
        <v>54</v>
      </c>
      <c r="B62" s="13"/>
      <c r="C62" s="14"/>
      <c r="D62" s="13"/>
      <c r="E62" s="3"/>
    </row>
    <row r="63" spans="1:5">
      <c r="A63" s="12" t="s">
        <v>44</v>
      </c>
      <c r="B63" s="13">
        <v>208981914</v>
      </c>
      <c r="C63" s="14"/>
      <c r="D63" s="13">
        <v>259366287</v>
      </c>
      <c r="E63" s="3"/>
    </row>
    <row r="64" spans="1:5">
      <c r="A64" s="12" t="s">
        <v>45</v>
      </c>
      <c r="B64" s="13"/>
      <c r="C64" s="14"/>
      <c r="D64" s="13"/>
      <c r="E64" s="3"/>
    </row>
    <row r="65" spans="1:5">
      <c r="A65" s="12" t="s">
        <v>55</v>
      </c>
      <c r="B65" s="13"/>
      <c r="C65" s="14"/>
      <c r="D65" s="13"/>
      <c r="E65" s="3"/>
    </row>
    <row r="66" spans="1:5">
      <c r="A66" s="12" t="s">
        <v>48</v>
      </c>
      <c r="B66" s="13"/>
      <c r="C66" s="14"/>
      <c r="D66" s="13"/>
      <c r="E66" s="3"/>
    </row>
    <row r="67" spans="1:5">
      <c r="A67" s="12" t="s">
        <v>49</v>
      </c>
      <c r="B67" s="13">
        <v>289157</v>
      </c>
      <c r="C67" s="14"/>
      <c r="D67" s="13">
        <v>304755</v>
      </c>
      <c r="E67" s="3"/>
    </row>
    <row r="68" spans="1:5">
      <c r="A68" s="15" t="s">
        <v>56</v>
      </c>
      <c r="B68" s="13">
        <v>228750955</v>
      </c>
      <c r="C68" s="14"/>
      <c r="D68" s="13">
        <v>183704963</v>
      </c>
      <c r="E68" s="3"/>
    </row>
    <row r="69" spans="1:5">
      <c r="A69" s="12"/>
      <c r="B69" s="29">
        <f>SUM(B61:B68)</f>
        <v>1304403257</v>
      </c>
      <c r="C69" s="11"/>
      <c r="D69" s="29">
        <f>SUM(D61:D68)</f>
        <v>1655832333</v>
      </c>
      <c r="E69" s="3"/>
    </row>
    <row r="70" spans="1:5" ht="30">
      <c r="A70" s="12" t="s">
        <v>57</v>
      </c>
      <c r="B70" s="13"/>
      <c r="C70" s="14"/>
      <c r="D70" s="13"/>
      <c r="E70" s="3"/>
    </row>
    <row r="71" spans="1:5">
      <c r="A71" s="11" t="s">
        <v>58</v>
      </c>
      <c r="B71" s="16">
        <f>SUM(B69:B70)</f>
        <v>1304403257</v>
      </c>
      <c r="C71" s="17"/>
      <c r="D71" s="16">
        <f>SUM(D69:D70)</f>
        <v>1655832333</v>
      </c>
      <c r="E71" s="3"/>
    </row>
    <row r="72" spans="1:5">
      <c r="A72" s="11"/>
      <c r="B72" s="14"/>
      <c r="C72" s="14"/>
      <c r="D72" s="14"/>
      <c r="E72" s="3"/>
    </row>
    <row r="73" spans="1:5">
      <c r="A73" s="11" t="s">
        <v>59</v>
      </c>
      <c r="B73" s="28">
        <f>B58+B71</f>
        <v>1374155581</v>
      </c>
      <c r="C73" s="17"/>
      <c r="D73" s="28">
        <f>D58+D71</f>
        <v>1772954237</v>
      </c>
      <c r="E73" s="3"/>
    </row>
    <row r="74" spans="1:5">
      <c r="A74" s="11"/>
      <c r="B74" s="14"/>
      <c r="C74" s="14"/>
      <c r="D74" s="14"/>
      <c r="E74" s="3"/>
    </row>
    <row r="75" spans="1:5" ht="15.75" thickBot="1">
      <c r="A75" s="30" t="s">
        <v>60</v>
      </c>
      <c r="B75" s="31">
        <f>B48+B73</f>
        <v>2587652034</v>
      </c>
      <c r="C75" s="17"/>
      <c r="D75" s="31">
        <f>D48+D73</f>
        <v>2830182186</v>
      </c>
      <c r="E75" s="3"/>
    </row>
    <row r="76" spans="1:5" ht="15.75" thickTop="1">
      <c r="A76" s="32"/>
      <c r="B76" s="33"/>
      <c r="C76" s="33"/>
      <c r="D76" s="33"/>
      <c r="E76" s="33"/>
    </row>
    <row r="77" spans="1:5">
      <c r="A77" s="34" t="s">
        <v>61</v>
      </c>
      <c r="B77" s="35">
        <f>B75-B36</f>
        <v>0</v>
      </c>
      <c r="C77" s="34"/>
      <c r="D77" s="35">
        <f>D75-D36</f>
        <v>0</v>
      </c>
      <c r="E77" s="36"/>
    </row>
    <row r="78" spans="1:5">
      <c r="A78" s="36"/>
      <c r="B78" s="36"/>
      <c r="C78" s="36"/>
      <c r="D78" s="36"/>
      <c r="E78" s="36"/>
    </row>
    <row r="79" spans="1:5">
      <c r="A79" s="36"/>
      <c r="B79" s="36"/>
      <c r="C79" s="36"/>
      <c r="D79" s="36"/>
      <c r="E79" s="36"/>
    </row>
    <row r="80" spans="1:5">
      <c r="A80" s="36"/>
      <c r="B80" s="36"/>
      <c r="C80" s="36"/>
      <c r="D80" s="36"/>
      <c r="E80" s="36"/>
    </row>
    <row r="81" spans="1:5">
      <c r="A81" s="36"/>
      <c r="B81" s="36"/>
      <c r="C81" s="36"/>
      <c r="D81" s="36"/>
      <c r="E81" s="36"/>
    </row>
    <row r="82" spans="1:5">
      <c r="A82" s="36"/>
      <c r="B82" s="36"/>
      <c r="C82" s="36"/>
      <c r="D82" s="36"/>
      <c r="E82" s="36"/>
    </row>
    <row r="83" spans="1:5">
      <c r="A83" s="36"/>
      <c r="B83" s="36"/>
      <c r="C83" s="36"/>
      <c r="D83" s="36"/>
      <c r="E83" s="36"/>
    </row>
    <row r="84" spans="1:5">
      <c r="A84" s="36"/>
      <c r="B84" s="36"/>
      <c r="C84" s="36"/>
      <c r="D84" s="36"/>
      <c r="E84" s="36"/>
    </row>
    <row r="85" spans="1:5">
      <c r="A85" s="36"/>
      <c r="B85" s="33"/>
      <c r="C85" s="33"/>
      <c r="D85" s="33"/>
      <c r="E85" s="33"/>
    </row>
    <row r="86" spans="1:5">
      <c r="A86" s="36"/>
      <c r="B86" s="33"/>
      <c r="C86" s="33"/>
      <c r="D86" s="33"/>
      <c r="E86" s="33"/>
    </row>
    <row r="87" spans="1:5">
      <c r="A87" s="36"/>
      <c r="B87" s="33"/>
      <c r="C87" s="33"/>
      <c r="D87" s="33"/>
      <c r="E87" s="33"/>
    </row>
    <row r="88" spans="1:5">
      <c r="A88" s="36"/>
      <c r="B88" s="33"/>
      <c r="C88" s="33"/>
      <c r="D88" s="33"/>
      <c r="E88" s="33"/>
    </row>
    <row r="89" spans="1:5">
      <c r="A89" s="36"/>
      <c r="B89" s="33"/>
      <c r="C89" s="33"/>
      <c r="D89" s="33"/>
      <c r="E89" s="33"/>
    </row>
    <row r="90" spans="1:5">
      <c r="A90" s="36"/>
      <c r="B90" s="33"/>
      <c r="C90" s="33"/>
      <c r="D90" s="33"/>
      <c r="E90" s="33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2" ma:contentTypeDescription="Create a new document." ma:contentTypeScope="" ma:versionID="8d674f01fcac98ee449011b952f21b14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4a1128ff5e3c3056c7f772ea91c93386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23366B-73F7-4F70-ACE6-04F181E474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F3BE9F-C34F-4D9E-BC10-131DC64575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3FCCED-DF69-45E9-A12E-DAEA8E484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Pasqyra e Levizjeve ne Kapital</vt:lpstr>
      <vt:lpstr>1.Pasqyra e Perform. (natyra)</vt:lpstr>
      <vt:lpstr>5-CashFlow (indirekt)</vt:lpstr>
      <vt:lpstr>2.Pasqyra e Pozicioni Financiar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Mirvjena Lile</dc:creator>
  <cp:lastModifiedBy>User</cp:lastModifiedBy>
  <dcterms:created xsi:type="dcterms:W3CDTF">2021-07-28T09:21:05Z</dcterms:created>
  <dcterms:modified xsi:type="dcterms:W3CDTF">2022-07-30T13:07:06Z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