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F071A2F1-DA30-4D16-871D-5DA35343A222}" xr6:coauthVersionLast="47" xr6:coauthVersionMax="47" xr10:uidLastSave="{00000000-0000-0000-0000-000000000000}"/>
  <bookViews>
    <workbookView xWindow="-120" yWindow="-120" windowWidth="25440" windowHeight="15390" tabRatio="860" xr2:uid="{00000000-000D-0000-FFFF-FFFF00000000}"/>
  </bookViews>
  <sheets>
    <sheet name="2-Pasqyra e Perform. (natyra)" sheetId="6" r:id="rId1"/>
    <sheet name="1-Pasqyra e Pozicioni Financiar" sheetId="5" state="hidden" r:id="rId2"/>
    <sheet name="COSMOS TOURS" sheetId="9" state="hidden" r:id="rId3"/>
    <sheet name="3-CashFlow (indirekt)" sheetId="7" state="hidden" r:id="rId4"/>
    <sheet name="4-Pasq. e Levizjeve ne Kapital" sheetId="8" state="hidden" r:id="rId5"/>
    <sheet name="AAM" sheetId="16" state="hidden" r:id="rId6"/>
    <sheet name="INVENTARI FIZIK" sheetId="17" state="hidden" r:id="rId7"/>
    <sheet name="INV. I AUTO. " sheetId="18" state="hidden" r:id="rId8"/>
  </sheet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7" l="1"/>
  <c r="C56" i="7" l="1"/>
  <c r="C35" i="7"/>
  <c r="C33" i="7"/>
  <c r="C32" i="7"/>
  <c r="B107" i="5" l="1"/>
  <c r="E12" i="18" l="1"/>
  <c r="G8" i="16"/>
  <c r="G9" i="16"/>
  <c r="G10" i="16"/>
  <c r="G11" i="16"/>
  <c r="G12" i="16"/>
  <c r="G13" i="16"/>
  <c r="D14" i="16"/>
  <c r="E14" i="16"/>
  <c r="F14" i="16"/>
  <c r="G20" i="16"/>
  <c r="G21" i="16"/>
  <c r="G22" i="16"/>
  <c r="G23" i="16"/>
  <c r="G24" i="16"/>
  <c r="G25" i="16"/>
  <c r="D26" i="16"/>
  <c r="E26" i="16"/>
  <c r="F26" i="16"/>
  <c r="G32" i="16"/>
  <c r="G33" i="16"/>
  <c r="G34" i="16"/>
  <c r="G35" i="16"/>
  <c r="D36" i="16"/>
  <c r="E36" i="16"/>
  <c r="F36" i="16"/>
  <c r="D37" i="16"/>
  <c r="E37" i="16"/>
  <c r="F37" i="16"/>
  <c r="E49" i="7"/>
  <c r="C49" i="7"/>
  <c r="F38" i="16" l="1"/>
  <c r="D38" i="16"/>
  <c r="E38" i="16"/>
  <c r="G38" i="16" s="1"/>
  <c r="G26" i="16"/>
  <c r="G36" i="16"/>
  <c r="G37" i="16"/>
  <c r="G14" i="16"/>
  <c r="B55" i="5"/>
  <c r="I10" i="8" l="1"/>
  <c r="K10" i="8" s="1"/>
  <c r="I11" i="8"/>
  <c r="K11" i="8"/>
  <c r="B12" i="8"/>
  <c r="C12" i="8"/>
  <c r="D12" i="8"/>
  <c r="E12" i="8"/>
  <c r="F12" i="8"/>
  <c r="J12" i="8"/>
  <c r="I13" i="8"/>
  <c r="K13" i="8"/>
  <c r="I15" i="8"/>
  <c r="K15" i="8" s="1"/>
  <c r="I16" i="8"/>
  <c r="K16" i="8" s="1"/>
  <c r="B17" i="8"/>
  <c r="C17" i="8"/>
  <c r="D17" i="8"/>
  <c r="E17" i="8"/>
  <c r="F17" i="8"/>
  <c r="J17" i="8"/>
  <c r="I18" i="8"/>
  <c r="K18" i="8"/>
  <c r="I19" i="8"/>
  <c r="K19" i="8" s="1"/>
  <c r="I20" i="8"/>
  <c r="K20" i="8"/>
  <c r="B22" i="8"/>
  <c r="C22" i="8"/>
  <c r="D22" i="8"/>
  <c r="E22" i="8"/>
  <c r="F22" i="8"/>
  <c r="G22" i="8"/>
  <c r="J22" i="8"/>
  <c r="I25" i="8"/>
  <c r="K25" i="8"/>
  <c r="I26" i="8"/>
  <c r="K26" i="8" s="1"/>
  <c r="I28" i="8"/>
  <c r="K28" i="8" s="1"/>
  <c r="I29" i="8"/>
  <c r="K29" i="8" s="1"/>
  <c r="B30" i="8"/>
  <c r="C30" i="8"/>
  <c r="D30" i="8"/>
  <c r="E30" i="8"/>
  <c r="F30" i="8"/>
  <c r="J30" i="8"/>
  <c r="I31" i="8"/>
  <c r="K31" i="8" s="1"/>
  <c r="I32" i="8"/>
  <c r="K32" i="8"/>
  <c r="I33" i="8"/>
  <c r="K33" i="8" s="1"/>
  <c r="B35" i="8"/>
  <c r="C35" i="8"/>
  <c r="D35" i="8"/>
  <c r="E35" i="8"/>
  <c r="F35" i="8"/>
  <c r="G35" i="8"/>
  <c r="J35" i="8"/>
  <c r="J24" i="8" l="1"/>
  <c r="J37" i="8" s="1"/>
  <c r="E24" i="8"/>
  <c r="E37" i="8" s="1"/>
  <c r="D24" i="8"/>
  <c r="G17" i="8"/>
  <c r="I21" i="8" s="1"/>
  <c r="K21" i="8" s="1"/>
  <c r="I12" i="8"/>
  <c r="K12" i="8" s="1"/>
  <c r="F24" i="8"/>
  <c r="F37" i="8" s="1"/>
  <c r="B24" i="8"/>
  <c r="B37" i="8"/>
  <c r="C24" i="8"/>
  <c r="C37" i="8" s="1"/>
  <c r="D37" i="8"/>
  <c r="E37" i="7"/>
  <c r="C64" i="7"/>
  <c r="E64" i="7"/>
  <c r="H22" i="8" l="1"/>
  <c r="I22" i="8" s="1"/>
  <c r="K22" i="8" s="1"/>
  <c r="G24" i="8"/>
  <c r="E66" i="7"/>
  <c r="E69" i="7" s="1"/>
  <c r="C67" i="7" s="1"/>
  <c r="B42" i="6"/>
  <c r="B47" i="6" s="1"/>
  <c r="D42" i="6"/>
  <c r="D47" i="6" s="1"/>
  <c r="D57" i="6" s="1"/>
  <c r="B55" i="6"/>
  <c r="D55" i="6"/>
  <c r="B57" i="6" l="1"/>
  <c r="C11" i="7" s="1"/>
  <c r="H27" i="8"/>
  <c r="H17" i="8"/>
  <c r="H24" i="8" s="1"/>
  <c r="I14" i="8"/>
  <c r="K14" i="8" s="1"/>
  <c r="C37" i="7"/>
  <c r="C66" i="7" s="1"/>
  <c r="C69" i="7" s="1"/>
  <c r="C72" i="7" s="1"/>
  <c r="H30" i="8"/>
  <c r="H37" i="8" s="1"/>
  <c r="E72" i="7"/>
  <c r="B33" i="5"/>
  <c r="D33" i="5"/>
  <c r="D55" i="5"/>
  <c r="B75" i="5"/>
  <c r="D75" i="5"/>
  <c r="B92" i="5"/>
  <c r="D92" i="5"/>
  <c r="B109" i="5"/>
  <c r="D107" i="5"/>
  <c r="D109" i="5" s="1"/>
  <c r="I17" i="8" l="1"/>
  <c r="K17" i="8" s="1"/>
  <c r="B94" i="5"/>
  <c r="B111" i="5" s="1"/>
  <c r="D94" i="5"/>
  <c r="D111" i="5" s="1"/>
  <c r="B57" i="5"/>
  <c r="D57" i="5"/>
  <c r="I24" i="8" l="1"/>
  <c r="K24" i="8" s="1"/>
  <c r="G27" i="8"/>
  <c r="B113" i="5"/>
  <c r="D113" i="5"/>
  <c r="I27" i="8" l="1"/>
  <c r="K27" i="8" s="1"/>
  <c r="G30" i="8"/>
  <c r="G37" i="8" l="1"/>
  <c r="I30" i="8"/>
  <c r="K30" i="8" s="1"/>
  <c r="I34" i="8"/>
  <c r="K34" i="8" s="1"/>
  <c r="H35" i="8"/>
  <c r="I35" i="8" l="1"/>
  <c r="K35" i="8" s="1"/>
  <c r="I37" i="8"/>
  <c r="K37" i="8" s="1"/>
  <c r="K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<sst xmlns="http://schemas.openxmlformats.org/spreadsheetml/2006/main" count="381" uniqueCount="291">
  <si>
    <t>Interesa jo-kontrollues</t>
  </si>
  <si>
    <t>Diferenca nga perkthimi i monedhes ne veprimtari te huaja</t>
  </si>
  <si>
    <t>Rezerva te tjera</t>
  </si>
  <si>
    <t>Rezerva rivleresimi</t>
  </si>
  <si>
    <t>Primi i lidhur me kapitalin</t>
  </si>
  <si>
    <t>Check</t>
  </si>
  <si>
    <t>Para ardhese</t>
  </si>
  <si>
    <t>Raportuese</t>
  </si>
  <si>
    <t>Periudha</t>
  </si>
  <si>
    <t>TOTALI I DETYRIMEVE DHE KAPITALIT</t>
  </si>
  <si>
    <t xml:space="preserve">Totali i kapitalit </t>
  </si>
  <si>
    <t>Totali i kapitalit qe i takon pronareve njesise ekonomike</t>
  </si>
  <si>
    <t>Fitimi/(humbja) e periudhes</t>
  </si>
  <si>
    <t>Fitimi/(humbja) e pashperndare</t>
  </si>
  <si>
    <t>Rezerva statutore</t>
  </si>
  <si>
    <t>Rezerva ligjore</t>
  </si>
  <si>
    <t>Kapitali  i nenshkruar</t>
  </si>
  <si>
    <t>Kapitali dhe Rezervat</t>
  </si>
  <si>
    <t>Detyrime totale</t>
  </si>
  <si>
    <t>Totali i detyrimeve afatgjata</t>
  </si>
  <si>
    <t>Detyrime tatimore te shtyra</t>
  </si>
  <si>
    <t>Provizione te tjera</t>
  </si>
  <si>
    <t>Provizione per pensione</t>
  </si>
  <si>
    <t>Provizione</t>
  </si>
  <si>
    <t>Te ardhura te shtyra</t>
  </si>
  <si>
    <t>Te pagueshme per shpenzime te konstatuara</t>
  </si>
  <si>
    <t>Te tjera te pagueshme</t>
  </si>
  <si>
    <t>Te pagueshme ndaj njesive ekonomike ku ka interesa pjesmarrese</t>
  </si>
  <si>
    <t>Te pagueshme ndaj njesive ekonomike brenda grupit *</t>
  </si>
  <si>
    <t>Deftesa te pagueshme</t>
  </si>
  <si>
    <t>Te pagueshme per aktivitetin e shfrytezimit</t>
  </si>
  <si>
    <t>Aktetime ne avance per porosi</t>
  </si>
  <si>
    <t>Detyrime ndaj institucioneve te kredise</t>
  </si>
  <si>
    <t>Titujt e huamarrjes</t>
  </si>
  <si>
    <t>Detyrime afatgjata</t>
  </si>
  <si>
    <t>Totali i detyrimeve afatshkurta</t>
  </si>
  <si>
    <t>Te pagueshme per detyrime tatimore</t>
  </si>
  <si>
    <t>Te pagueshme ndaj punonjesve dhe sigurimeve shoqerore/shendetsore</t>
  </si>
  <si>
    <t>Detyrime afatshkurtra</t>
  </si>
  <si>
    <t>DETYRIMET DHE KAPITALI</t>
  </si>
  <si>
    <t>TOTALI I AKTIVEVE</t>
  </si>
  <si>
    <t>Totali i aktiveve afatgjata</t>
  </si>
  <si>
    <t>Aktivet tatimore te shtyra</t>
  </si>
  <si>
    <t>Parapagime per AAJM</t>
  </si>
  <si>
    <t>Emri i mire</t>
  </si>
  <si>
    <t>Koncensione, patenta, licensa, makra tregtare, te drejta dhe aktive te ngjashme</t>
  </si>
  <si>
    <t>Aktive jo materiale</t>
  </si>
  <si>
    <t>Aktivet biologjike</t>
  </si>
  <si>
    <t>Parapagime per aktive materiale dhe ne proces</t>
  </si>
  <si>
    <t>AAGJM te mbajtura per investim</t>
  </si>
  <si>
    <t>Te tjera instalime dhe pajisje</t>
  </si>
  <si>
    <t>Impiante dhe makineri</t>
  </si>
  <si>
    <t>Toka dhe ndertesa</t>
  </si>
  <si>
    <t>Aktive materiale</t>
  </si>
  <si>
    <t>Tituj te tjere te huadhenies</t>
  </si>
  <si>
    <t>Tituj te tjere te mbajtur si aktive afatgjata</t>
  </si>
  <si>
    <t>Tituj te huadhenies ne njesite ekonomike ku ka interesa pjesmarrese</t>
  </si>
  <si>
    <t>Tituj te huadhenies ne njesite ekonomike brenda grupit *</t>
  </si>
  <si>
    <t>Tituj pronesie te njesive ekonomike ku ka interesa pjesmarrese</t>
  </si>
  <si>
    <t>Tituj pronesie te njesive ekonomike brenda grupit *</t>
  </si>
  <si>
    <t>Aktive financiare</t>
  </si>
  <si>
    <t xml:space="preserve">Aktive afatgjate </t>
  </si>
  <si>
    <t>Totali i aktiveve afatshkurtra</t>
  </si>
  <si>
    <t>Te arketueshme nga te ardhura te konstatuara</t>
  </si>
  <si>
    <t>Shpenzime te shtyra</t>
  </si>
  <si>
    <t>Parapagime per inventar</t>
  </si>
  <si>
    <t>AAGJM te mbajtura per shitje</t>
  </si>
  <si>
    <t>Aktive biologjike (gje e gjalle ne rritje dhe majmeri)</t>
  </si>
  <si>
    <t>Mallra</t>
  </si>
  <si>
    <t>Produkte te gatshme</t>
  </si>
  <si>
    <t>Prodhime ne proces dhe gjysemprodukte</t>
  </si>
  <si>
    <t>Lende e pare dhe materiale te konsumueshme</t>
  </si>
  <si>
    <t xml:space="preserve">Inventaret </t>
  </si>
  <si>
    <t>Kapital i nenshkruar i papaguar</t>
  </si>
  <si>
    <t>Te tjera</t>
  </si>
  <si>
    <t>Nga njesite ekonomike ku ka interesa pjesmarrese</t>
  </si>
  <si>
    <t>Nga njesite ekonomike brenda grupit *</t>
  </si>
  <si>
    <t>Nga aktiviteti i shfrytezimit</t>
  </si>
  <si>
    <t>Te drejta te arketueshme</t>
  </si>
  <si>
    <t>Te tjera financiare</t>
  </si>
  <si>
    <t>aksione te veta</t>
  </si>
  <si>
    <t>Ne tituj pronesie te njesive ekonomike ku ka interesa pjesmarrese</t>
  </si>
  <si>
    <t>Ne tituj pronesie te njesive ekonomike brenda grupit *</t>
  </si>
  <si>
    <t>Investime</t>
  </si>
  <si>
    <t xml:space="preserve">Mjete monetare </t>
  </si>
  <si>
    <t>Aktive afatshkurtra</t>
  </si>
  <si>
    <t>AKTIVET</t>
  </si>
  <si>
    <t>Pasqyra e Pozicionit Financiar</t>
  </si>
  <si>
    <t>Lek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</si>
  <si>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</si>
  <si>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</si>
  <si>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</si>
  <si>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</si>
  <si>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</si>
  <si>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</si>
  <si>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</si>
  <si>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</si>
  <si>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</si>
  <si>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</si>
  <si>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</si>
  <si>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</si>
  <si>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</si>
  <si>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</si>
  <si>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</si>
  <si>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</si>
  <si>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</si>
  <si>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</si>
  <si>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</si>
  <si>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</si>
  <si>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</si>
  <si>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</si>
  <si>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</si>
  <si>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</si>
  <si>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</si>
  <si>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</si>
  <si>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</si>
  <si>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</si>
  <si>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</si>
  <si>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</si>
  <si>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</si>
  <si>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</si>
  <si>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</si>
  <si>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</si>
  <si>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</si>
  <si>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</si>
  <si>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</si>
  <si>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</si>
  <si>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</si>
  <si>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</si>
  <si>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</si>
  <si>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</si>
  <si>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</si>
  <si>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</si>
  <si>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</si>
  <si>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N7911</t>
  </si>
  <si>
    <t>Te ardhurat nga aktiviteti kryesor</t>
  </si>
  <si>
    <t>Udhezime</t>
  </si>
  <si>
    <t>Te ardhurat nga aktiviteti i shfrytezimit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</si>
  <si>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</si>
  <si>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</si>
  <si>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</si>
  <si>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</si>
  <si>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</si>
  <si>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Dividende te paguar interesave jokontrollues</t>
  </si>
  <si>
    <t>Interes i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</si>
  <si>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</si>
  <si>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</si>
  <si>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</si>
  <si>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</si>
  <si>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</si>
  <si>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</si>
  <si>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</si>
  <si>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</si>
  <si>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</si>
  <si>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</si>
  <si>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Interesa te arketuara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</si>
  <si>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</si>
  <si>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</si>
  <si>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</si>
  <si>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</si>
  <si>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</si>
  <si>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</si>
  <si>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</si>
  <si>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</si>
  <si>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</si>
  <si>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</si>
  <si>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</si>
  <si>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</si>
  <si>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</si>
  <si>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</si>
  <si>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</si>
  <si>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</si>
  <si>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</si>
  <si>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</si>
  <si>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</si>
  <si>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</si>
  <si>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</si>
  <si>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</si>
  <si>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</si>
  <si>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</si>
  <si>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</si>
  <si>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</si>
  <si>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</si>
  <si>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t>Fluksi mjeteve monetare nga/perdorur ne aktivitetin e shfrytezimit:</t>
  </si>
  <si>
    <t>Pozicioni financiar ne fund (viti aktual)</t>
  </si>
  <si>
    <t xml:space="preserve">Totali i transaksioneve per pronaret e njësisë ekonomike 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</si>
  <si>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(fitim i iri investuar)</t>
    </r>
  </si>
  <si>
    <t>Dividende te shperndare</t>
  </si>
  <si>
    <t>Emetim i kapitalit të nënshkruar</t>
  </si>
  <si>
    <t>Transaksione per pronaret e njësisë ekonomike te njohura direkt ne kapital:</t>
  </si>
  <si>
    <t>Totali i te ardhurave gjithëpërfshirëse per periudhen</t>
  </si>
  <si>
    <t>Tatime aktuale dhe te shtyra te njohura drejtperdrejt ne kapital</t>
  </si>
  <si>
    <t>Te ardhura te tjera gjitheperfshirese</t>
  </si>
  <si>
    <t>Fitim/(humbja) e periudhes</t>
  </si>
  <si>
    <t>Te ardhurat totale gjithëpërfshirëse te periudhes:</t>
  </si>
  <si>
    <t>Pozicioni financiar ne fund (viti paraardhes)</t>
  </si>
  <si>
    <t>Pozicioni financiar i rideklaruar ne fillim</t>
  </si>
  <si>
    <t>Efekti i ndryshimeve ne politikat kontabile</t>
  </si>
  <si>
    <t>Pozicioni financiar ne fillim</t>
  </si>
  <si>
    <t>Totali</t>
  </si>
  <si>
    <t>Fitimet/ (humbjet) e pashperndara</t>
  </si>
  <si>
    <t>Kapitali i nenshkruar</t>
  </si>
  <si>
    <t>Pasqyra e levizjeve ne kapitalin neto</t>
  </si>
  <si>
    <t xml:space="preserve">  Data  e  mbylljes se Pasqyrave Financiare</t>
  </si>
  <si>
    <t>Deri</t>
  </si>
  <si>
    <t>Nga</t>
  </si>
  <si>
    <t xml:space="preserve">  Periudha  Kontabel e Pasqyrave Financiare</t>
  </si>
  <si>
    <t>Leke</t>
  </si>
  <si>
    <t>Pasqyra Financiare jane te rumbullakosura ne lek</t>
  </si>
  <si>
    <t>Pasqyra Financiare jane te shprehura ne</t>
  </si>
  <si>
    <t>Pasqyra Financiare jane te konsoliduara</t>
  </si>
  <si>
    <t>x</t>
  </si>
  <si>
    <t>Pasqyra Financiare jane individuale</t>
  </si>
  <si>
    <t>Ligjit Nr. 9228 Date 29.04.2004     Per Kontabilitetin dhe Pasqyrat Financiare  )</t>
  </si>
  <si>
    <t xml:space="preserve">(  Ne zbatim te Standartit Kombetar te Kontabilitetit Nr.2 te Permiresuar dhe </t>
  </si>
  <si>
    <t>P A S Q Y R A T     F I N A N C I A R E</t>
  </si>
  <si>
    <t>Veprimtaria  Kryesore</t>
  </si>
  <si>
    <t>Nr. i  Regjistrit  Tregetar</t>
  </si>
  <si>
    <t>Data e krijimit</t>
  </si>
  <si>
    <t>Adresa e Selise</t>
  </si>
  <si>
    <t>NIPT -i</t>
  </si>
  <si>
    <t>Emertimi dhe Forma ligjore</t>
  </si>
  <si>
    <t>Dividende te paguar</t>
  </si>
  <si>
    <t xml:space="preserve">             TOTALI</t>
  </si>
  <si>
    <t>kompjuterike</t>
  </si>
  <si>
    <t>Mjete transporti</t>
  </si>
  <si>
    <t>Makineri,paisje,vegla</t>
  </si>
  <si>
    <t>Ndertime</t>
  </si>
  <si>
    <t>Toka</t>
  </si>
  <si>
    <t>Pakesime</t>
  </si>
  <si>
    <t>Shtesa</t>
  </si>
  <si>
    <t>Sasia</t>
  </si>
  <si>
    <t>Emertimi</t>
  </si>
  <si>
    <t>Nr</t>
  </si>
  <si>
    <t xml:space="preserve">Makineri,paisje,vegla </t>
  </si>
  <si>
    <t>Zyre / Inv. Ekonomik</t>
  </si>
  <si>
    <t>Agjensi Udhetimesh &amp; Turistike</t>
  </si>
  <si>
    <t>Administratori</t>
  </si>
  <si>
    <t>Gjendje</t>
  </si>
  <si>
    <t>Zyre / Inv Ekonomik</t>
  </si>
  <si>
    <t xml:space="preserve">Makineri,paisje </t>
  </si>
  <si>
    <t>* Vlera rezulton duke shumezuar sasine qe eshte gjendje te mallit apo materialit me cmimin qe ai ka ne faturen me te fundit te blerjes</t>
  </si>
  <si>
    <t>TOTALI</t>
  </si>
  <si>
    <t>agjensi udhetimi.</t>
  </si>
  <si>
    <t>materialesh pasi aktiviteti eshte</t>
  </si>
  <si>
    <t xml:space="preserve">Nuk ka inventar mallrash dhe </t>
  </si>
  <si>
    <t>Shenim:</t>
  </si>
  <si>
    <r>
      <t>Sheno njeren nga njesite si me poshte:(kg/m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>/m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/litra/cope/kuti/ml )</t>
    </r>
  </si>
  <si>
    <t>Sqarime</t>
  </si>
  <si>
    <t>Vlera e mallit dhe materialit sipas vlerjes blerjes *</t>
  </si>
  <si>
    <t>Sasia ne numer qe eshte gjendje ne njesi</t>
  </si>
  <si>
    <t>Njesia Matjes</t>
  </si>
  <si>
    <t>Emertimi i mallrave dhe materialeve gjendje</t>
  </si>
  <si>
    <t xml:space="preserve"> Administrator</t>
  </si>
  <si>
    <t>Shuma</t>
  </si>
  <si>
    <t>Vlera</t>
  </si>
  <si>
    <t>Targa</t>
  </si>
  <si>
    <t>Kapaciteti</t>
  </si>
  <si>
    <t>Lloji automjetit</t>
  </si>
  <si>
    <t>Nr.</t>
  </si>
  <si>
    <t>Te tjera (pershkruaj)</t>
  </si>
  <si>
    <r>
      <t xml:space="preserve">Te tjera </t>
    </r>
    <r>
      <rPr>
        <i/>
        <sz val="11"/>
        <color indexed="8"/>
        <rFont val="Times New Roman"/>
        <family val="1"/>
      </rPr>
      <t>(pershkruaj)</t>
    </r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</si>
  <si>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</si>
  <si>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</si>
  <si>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COSMOS TOURS shpk</t>
  </si>
  <si>
    <t>L81407013H</t>
  </si>
  <si>
    <t>Rr. Durresit, Pallati nr.102, Perballe Ambasades Vatikanit, Tirane</t>
  </si>
  <si>
    <t>07.02.2018</t>
  </si>
  <si>
    <t>QKB</t>
  </si>
  <si>
    <t>COSMOS TOURS</t>
  </si>
  <si>
    <t>NIPT: L81407013H</t>
  </si>
  <si>
    <t xml:space="preserve"> SHOQERIA: " COSMOS TOURS "   Shpk</t>
  </si>
  <si>
    <t>Aktiviteti: Agjensi Udhetimi</t>
  </si>
  <si>
    <t>: L81407013H</t>
  </si>
  <si>
    <t>NIPT: K31421021O____________________________</t>
  </si>
  <si>
    <t>TATIMPAGUESI:  COSMOS TOURS</t>
  </si>
  <si>
    <t>Shoqeria nuk ka automjete ne inventar.</t>
  </si>
  <si>
    <t>Subjekti: COSMOS TOURS</t>
  </si>
  <si>
    <t>Viti   2021</t>
  </si>
  <si>
    <t>01.01.2021</t>
  </si>
  <si>
    <t>31.12.2021</t>
  </si>
  <si>
    <t>Pasqyrat financiare te vitit 2021</t>
  </si>
  <si>
    <t>Aktivet Afatgjata Materiale  me vlere fillestare   2021</t>
  </si>
  <si>
    <t>Adjola Lekgjonaj</t>
  </si>
  <si>
    <t>INVENTARI FIZIK I MALLRAVE DHE MATERIALEVE I DATES  31.12.2021</t>
  </si>
  <si>
    <t>Inventari automjeteve ne pronesi te subjektit 2021</t>
  </si>
  <si>
    <t>Amortizimi A.A.Materiale   2021</t>
  </si>
  <si>
    <t>Vlera Kontabel Neto e A.A.Materiale  2021</t>
  </si>
  <si>
    <t>29.03.2022</t>
  </si>
  <si>
    <t>Kosto e blerjeve Bileta &amp; sherbime turizmi</t>
  </si>
  <si>
    <t>Pasqyra e fluksit te mjeteve monetare (metoda indirekte)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</si>
</sst>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 * #,##0.00_)_€_ ;_ * \(#,##0.00\)_€_ ;_ * &quot;-&quot;??_)_€_ ;_ @_ "/>
    <numFmt numFmtId="166" formatCode="_(* #,##0_);_(* \(#,##0\);_(* &quot;-&quot;??_);_(@_)"/>
    <numFmt numFmtId="167" formatCode="_-* #,##0.0000000000_-;\-* #,##0.0000000000_-;_-* &quot;-&quot;??????????_-;_-@_-"/>
    <numFmt numFmtId="168" formatCode="0_ ;\-0\ "/>
    <numFmt numFmtId="169" formatCode="_-* #,##0.00_L_e_k_-;\-* #,##0.00_L_e_k_-;_-* &quot;-&quot;??_L_e_k_-;_-@_-"/>
    <numFmt numFmtId="170" formatCode="_-* #,##0_L_e_k_-;\-* #,##0_L_e_k_-;_-* &quot;-&quot;??_L_e_k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26"/>
      <name val="Arial Narrow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u/>
      <sz val="11"/>
      <name val="Calibri"/>
      <family val="2"/>
    </font>
    <font>
      <vertAlign val="superscript"/>
      <sz val="11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i/>
      <sz val="11"/>
      <color theme="9" tint="0.3999755851924192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u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Times New Roman"/>
      <family val="1"/>
      <charset val="238"/>
    </font>
    <font>
      <i/>
      <sz val="9"/>
      <color indexed="8"/>
      <name val="Times New Roman"/>
      <family val="1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164" fontId="15" fillId="0" borderId="0" applyFon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22" fillId="0" borderId="0"/>
    <xf numFmtId="0" fontId="16" fillId="0" borderId="0"/>
    <xf numFmtId="169" fontId="11" fillId="0" borderId="0" applyFont="0" applyFill="0" applyBorder="0" applyAlignment="0" applyProtection="0"/>
    <xf numFmtId="0" fontId="11" fillId="0" borderId="0"/>
    <xf numFmtId="169" fontId="22" fillId="0" borderId="0" applyFont="0" applyFill="0" applyBorder="0" applyAlignment="0" applyProtection="0"/>
  </cellStyleXfs>
  <cellXfs count="222">
    <xf numFmtId="0" fontId="0" fillId="0" borderId="0" xfId="0"/>
    <xf numFmtId="0" fontId="10" fillId="0" borderId="0" xfId="3" applyFont="1"/>
    <xf numFmtId="0" fontId="10" fillId="0" borderId="0" xfId="3" applyFont="1" applyAlignment="1">
      <alignment horizontal="center"/>
    </xf>
    <xf numFmtId="0" fontId="13" fillId="0" borderId="0" xfId="4" applyFont="1" applyAlignment="1">
      <alignment vertic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vertical="center"/>
    </xf>
    <xf numFmtId="37" fontId="10" fillId="2" borderId="0" xfId="6" applyNumberFormat="1" applyFont="1" applyFill="1" applyAlignment="1">
      <alignment horizontal="right" wrapText="1"/>
    </xf>
    <xf numFmtId="37" fontId="10" fillId="0" borderId="0" xfId="6" applyNumberFormat="1" applyFont="1" applyAlignment="1">
      <alignment horizontal="right" wrapText="1"/>
    </xf>
    <xf numFmtId="37" fontId="2" fillId="0" borderId="0" xfId="1" applyNumberFormat="1" applyFont="1" applyAlignment="1">
      <alignment horizontal="right"/>
    </xf>
    <xf numFmtId="0" fontId="14" fillId="0" borderId="0" xfId="7" applyFont="1" applyAlignment="1">
      <alignment horizontal="center"/>
    </xf>
    <xf numFmtId="37" fontId="3" fillId="0" borderId="1" xfId="1" applyNumberFormat="1" applyFont="1" applyBorder="1" applyAlignment="1">
      <alignment horizontal="right"/>
    </xf>
    <xf numFmtId="0" fontId="5" fillId="0" borderId="0" xfId="1" applyFont="1" applyAlignment="1">
      <alignment wrapText="1"/>
    </xf>
    <xf numFmtId="166" fontId="10" fillId="0" borderId="0" xfId="6" applyNumberFormat="1" applyFont="1"/>
    <xf numFmtId="0" fontId="2" fillId="0" borderId="0" xfId="1" applyFont="1"/>
    <xf numFmtId="37" fontId="2" fillId="0" borderId="0" xfId="1" applyNumberFormat="1" applyFont="1"/>
    <xf numFmtId="37" fontId="3" fillId="2" borderId="1" xfId="1" applyNumberFormat="1" applyFont="1" applyFill="1" applyBorder="1" applyAlignment="1">
      <alignment horizontal="right"/>
    </xf>
    <xf numFmtId="37" fontId="3" fillId="0" borderId="2" xfId="1" applyNumberFormat="1" applyFont="1" applyBorder="1" applyAlignment="1">
      <alignment horizontal="right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Alignment="1">
      <alignment horizontal="right" wrapText="1"/>
    </xf>
    <xf numFmtId="37" fontId="5" fillId="0" borderId="2" xfId="2" applyNumberFormat="1" applyFont="1" applyBorder="1" applyAlignment="1">
      <alignment horizontal="right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5" fillId="0" borderId="0" xfId="1" applyFont="1" applyAlignment="1">
      <alignment horizontal="center" wrapText="1"/>
    </xf>
    <xf numFmtId="0" fontId="11" fillId="0" borderId="0" xfId="9" applyFont="1"/>
    <xf numFmtId="0" fontId="23" fillId="0" borderId="0" xfId="9" applyFont="1"/>
    <xf numFmtId="0" fontId="25" fillId="0" borderId="0" xfId="9" applyFont="1"/>
    <xf numFmtId="37" fontId="10" fillId="0" borderId="0" xfId="3" applyNumberFormat="1" applyFont="1"/>
    <xf numFmtId="0" fontId="29" fillId="0" borderId="0" xfId="9" applyFont="1"/>
    <xf numFmtId="3" fontId="29" fillId="0" borderId="0" xfId="9" applyNumberFormat="1" applyFont="1"/>
    <xf numFmtId="0" fontId="30" fillId="0" borderId="0" xfId="9" applyFont="1"/>
    <xf numFmtId="0" fontId="35" fillId="0" borderId="0" xfId="3" applyFont="1" applyAlignment="1">
      <alignment horizontal="left" vertical="center" wrapText="1"/>
    </xf>
    <xf numFmtId="0" fontId="36" fillId="0" borderId="0" xfId="1" applyFont="1" applyAlignment="1">
      <alignment vertical="center" wrapText="1"/>
    </xf>
    <xf numFmtId="0" fontId="10" fillId="0" borderId="0" xfId="3" applyFont="1" applyAlignment="1">
      <alignment vertical="center"/>
    </xf>
    <xf numFmtId="0" fontId="37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3" fontId="14" fillId="0" borderId="0" xfId="3" applyNumberFormat="1" applyFont="1" applyAlignment="1">
      <alignment horizontal="center" vertical="center"/>
    </xf>
    <xf numFmtId="0" fontId="36" fillId="0" borderId="0" xfId="3" applyFont="1" applyAlignment="1">
      <alignment vertical="center"/>
    </xf>
    <xf numFmtId="168" fontId="14" fillId="0" borderId="0" xfId="3" applyNumberFormat="1" applyFont="1" applyAlignment="1">
      <alignment horizontal="center" vertical="center"/>
    </xf>
    <xf numFmtId="3" fontId="13" fillId="0" borderId="0" xfId="3" applyNumberFormat="1" applyFont="1" applyAlignment="1">
      <alignment vertical="center"/>
    </xf>
    <xf numFmtId="0" fontId="14" fillId="0" borderId="0" xfId="5" applyFont="1" applyAlignment="1">
      <alignment horizontal="left" vertical="center"/>
    </xf>
    <xf numFmtId="0" fontId="40" fillId="0" borderId="0" xfId="3" applyFont="1" applyAlignment="1">
      <alignment vertical="center"/>
    </xf>
    <xf numFmtId="0" fontId="36" fillId="0" borderId="0" xfId="3" applyFont="1" applyAlignment="1">
      <alignment vertical="center" wrapText="1"/>
    </xf>
    <xf numFmtId="37" fontId="40" fillId="2" borderId="0" xfId="3" applyNumberFormat="1" applyFont="1" applyFill="1" applyAlignment="1">
      <alignment vertical="center"/>
    </xf>
    <xf numFmtId="37" fontId="40" fillId="0" borderId="0" xfId="3" applyNumberFormat="1" applyFont="1" applyAlignment="1">
      <alignment vertical="center"/>
    </xf>
    <xf numFmtId="37" fontId="37" fillId="0" borderId="0" xfId="3" applyNumberFormat="1" applyFont="1" applyAlignment="1">
      <alignment vertical="center"/>
    </xf>
    <xf numFmtId="37" fontId="14" fillId="0" borderId="2" xfId="3" applyNumberFormat="1" applyFont="1" applyBorder="1" applyAlignment="1">
      <alignment vertical="center"/>
    </xf>
    <xf numFmtId="0" fontId="36" fillId="0" borderId="0" xfId="3" applyFont="1" applyAlignment="1">
      <alignment wrapText="1"/>
    </xf>
    <xf numFmtId="37" fontId="40" fillId="2" borderId="0" xfId="3" applyNumberFormat="1" applyFont="1" applyFill="1"/>
    <xf numFmtId="37" fontId="40" fillId="0" borderId="0" xfId="3" applyNumberFormat="1" applyFont="1"/>
    <xf numFmtId="0" fontId="35" fillId="0" borderId="0" xfId="3" applyFont="1" applyAlignment="1">
      <alignment horizontal="left" wrapText="1" indent="2"/>
    </xf>
    <xf numFmtId="37" fontId="13" fillId="0" borderId="0" xfId="3" applyNumberFormat="1" applyFont="1" applyAlignment="1">
      <alignment vertical="center"/>
    </xf>
    <xf numFmtId="37" fontId="14" fillId="0" borderId="1" xfId="3" applyNumberFormat="1" applyFont="1" applyBorder="1" applyAlignment="1">
      <alignment vertical="center"/>
    </xf>
    <xf numFmtId="0" fontId="14" fillId="0" borderId="0" xfId="5" applyFont="1" applyAlignment="1">
      <alignment vertical="center"/>
    </xf>
    <xf numFmtId="0" fontId="36" fillId="0" borderId="0" xfId="3" applyFont="1"/>
    <xf numFmtId="37" fontId="14" fillId="0" borderId="3" xfId="3" applyNumberFormat="1" applyFont="1" applyBorder="1" applyAlignment="1">
      <alignment vertical="center"/>
    </xf>
    <xf numFmtId="37" fontId="37" fillId="0" borderId="2" xfId="3" applyNumberFormat="1" applyFont="1" applyBorder="1"/>
    <xf numFmtId="37" fontId="37" fillId="0" borderId="0" xfId="3" applyNumberFormat="1" applyFont="1"/>
    <xf numFmtId="0" fontId="10" fillId="0" borderId="0" xfId="3" applyFont="1" applyAlignment="1">
      <alignment wrapText="1"/>
    </xf>
    <xf numFmtId="14" fontId="13" fillId="0" borderId="0" xfId="5" applyNumberFormat="1" applyFont="1" applyAlignment="1">
      <alignment horizontal="center" vertical="center"/>
    </xf>
    <xf numFmtId="0" fontId="36" fillId="0" borderId="0" xfId="3" applyFont="1" applyAlignment="1">
      <alignment vertical="top" wrapText="1"/>
    </xf>
    <xf numFmtId="0" fontId="13" fillId="0" borderId="0" xfId="5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41" fillId="0" borderId="0" xfId="4" applyFont="1" applyAlignment="1">
      <alignment vertical="center"/>
    </xf>
    <xf numFmtId="167" fontId="42" fillId="0" borderId="0" xfId="4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8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4" fillId="0" borderId="0" xfId="8" applyFont="1" applyAlignment="1">
      <alignment vertical="center"/>
    </xf>
    <xf numFmtId="37" fontId="4" fillId="0" borderId="0" xfId="2" applyNumberFormat="1" applyFont="1" applyAlignment="1">
      <alignment horizontal="right" vertical="center"/>
    </xf>
    <xf numFmtId="37" fontId="4" fillId="0" borderId="0" xfId="2" applyNumberFormat="1" applyFont="1" applyAlignment="1">
      <alignment horizontal="right" vertical="center" wrapText="1"/>
    </xf>
    <xf numFmtId="37" fontId="2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right" vertical="center"/>
    </xf>
    <xf numFmtId="37" fontId="5" fillId="0" borderId="2" xfId="2" applyNumberFormat="1" applyFont="1" applyBorder="1" applyAlignment="1">
      <alignment horizontal="right" vertical="center"/>
    </xf>
    <xf numFmtId="0" fontId="18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37" fontId="2" fillId="5" borderId="0" xfId="1" applyNumberFormat="1" applyFont="1" applyFill="1" applyAlignment="1">
      <alignment horizontal="right" vertical="center"/>
    </xf>
    <xf numFmtId="37" fontId="3" fillId="0" borderId="2" xfId="1" applyNumberFormat="1" applyFont="1" applyBorder="1" applyAlignment="1">
      <alignment horizontal="right" vertical="center"/>
    </xf>
    <xf numFmtId="37" fontId="3" fillId="5" borderId="2" xfId="1" applyNumberFormat="1" applyFont="1" applyFill="1" applyBorder="1" applyAlignment="1">
      <alignment horizontal="right" vertical="center"/>
    </xf>
    <xf numFmtId="0" fontId="19" fillId="3" borderId="0" xfId="1" applyFont="1" applyFill="1" applyAlignment="1">
      <alignment vertical="center"/>
    </xf>
    <xf numFmtId="37" fontId="3" fillId="2" borderId="1" xfId="1" applyNumberFormat="1" applyFont="1" applyFill="1" applyBorder="1" applyAlignment="1">
      <alignment horizontal="right" vertical="center"/>
    </xf>
    <xf numFmtId="37" fontId="2" fillId="0" borderId="0" xfId="1" applyNumberFormat="1" applyFont="1" applyAlignment="1">
      <alignment vertical="center"/>
    </xf>
    <xf numFmtId="0" fontId="43" fillId="0" borderId="0" xfId="3" applyFont="1" applyAlignment="1">
      <alignment vertical="center"/>
    </xf>
    <xf numFmtId="38" fontId="40" fillId="0" borderId="0" xfId="3" applyNumberFormat="1" applyFont="1" applyAlignment="1">
      <alignment vertical="center"/>
    </xf>
    <xf numFmtId="0" fontId="10" fillId="0" borderId="0" xfId="3" applyFont="1" applyAlignment="1">
      <alignment vertical="center" wrapText="1"/>
    </xf>
    <xf numFmtId="37" fontId="10" fillId="0" borderId="0" xfId="3" applyNumberFormat="1" applyFont="1" applyAlignment="1">
      <alignment vertical="center"/>
    </xf>
    <xf numFmtId="0" fontId="35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37" fontId="37" fillId="0" borderId="2" xfId="3" applyNumberFormat="1" applyFont="1" applyBorder="1" applyAlignment="1">
      <alignment vertical="center"/>
    </xf>
    <xf numFmtId="0" fontId="36" fillId="0" borderId="0" xfId="5" applyFont="1" applyAlignment="1">
      <alignment vertical="center" wrapText="1"/>
    </xf>
    <xf numFmtId="0" fontId="36" fillId="0" borderId="0" xfId="5" applyFont="1" applyAlignment="1">
      <alignment vertical="top" wrapText="1"/>
    </xf>
    <xf numFmtId="0" fontId="10" fillId="0" borderId="0" xfId="3" applyFont="1" applyAlignment="1">
      <alignment horizontal="left" wrapText="1" indent="2"/>
    </xf>
    <xf numFmtId="37" fontId="37" fillId="0" borderId="3" xfId="3" applyNumberFormat="1" applyFont="1" applyBorder="1"/>
    <xf numFmtId="0" fontId="10" fillId="0" borderId="0" xfId="3" applyFont="1" applyAlignment="1">
      <alignment horizontal="left" wrapText="1"/>
    </xf>
    <xf numFmtId="0" fontId="36" fillId="2" borderId="0" xfId="3" applyFont="1" applyFill="1" applyAlignment="1">
      <alignment horizontal="left" wrapText="1"/>
    </xf>
    <xf numFmtId="37" fontId="37" fillId="2" borderId="1" xfId="3" applyNumberFormat="1" applyFont="1" applyFill="1" applyBorder="1"/>
    <xf numFmtId="37" fontId="37" fillId="2" borderId="0" xfId="3" applyNumberFormat="1" applyFont="1" applyFill="1"/>
    <xf numFmtId="0" fontId="37" fillId="0" borderId="0" xfId="3" applyFont="1" applyAlignment="1">
      <alignment horizontal="center" vertical="center"/>
    </xf>
    <xf numFmtId="37" fontId="10" fillId="0" borderId="0" xfId="6" applyNumberFormat="1" applyFont="1" applyAlignment="1">
      <alignment horizontal="right" vertical="center" wrapText="1"/>
    </xf>
    <xf numFmtId="37" fontId="40" fillId="0" borderId="0" xfId="3" applyNumberFormat="1" applyFont="1" applyAlignment="1">
      <alignment horizontal="right" vertical="center"/>
    </xf>
    <xf numFmtId="0" fontId="44" fillId="0" borderId="0" xfId="3" applyFont="1" applyAlignment="1">
      <alignment vertical="center"/>
    </xf>
    <xf numFmtId="37" fontId="10" fillId="2" borderId="0" xfId="6" applyNumberFormat="1" applyFont="1" applyFill="1" applyAlignment="1">
      <alignment horizontal="right" vertical="center" wrapText="1"/>
    </xf>
    <xf numFmtId="0" fontId="35" fillId="4" borderId="0" xfId="3" applyFont="1" applyFill="1" applyAlignment="1">
      <alignment vertical="center"/>
    </xf>
    <xf numFmtId="0" fontId="36" fillId="3" borderId="0" xfId="3" applyFont="1" applyFill="1" applyAlignment="1">
      <alignment vertical="center" wrapText="1"/>
    </xf>
    <xf numFmtId="37" fontId="37" fillId="0" borderId="2" xfId="3" applyNumberFormat="1" applyFont="1" applyBorder="1" applyAlignment="1">
      <alignment horizontal="right" vertical="center"/>
    </xf>
    <xf numFmtId="37" fontId="37" fillId="0" borderId="0" xfId="3" applyNumberFormat="1" applyFont="1" applyAlignment="1">
      <alignment horizontal="right" vertical="center"/>
    </xf>
    <xf numFmtId="0" fontId="36" fillId="0" borderId="1" xfId="3" applyFont="1" applyBorder="1" applyAlignment="1">
      <alignment vertical="center" wrapText="1"/>
    </xf>
    <xf numFmtId="37" fontId="40" fillId="0" borderId="1" xfId="3" applyNumberFormat="1" applyFont="1" applyBorder="1" applyAlignment="1">
      <alignment horizontal="right" vertical="center"/>
    </xf>
    <xf numFmtId="0" fontId="36" fillId="0" borderId="0" xfId="1" applyFont="1" applyAlignment="1">
      <alignment wrapText="1"/>
    </xf>
    <xf numFmtId="37" fontId="40" fillId="0" borderId="0" xfId="3" applyNumberFormat="1" applyFont="1" applyAlignment="1">
      <alignment horizontal="right"/>
    </xf>
    <xf numFmtId="0" fontId="40" fillId="0" borderId="0" xfId="3" applyFont="1"/>
    <xf numFmtId="0" fontId="35" fillId="3" borderId="0" xfId="3" applyFont="1" applyFill="1" applyAlignment="1">
      <alignment horizontal="left" wrapText="1" indent="2"/>
    </xf>
    <xf numFmtId="37" fontId="14" fillId="0" borderId="2" xfId="1" applyNumberFormat="1" applyFont="1" applyBorder="1" applyAlignment="1">
      <alignment horizontal="right" vertical="center"/>
    </xf>
    <xf numFmtId="0" fontId="10" fillId="0" borderId="0" xfId="1" applyFont="1" applyAlignment="1">
      <alignment wrapText="1"/>
    </xf>
    <xf numFmtId="37" fontId="40" fillId="0" borderId="0" xfId="1" applyNumberFormat="1" applyFont="1" applyAlignment="1">
      <alignment horizontal="right"/>
    </xf>
    <xf numFmtId="37" fontId="37" fillId="0" borderId="1" xfId="1" applyNumberFormat="1" applyFont="1" applyBorder="1" applyAlignment="1">
      <alignment horizontal="right"/>
    </xf>
    <xf numFmtId="0" fontId="44" fillId="0" borderId="0" xfId="1" applyFont="1" applyAlignment="1">
      <alignment wrapText="1"/>
    </xf>
    <xf numFmtId="37" fontId="14" fillId="0" borderId="2" xfId="3" applyNumberFormat="1" applyFont="1" applyFill="1" applyBorder="1" applyAlignment="1">
      <alignment vertical="center"/>
    </xf>
    <xf numFmtId="0" fontId="39" fillId="0" borderId="0" xfId="3" applyFont="1" applyAlignment="1">
      <alignment horizontal="center" vertical="center"/>
    </xf>
    <xf numFmtId="3" fontId="45" fillId="0" borderId="0" xfId="3" applyNumberFormat="1" applyFont="1" applyAlignment="1">
      <alignment horizontal="center" vertical="center"/>
    </xf>
    <xf numFmtId="168" fontId="45" fillId="0" borderId="0" xfId="3" applyNumberFormat="1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9" fillId="0" borderId="0" xfId="3" applyFont="1" applyAlignment="1">
      <alignment horizontal="center"/>
    </xf>
    <xf numFmtId="3" fontId="39" fillId="0" borderId="0" xfId="3" applyNumberFormat="1" applyFont="1" applyAlignment="1">
      <alignment horizontal="center" vertical="center"/>
    </xf>
    <xf numFmtId="37" fontId="39" fillId="0" borderId="0" xfId="3" applyNumberFormat="1" applyFont="1" applyAlignment="1">
      <alignment horizontal="center" vertical="center"/>
    </xf>
    <xf numFmtId="37" fontId="45" fillId="0" borderId="0" xfId="3" applyNumberFormat="1" applyFont="1" applyAlignment="1">
      <alignment horizontal="center" vertical="center"/>
    </xf>
    <xf numFmtId="37" fontId="39" fillId="0" borderId="0" xfId="3" applyNumberFormat="1" applyFont="1" applyAlignment="1">
      <alignment horizontal="center"/>
    </xf>
    <xf numFmtId="37" fontId="45" fillId="0" borderId="0" xfId="3" applyNumberFormat="1" applyFont="1" applyFill="1" applyAlignment="1">
      <alignment horizontal="center" vertical="center"/>
    </xf>
    <xf numFmtId="167" fontId="42" fillId="0" borderId="0" xfId="4" applyNumberFormat="1" applyFont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39" fillId="0" borderId="0" xfId="5" applyFont="1" applyAlignment="1">
      <alignment horizontal="center"/>
    </xf>
    <xf numFmtId="37" fontId="39" fillId="0" borderId="1" xfId="3" applyNumberFormat="1" applyFont="1" applyBorder="1" applyAlignment="1">
      <alignment horizontal="center" vertical="center"/>
    </xf>
    <xf numFmtId="37" fontId="39" fillId="0" borderId="0" xfId="6" applyNumberFormat="1" applyFont="1" applyAlignment="1">
      <alignment horizontal="center" wrapText="1"/>
    </xf>
    <xf numFmtId="37" fontId="45" fillId="0" borderId="0" xfId="1" applyNumberFormat="1" applyFont="1" applyAlignment="1">
      <alignment horizontal="center" vertical="center"/>
    </xf>
    <xf numFmtId="37" fontId="39" fillId="0" borderId="0" xfId="1" applyNumberFormat="1" applyFont="1" applyAlignment="1">
      <alignment horizontal="center"/>
    </xf>
    <xf numFmtId="37" fontId="45" fillId="0" borderId="0" xfId="1" applyNumberFormat="1" applyFont="1" applyAlignment="1">
      <alignment horizontal="center"/>
    </xf>
    <xf numFmtId="1" fontId="29" fillId="0" borderId="0" xfId="9" applyNumberFormat="1" applyFont="1"/>
    <xf numFmtId="1" fontId="30" fillId="0" borderId="0" xfId="9" applyNumberFormat="1" applyFont="1"/>
    <xf numFmtId="3" fontId="30" fillId="0" borderId="0" xfId="9" applyNumberFormat="1" applyFont="1"/>
    <xf numFmtId="0" fontId="31" fillId="0" borderId="0" xfId="9" applyFont="1"/>
    <xf numFmtId="0" fontId="25" fillId="0" borderId="2" xfId="9" applyFont="1" applyBorder="1"/>
    <xf numFmtId="0" fontId="24" fillId="6" borderId="2" xfId="9" applyFont="1" applyFill="1" applyBorder="1" applyAlignment="1">
      <alignment horizontal="center"/>
    </xf>
    <xf numFmtId="0" fontId="24" fillId="6" borderId="2" xfId="9" applyFont="1" applyFill="1" applyBorder="1" applyAlignment="1">
      <alignment horizontal="right"/>
    </xf>
    <xf numFmtId="0" fontId="28" fillId="6" borderId="4" xfId="9" applyFont="1" applyFill="1" applyBorder="1"/>
    <xf numFmtId="0" fontId="25" fillId="0" borderId="4" xfId="9" applyFont="1" applyBorder="1"/>
    <xf numFmtId="0" fontId="24" fillId="6" borderId="4" xfId="9" applyFont="1" applyFill="1" applyBorder="1" applyAlignment="1">
      <alignment horizontal="center"/>
    </xf>
    <xf numFmtId="0" fontId="24" fillId="6" borderId="4" xfId="9" applyFont="1" applyFill="1" applyBorder="1" applyAlignment="1">
      <alignment horizontal="right"/>
    </xf>
    <xf numFmtId="0" fontId="28" fillId="6" borderId="4" xfId="9" applyFont="1" applyFill="1" applyBorder="1" applyAlignment="1">
      <alignment horizontal="left"/>
    </xf>
    <xf numFmtId="0" fontId="22" fillId="0" borderId="0" xfId="9"/>
    <xf numFmtId="0" fontId="22" fillId="0" borderId="0" xfId="9" applyAlignment="1">
      <alignment horizontal="left"/>
    </xf>
    <xf numFmtId="0" fontId="47" fillId="0" borderId="0" xfId="9" applyFont="1" applyAlignment="1">
      <alignment horizontal="left"/>
    </xf>
    <xf numFmtId="0" fontId="22" fillId="6" borderId="0" xfId="9" applyFill="1" applyAlignment="1">
      <alignment horizontal="left"/>
    </xf>
    <xf numFmtId="37" fontId="49" fillId="0" borderId="0" xfId="1" applyNumberFormat="1" applyFont="1"/>
    <xf numFmtId="0" fontId="29" fillId="0" borderId="0" xfId="9" applyFont="1" applyBorder="1"/>
    <xf numFmtId="0" fontId="30" fillId="0" borderId="0" xfId="9" applyFont="1" applyBorder="1"/>
    <xf numFmtId="0" fontId="30" fillId="0" borderId="0" xfId="9" applyFont="1" applyAlignment="1">
      <alignment horizontal="center"/>
    </xf>
    <xf numFmtId="0" fontId="44" fillId="0" borderId="0" xfId="3" applyFont="1" applyAlignment="1">
      <alignment horizontal="left" vertical="center" wrapText="1"/>
    </xf>
    <xf numFmtId="37" fontId="36" fillId="2" borderId="0" xfId="6" applyNumberFormat="1" applyFont="1" applyFill="1" applyAlignment="1">
      <alignment horizontal="right" vertical="center" wrapText="1"/>
    </xf>
    <xf numFmtId="0" fontId="11" fillId="6" borderId="0" xfId="9" applyFont="1" applyFill="1" applyBorder="1" applyAlignment="1">
      <alignment vertical="center"/>
    </xf>
    <xf numFmtId="0" fontId="25" fillId="6" borderId="0" xfId="9" applyFont="1" applyFill="1" applyBorder="1" applyAlignment="1">
      <alignment vertical="center"/>
    </xf>
    <xf numFmtId="0" fontId="24" fillId="6" borderId="0" xfId="9" applyFont="1" applyFill="1" applyBorder="1" applyAlignment="1">
      <alignment horizontal="center" vertical="center"/>
    </xf>
    <xf numFmtId="0" fontId="25" fillId="6" borderId="0" xfId="9" applyFont="1" applyFill="1" applyBorder="1" applyAlignment="1">
      <alignment horizontal="center" vertical="center"/>
    </xf>
    <xf numFmtId="0" fontId="23" fillId="6" borderId="0" xfId="9" applyFont="1" applyFill="1" applyBorder="1" applyAlignment="1">
      <alignment vertical="center"/>
    </xf>
    <xf numFmtId="0" fontId="36" fillId="0" borderId="0" xfId="3" applyFont="1" applyAlignment="1">
      <alignment horizontal="left" vertical="center"/>
    </xf>
    <xf numFmtId="0" fontId="50" fillId="0" borderId="0" xfId="3" applyFont="1" applyAlignment="1">
      <alignment horizontal="left" wrapText="1" indent="2"/>
    </xf>
    <xf numFmtId="0" fontId="37" fillId="0" borderId="0" xfId="3" applyFont="1" applyAlignment="1">
      <alignment horizontal="left" vertical="center"/>
    </xf>
    <xf numFmtId="0" fontId="51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30" fillId="0" borderId="5" xfId="9" applyFont="1" applyBorder="1" applyAlignment="1">
      <alignment horizontal="center"/>
    </xf>
    <xf numFmtId="14" fontId="30" fillId="0" borderId="5" xfId="9" applyNumberFormat="1" applyFont="1" applyBorder="1"/>
    <xf numFmtId="14" fontId="30" fillId="0" borderId="5" xfId="9" applyNumberFormat="1" applyFont="1" applyBorder="1" applyAlignment="1">
      <alignment horizontal="center"/>
    </xf>
    <xf numFmtId="0" fontId="29" fillId="0" borderId="5" xfId="9" applyFont="1" applyBorder="1" applyAlignment="1">
      <alignment horizontal="center"/>
    </xf>
    <xf numFmtId="0" fontId="29" fillId="0" borderId="5" xfId="9" applyFont="1" applyBorder="1"/>
    <xf numFmtId="3" fontId="29" fillId="0" borderId="5" xfId="11" applyNumberFormat="1" applyFont="1" applyBorder="1"/>
    <xf numFmtId="0" fontId="30" fillId="0" borderId="5" xfId="9" applyFont="1" applyBorder="1" applyAlignment="1">
      <alignment vertical="center"/>
    </xf>
    <xf numFmtId="0" fontId="31" fillId="0" borderId="5" xfId="9" applyFont="1" applyBorder="1" applyAlignment="1">
      <alignment vertical="center"/>
    </xf>
    <xf numFmtId="0" fontId="31" fillId="0" borderId="5" xfId="9" applyFont="1" applyBorder="1" applyAlignment="1">
      <alignment horizontal="center" vertical="center"/>
    </xf>
    <xf numFmtId="3" fontId="31" fillId="0" borderId="5" xfId="11" applyNumberFormat="1" applyFont="1" applyBorder="1" applyAlignment="1">
      <alignment vertical="center"/>
    </xf>
    <xf numFmtId="1" fontId="29" fillId="0" borderId="5" xfId="9" applyNumberFormat="1" applyFont="1" applyBorder="1"/>
    <xf numFmtId="3" fontId="30" fillId="0" borderId="5" xfId="11" applyNumberFormat="1" applyFont="1" applyBorder="1"/>
    <xf numFmtId="0" fontId="29" fillId="0" borderId="5" xfId="9" applyFont="1" applyBorder="1" applyAlignment="1">
      <alignment horizontal="center" vertical="center" wrapText="1"/>
    </xf>
    <xf numFmtId="0" fontId="30" fillId="0" borderId="5" xfId="9" applyFont="1" applyBorder="1"/>
    <xf numFmtId="0" fontId="28" fillId="0" borderId="5" xfId="9" applyFont="1" applyBorder="1"/>
    <xf numFmtId="0" fontId="22" fillId="0" borderId="5" xfId="9" applyBorder="1" applyAlignment="1">
      <alignment horizontal="center"/>
    </xf>
    <xf numFmtId="0" fontId="22" fillId="0" borderId="5" xfId="9" applyBorder="1"/>
    <xf numFmtId="170" fontId="30" fillId="0" borderId="5" xfId="13" applyNumberFormat="1" applyFont="1" applyBorder="1"/>
    <xf numFmtId="170" fontId="28" fillId="0" borderId="5" xfId="13" applyNumberFormat="1" applyFont="1" applyBorder="1"/>
    <xf numFmtId="0" fontId="13" fillId="0" borderId="0" xfId="4" applyFont="1" applyAlignment="1">
      <alignment horizontal="left" vertical="center" wrapText="1"/>
    </xf>
    <xf numFmtId="0" fontId="25" fillId="6" borderId="0" xfId="9" applyFont="1" applyFill="1" applyBorder="1" applyAlignment="1">
      <alignment horizontal="center" vertical="center"/>
    </xf>
    <xf numFmtId="0" fontId="26" fillId="6" borderId="0" xfId="9" applyFont="1" applyFill="1" applyBorder="1" applyAlignment="1">
      <alignment horizontal="center" vertical="center"/>
    </xf>
    <xf numFmtId="0" fontId="24" fillId="6" borderId="0" xfId="9" applyFont="1" applyFill="1" applyBorder="1" applyAlignment="1">
      <alignment horizontal="center" vertical="center"/>
    </xf>
    <xf numFmtId="0" fontId="27" fillId="6" borderId="0" xfId="9" applyFont="1" applyFill="1" applyBorder="1" applyAlignment="1">
      <alignment horizontal="center" vertical="center"/>
    </xf>
    <xf numFmtId="46" fontId="24" fillId="6" borderId="0" xfId="9" applyNumberFormat="1" applyFont="1" applyFill="1" applyBorder="1" applyAlignment="1">
      <alignment horizontal="center" vertical="center"/>
    </xf>
    <xf numFmtId="21" fontId="24" fillId="6" borderId="0" xfId="9" applyNumberFormat="1" applyFont="1" applyFill="1" applyBorder="1" applyAlignment="1">
      <alignment horizontal="center" vertical="center"/>
    </xf>
    <xf numFmtId="0" fontId="28" fillId="6" borderId="0" xfId="9" applyFont="1" applyFill="1" applyBorder="1" applyAlignment="1">
      <alignment vertical="center"/>
    </xf>
    <xf numFmtId="0" fontId="24" fillId="6" borderId="0" xfId="9" applyFont="1" applyFill="1" applyBorder="1" applyAlignment="1">
      <alignment vertical="center"/>
    </xf>
    <xf numFmtId="0" fontId="24" fillId="6" borderId="0" xfId="9" applyFont="1" applyFill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32" fillId="0" borderId="0" xfId="9" applyFont="1" applyAlignment="1">
      <alignment horizontal="center"/>
    </xf>
    <xf numFmtId="0" fontId="30" fillId="0" borderId="5" xfId="9" applyFont="1" applyBorder="1" applyAlignment="1">
      <alignment horizontal="center" vertical="center"/>
    </xf>
    <xf numFmtId="0" fontId="30" fillId="0" borderId="0" xfId="9" applyFont="1" applyAlignment="1">
      <alignment horizontal="center"/>
    </xf>
    <xf numFmtId="0" fontId="29" fillId="0" borderId="5" xfId="9" applyFont="1" applyBorder="1" applyAlignment="1">
      <alignment horizontal="center" vertical="center" wrapText="1"/>
    </xf>
    <xf numFmtId="0" fontId="30" fillId="0" borderId="5" xfId="9" applyFont="1" applyBorder="1" applyAlignment="1">
      <alignment horizontal="center"/>
    </xf>
    <xf numFmtId="0" fontId="29" fillId="0" borderId="0" xfId="9" applyFont="1" applyBorder="1" applyAlignment="1">
      <alignment horizontal="center" vertical="center"/>
    </xf>
    <xf numFmtId="0" fontId="30" fillId="0" borderId="0" xfId="9" applyFont="1" applyBorder="1" applyAlignment="1">
      <alignment horizontal="center"/>
    </xf>
    <xf numFmtId="0" fontId="30" fillId="0" borderId="0" xfId="9" applyFont="1" applyBorder="1" applyAlignment="1">
      <alignment horizontal="left"/>
    </xf>
    <xf numFmtId="0" fontId="29" fillId="0" borderId="5" xfId="9" applyFont="1" applyBorder="1" applyAlignment="1">
      <alignment horizontal="center" vertical="center"/>
    </xf>
    <xf numFmtId="0" fontId="34" fillId="0" borderId="0" xfId="9" applyFont="1" applyAlignment="1">
      <alignment horizontal="center"/>
    </xf>
    <xf numFmtId="0" fontId="48" fillId="6" borderId="0" xfId="9" applyFont="1" applyFill="1" applyAlignment="1">
      <alignment horizontal="left"/>
    </xf>
    <xf numFmtId="0" fontId="46" fillId="0" borderId="0" xfId="9" applyFont="1" applyAlignment="1">
      <alignment horizontal="left"/>
    </xf>
    <xf numFmtId="0" fontId="28" fillId="0" borderId="5" xfId="9" applyFont="1" applyBorder="1" applyAlignment="1">
      <alignment horizontal="center"/>
    </xf>
  </cellXfs>
  <cellStyles count="14">
    <cellStyle name="Comma 2" xfId="6" xr:uid="{00000000-0005-0000-0000-000000000000}"/>
    <cellStyle name="Comma 3" xfId="13" xr:uid="{00000000-0005-0000-0000-000001000000}"/>
    <cellStyle name="Comma 482 2" xfId="2" xr:uid="{00000000-0005-0000-0000-000002000000}"/>
    <cellStyle name="Comma_21.Aktivet Afatgjata Materiale  09" xfId="11" xr:uid="{00000000-0005-0000-0000-000003000000}"/>
    <cellStyle name="Normal" xfId="0" builtinId="0"/>
    <cellStyle name="Normal 2" xfId="3" xr:uid="{00000000-0005-0000-0000-000005000000}"/>
    <cellStyle name="Normal 2 2" xfId="10" xr:uid="{00000000-0005-0000-0000-000006000000}"/>
    <cellStyle name="Normal 21 2" xfId="1" xr:uid="{00000000-0005-0000-0000-000007000000}"/>
    <cellStyle name="Normal 3" xfId="5" xr:uid="{00000000-0005-0000-0000-000008000000}"/>
    <cellStyle name="Normal 3 2" xfId="12" xr:uid="{00000000-0005-0000-0000-000009000000}"/>
    <cellStyle name="Normal 4" xfId="9" xr:uid="{00000000-0005-0000-0000-00000A000000}"/>
    <cellStyle name="Normal_Albania_-__Income_Statement_September_2009" xfId="7" xr:uid="{00000000-0005-0000-0000-00000B000000}"/>
    <cellStyle name="Normal_Global IFRS YE2009" xfId="8" xr:uid="{00000000-0005-0000-0000-00000C000000}"/>
    <cellStyle name="Normal_SHEET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showGridLines="0" tabSelected="1" topLeftCell="A13" zoomScaleNormal="100" workbookViewId="0">
      <selection activeCell="J48" sqref="A1:J48"/>
    </sheetView>
  </sheetViews>
  <sheetFormatPr defaultRowHeight="15" x14ac:dyDescent="0.25"/>
  <cols>
    <col min="1" max="1" width="97.85546875" style="1" bestFit="1" customWidth="1"/>
    <col min="2" max="2" width="15.7109375" style="2" customWidth="1"/>
    <col min="3" max="3" width="4.7109375" style="133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10" x14ac:dyDescent="0.25">
      <c r="A1" s="35" t="s">
        <v>281</v>
      </c>
      <c r="B1" s="36"/>
      <c r="C1" s="129"/>
      <c r="D1" s="36"/>
      <c r="E1" s="36"/>
      <c r="F1" s="36"/>
      <c r="G1" s="34"/>
      <c r="H1" s="34"/>
      <c r="I1" s="34"/>
      <c r="J1" s="34"/>
    </row>
    <row r="2" spans="1:10" x14ac:dyDescent="0.25">
      <c r="A2" s="37" t="s">
        <v>269</v>
      </c>
      <c r="B2" s="36"/>
      <c r="C2" s="129"/>
      <c r="D2" s="36"/>
      <c r="E2" s="36"/>
      <c r="F2" s="36"/>
      <c r="G2" s="34"/>
      <c r="H2" s="34"/>
      <c r="I2" s="34"/>
      <c r="J2" s="34"/>
    </row>
    <row r="3" spans="1:10" x14ac:dyDescent="0.25">
      <c r="A3" s="37" t="s">
        <v>265</v>
      </c>
      <c r="B3" s="36"/>
      <c r="C3" s="129"/>
      <c r="D3" s="36"/>
      <c r="E3" s="36"/>
      <c r="F3" s="36"/>
      <c r="G3" s="34"/>
      <c r="H3" s="34"/>
      <c r="I3" s="34"/>
      <c r="J3" s="34"/>
    </row>
    <row r="4" spans="1:10" x14ac:dyDescent="0.25">
      <c r="A4" s="37" t="s">
        <v>88</v>
      </c>
      <c r="B4" s="36"/>
      <c r="C4" s="129"/>
      <c r="D4" s="36"/>
      <c r="E4" s="36"/>
      <c r="F4" s="36"/>
      <c r="G4" s="34"/>
      <c r="H4" s="34"/>
      <c r="I4" s="34"/>
      <c r="J4" s="34"/>
    </row>
    <row r="5" spans="1:10" x14ac:dyDescent="0.25">
      <c r="B5" s="34"/>
      <c r="C5" s="129"/>
      <c r="D5" s="34"/>
      <c r="E5" s="34"/>
      <c r="F5" s="34"/>
      <c r="G5" s="34"/>
      <c r="H5" s="34"/>
      <c r="I5" s="34"/>
      <c r="J5" s="34"/>
    </row>
    <row r="6" spans="1:10" x14ac:dyDescent="0.25">
      <c r="A6" s="176" t="s">
        <v>262</v>
      </c>
      <c r="B6" s="39" t="s">
        <v>8</v>
      </c>
      <c r="C6" s="130"/>
      <c r="D6" s="39" t="s">
        <v>8</v>
      </c>
      <c r="E6" s="39"/>
      <c r="F6" s="34"/>
      <c r="G6" s="34"/>
      <c r="H6" s="34"/>
      <c r="I6" s="34"/>
      <c r="J6" s="34"/>
    </row>
    <row r="7" spans="1:10" x14ac:dyDescent="0.25">
      <c r="A7" s="44"/>
      <c r="B7" s="39" t="s">
        <v>7</v>
      </c>
      <c r="C7" s="130"/>
      <c r="D7" s="39" t="s">
        <v>6</v>
      </c>
      <c r="E7" s="39"/>
      <c r="F7" s="34"/>
      <c r="G7" s="34"/>
      <c r="H7" s="34"/>
      <c r="I7" s="34"/>
      <c r="J7" s="34"/>
    </row>
    <row r="8" spans="1:10" x14ac:dyDescent="0.25">
      <c r="A8" s="92"/>
      <c r="B8" s="41">
        <v>2021</v>
      </c>
      <c r="C8" s="131"/>
      <c r="D8" s="41">
        <v>2020</v>
      </c>
      <c r="E8" s="44"/>
      <c r="F8" s="34"/>
      <c r="G8" s="34"/>
      <c r="H8" s="34"/>
      <c r="I8" s="34"/>
      <c r="J8" s="34"/>
    </row>
    <row r="9" spans="1:10" x14ac:dyDescent="0.25">
      <c r="A9" s="45" t="s">
        <v>137</v>
      </c>
      <c r="B9" s="109"/>
      <c r="C9" s="135"/>
      <c r="D9" s="109"/>
      <c r="E9" s="109"/>
      <c r="F9" s="111" t="s">
        <v>136</v>
      </c>
      <c r="G9" s="34"/>
      <c r="H9" s="34"/>
      <c r="I9" s="34"/>
      <c r="J9" s="34"/>
    </row>
    <row r="10" spans="1:10" x14ac:dyDescent="0.25">
      <c r="A10" s="32" t="s">
        <v>135</v>
      </c>
      <c r="B10" s="112">
        <v>376406971</v>
      </c>
      <c r="C10" s="135">
        <v>16</v>
      </c>
      <c r="D10" s="112">
        <v>245610787</v>
      </c>
      <c r="E10" s="109"/>
      <c r="F10" s="113" t="s">
        <v>134</v>
      </c>
      <c r="G10" s="34"/>
      <c r="H10" s="34"/>
      <c r="I10" s="34"/>
      <c r="J10" s="34"/>
    </row>
    <row r="11" spans="1:10" x14ac:dyDescent="0.25">
      <c r="A11" s="32" t="s">
        <v>133</v>
      </c>
      <c r="B11" s="112"/>
      <c r="C11" s="135"/>
      <c r="D11" s="112"/>
      <c r="E11" s="109"/>
      <c r="F11" s="113"/>
      <c r="G11" s="34"/>
      <c r="H11" s="34"/>
      <c r="I11" s="34"/>
      <c r="J11" s="34"/>
    </row>
    <row r="12" spans="1:10" x14ac:dyDescent="0.25">
      <c r="A12" s="32" t="s">
        <v>132</v>
      </c>
      <c r="B12" s="112"/>
      <c r="C12" s="135"/>
      <c r="D12" s="112"/>
      <c r="E12" s="109"/>
      <c r="F12" s="113"/>
      <c r="G12" s="34"/>
      <c r="H12" s="34"/>
      <c r="I12" s="34"/>
      <c r="J12" s="34"/>
    </row>
    <row r="13" spans="1:10" x14ac:dyDescent="0.25">
      <c r="A13" s="32" t="s">
        <v>131</v>
      </c>
      <c r="B13" s="112"/>
      <c r="C13" s="135"/>
      <c r="D13" s="112"/>
      <c r="E13" s="109"/>
      <c r="F13" s="113"/>
      <c r="G13" s="34"/>
      <c r="H13" s="34"/>
      <c r="I13" s="34"/>
      <c r="J13" s="34"/>
    </row>
    <row r="14" spans="1:10" x14ac:dyDescent="0.25">
      <c r="A14" s="32" t="s">
        <v>130</v>
      </c>
      <c r="B14" s="112"/>
      <c r="C14" s="135"/>
      <c r="D14" s="112"/>
      <c r="E14" s="109"/>
      <c r="F14" s="113"/>
      <c r="G14" s="34"/>
      <c r="H14" s="34"/>
      <c r="I14" s="34"/>
      <c r="J14" s="34"/>
    </row>
    <row r="15" spans="1:10" x14ac:dyDescent="0.25">
      <c r="A15" s="45" t="s">
        <v>129</v>
      </c>
      <c r="B15" s="112"/>
      <c r="C15" s="135"/>
      <c r="D15" s="112"/>
      <c r="E15" s="109"/>
      <c r="F15" s="34"/>
      <c r="G15" s="34"/>
      <c r="H15" s="34"/>
      <c r="I15" s="34"/>
      <c r="J15" s="34"/>
    </row>
    <row r="16" spans="1:10" x14ac:dyDescent="0.25">
      <c r="A16" s="45" t="s">
        <v>128</v>
      </c>
      <c r="B16" s="112"/>
      <c r="C16" s="135"/>
      <c r="D16" s="112"/>
      <c r="E16" s="109"/>
      <c r="F16" s="34"/>
      <c r="G16" s="34"/>
      <c r="H16" s="34"/>
      <c r="I16" s="34"/>
      <c r="J16" s="34"/>
    </row>
    <row r="17" spans="1:10" x14ac:dyDescent="0.25">
      <c r="A17" s="45" t="s">
        <v>127</v>
      </c>
      <c r="B17" s="112"/>
      <c r="C17" s="135"/>
      <c r="D17" s="112"/>
      <c r="E17" s="109"/>
      <c r="F17" s="34"/>
      <c r="G17" s="34"/>
      <c r="H17" s="34"/>
      <c r="I17" s="34"/>
      <c r="J17" s="34"/>
    </row>
    <row r="18" spans="1:10" x14ac:dyDescent="0.25">
      <c r="A18" s="45" t="s">
        <v>126</v>
      </c>
      <c r="B18" s="109"/>
      <c r="C18" s="135"/>
      <c r="D18" s="109"/>
      <c r="E18" s="109"/>
      <c r="F18" s="34"/>
      <c r="G18" s="34"/>
      <c r="H18" s="34"/>
      <c r="I18" s="34"/>
      <c r="J18" s="34"/>
    </row>
    <row r="19" spans="1:10" x14ac:dyDescent="0.25">
      <c r="A19" s="167" t="s">
        <v>289</v>
      </c>
      <c r="B19" s="112">
        <v>-361365177</v>
      </c>
      <c r="C19" s="135">
        <v>17</v>
      </c>
      <c r="D19" s="112">
        <v>0</v>
      </c>
      <c r="E19" s="109"/>
      <c r="F19" s="34"/>
      <c r="G19" s="34"/>
      <c r="H19" s="34"/>
      <c r="I19" s="34"/>
      <c r="J19" s="34"/>
    </row>
    <row r="20" spans="1:10" x14ac:dyDescent="0.25">
      <c r="A20" s="32" t="s">
        <v>125</v>
      </c>
      <c r="B20" s="112"/>
      <c r="C20" s="135"/>
      <c r="D20" s="112"/>
      <c r="E20" s="109"/>
      <c r="F20" s="34"/>
      <c r="G20" s="34"/>
      <c r="H20" s="34"/>
      <c r="I20" s="34"/>
      <c r="J20" s="34"/>
    </row>
    <row r="21" spans="1:10" x14ac:dyDescent="0.25">
      <c r="A21" s="45" t="s">
        <v>124</v>
      </c>
      <c r="B21" s="109"/>
      <c r="C21" s="135"/>
      <c r="D21" s="109"/>
      <c r="E21" s="109"/>
      <c r="F21" s="34"/>
      <c r="G21" s="34"/>
      <c r="H21" s="34"/>
      <c r="I21" s="34"/>
      <c r="J21" s="34"/>
    </row>
    <row r="22" spans="1:10" x14ac:dyDescent="0.25">
      <c r="A22" s="32" t="s">
        <v>123</v>
      </c>
      <c r="B22" s="112">
        <v>-2621628</v>
      </c>
      <c r="C22" s="135">
        <v>18</v>
      </c>
      <c r="D22" s="112">
        <v>-4407722</v>
      </c>
      <c r="E22" s="109"/>
      <c r="F22" s="34"/>
      <c r="G22" s="34"/>
      <c r="H22" s="34"/>
      <c r="I22" s="34"/>
      <c r="J22" s="34"/>
    </row>
    <row r="23" spans="1:10" x14ac:dyDescent="0.25">
      <c r="A23" s="32" t="s">
        <v>122</v>
      </c>
      <c r="B23" s="112">
        <v>-437808</v>
      </c>
      <c r="C23" s="135">
        <v>18</v>
      </c>
      <c r="D23" s="112">
        <v>-693696</v>
      </c>
      <c r="E23" s="109"/>
      <c r="F23" s="34"/>
      <c r="G23" s="34"/>
      <c r="H23" s="34"/>
      <c r="I23" s="34"/>
      <c r="J23" s="34"/>
    </row>
    <row r="24" spans="1:10" x14ac:dyDescent="0.25">
      <c r="A24" s="32" t="s">
        <v>121</v>
      </c>
      <c r="B24" s="112"/>
      <c r="C24" s="135"/>
      <c r="D24" s="112"/>
      <c r="E24" s="109"/>
      <c r="F24" s="34"/>
      <c r="G24" s="34"/>
      <c r="H24" s="34"/>
      <c r="I24" s="34"/>
      <c r="J24" s="34"/>
    </row>
    <row r="25" spans="1:10" x14ac:dyDescent="0.25">
      <c r="A25" s="45" t="s">
        <v>120</v>
      </c>
      <c r="B25" s="112"/>
      <c r="C25" s="135"/>
      <c r="D25" s="112"/>
      <c r="E25" s="109"/>
      <c r="F25" s="34"/>
      <c r="G25" s="34"/>
      <c r="H25" s="34"/>
      <c r="I25" s="34"/>
      <c r="J25" s="34"/>
    </row>
    <row r="26" spans="1:10" x14ac:dyDescent="0.25">
      <c r="A26" s="45" t="s">
        <v>119</v>
      </c>
      <c r="B26" s="112">
        <v>-378661</v>
      </c>
      <c r="C26" s="135">
        <v>19</v>
      </c>
      <c r="D26" s="112">
        <v>-422467</v>
      </c>
      <c r="E26" s="109"/>
      <c r="F26" s="34"/>
      <c r="G26" s="34"/>
      <c r="H26" s="34"/>
      <c r="I26" s="34"/>
      <c r="J26" s="34"/>
    </row>
    <row r="27" spans="1:10" x14ac:dyDescent="0.25">
      <c r="A27" s="45" t="s">
        <v>118</v>
      </c>
      <c r="B27" s="112">
        <v>-6383569</v>
      </c>
      <c r="C27" s="135">
        <v>20</v>
      </c>
      <c r="D27" s="112">
        <v>-235454314</v>
      </c>
      <c r="E27" s="109"/>
      <c r="F27" s="34"/>
      <c r="G27" s="34"/>
      <c r="H27" s="34"/>
      <c r="I27" s="34"/>
      <c r="J27" s="34"/>
    </row>
    <row r="28" spans="1:10" x14ac:dyDescent="0.25">
      <c r="A28" s="45" t="s">
        <v>117</v>
      </c>
      <c r="B28" s="109"/>
      <c r="C28" s="135"/>
      <c r="D28" s="109"/>
      <c r="E28" s="109"/>
      <c r="F28" s="34"/>
      <c r="G28" s="34"/>
      <c r="H28" s="34"/>
      <c r="I28" s="34"/>
      <c r="J28" s="34"/>
    </row>
    <row r="29" spans="1:10" ht="15" customHeight="1" x14ac:dyDescent="0.25">
      <c r="A29" s="32" t="s">
        <v>116</v>
      </c>
      <c r="B29" s="112">
        <v>0</v>
      </c>
      <c r="C29" s="135">
        <v>21</v>
      </c>
      <c r="D29" s="112">
        <v>188412</v>
      </c>
      <c r="E29" s="109"/>
      <c r="F29" s="34"/>
      <c r="G29" s="34"/>
      <c r="H29" s="34"/>
      <c r="I29" s="34"/>
      <c r="J29" s="34"/>
    </row>
    <row r="30" spans="1:10" ht="15" customHeight="1" x14ac:dyDescent="0.25">
      <c r="A30" s="32" t="s">
        <v>115</v>
      </c>
      <c r="B30" s="112"/>
      <c r="C30" s="135"/>
      <c r="D30" s="112"/>
      <c r="E30" s="109"/>
      <c r="F30" s="34"/>
      <c r="G30" s="34"/>
      <c r="H30" s="34"/>
      <c r="I30" s="34"/>
      <c r="J30" s="34"/>
    </row>
    <row r="31" spans="1:10" ht="15" customHeight="1" x14ac:dyDescent="0.25">
      <c r="A31" s="32" t="s">
        <v>114</v>
      </c>
      <c r="B31" s="112"/>
      <c r="C31" s="135"/>
      <c r="D31" s="112"/>
      <c r="E31" s="109"/>
      <c r="F31" s="34"/>
      <c r="G31" s="34"/>
      <c r="H31" s="34"/>
      <c r="I31" s="34"/>
      <c r="J31" s="34"/>
    </row>
    <row r="32" spans="1:10" ht="15" customHeight="1" x14ac:dyDescent="0.25">
      <c r="A32" s="32" t="s">
        <v>113</v>
      </c>
      <c r="B32" s="112"/>
      <c r="C32" s="135"/>
      <c r="D32" s="112"/>
      <c r="E32" s="109"/>
      <c r="F32" s="34"/>
      <c r="G32" s="34"/>
      <c r="H32" s="34"/>
      <c r="I32" s="34"/>
      <c r="J32" s="34"/>
    </row>
    <row r="33" spans="1:10" ht="15" customHeight="1" x14ac:dyDescent="0.25">
      <c r="A33" s="32" t="s">
        <v>112</v>
      </c>
      <c r="B33" s="112"/>
      <c r="C33" s="135"/>
      <c r="D33" s="112"/>
      <c r="E33" s="109"/>
      <c r="F33" s="34"/>
      <c r="G33" s="34"/>
      <c r="H33" s="34"/>
      <c r="I33" s="34"/>
      <c r="J33" s="34"/>
    </row>
    <row r="34" spans="1:10" ht="15" customHeight="1" x14ac:dyDescent="0.25">
      <c r="A34" s="32" t="s">
        <v>111</v>
      </c>
      <c r="B34" s="112"/>
      <c r="C34" s="135"/>
      <c r="D34" s="112"/>
      <c r="E34" s="109"/>
      <c r="F34" s="34"/>
      <c r="G34" s="34"/>
      <c r="H34" s="34"/>
      <c r="I34" s="34"/>
      <c r="J34" s="34"/>
    </row>
    <row r="35" spans="1:10" x14ac:dyDescent="0.25">
      <c r="A35" s="45" t="s">
        <v>110</v>
      </c>
      <c r="B35" s="112"/>
      <c r="C35" s="135"/>
      <c r="D35" s="112"/>
      <c r="E35" s="109"/>
      <c r="F35" s="34"/>
      <c r="G35" s="34"/>
      <c r="H35" s="34"/>
      <c r="I35" s="34"/>
      <c r="J35" s="34"/>
    </row>
    <row r="36" spans="1:10" x14ac:dyDescent="0.25">
      <c r="A36" s="45" t="s">
        <v>109</v>
      </c>
      <c r="B36" s="109"/>
      <c r="C36" s="135"/>
      <c r="D36" s="109"/>
      <c r="E36" s="109"/>
      <c r="F36" s="34"/>
      <c r="G36" s="34"/>
      <c r="H36" s="34"/>
      <c r="I36" s="34"/>
      <c r="J36" s="34"/>
    </row>
    <row r="37" spans="1:10" x14ac:dyDescent="0.25">
      <c r="A37" s="32" t="s">
        <v>108</v>
      </c>
      <c r="B37" s="112">
        <v>-1688095</v>
      </c>
      <c r="C37" s="135">
        <v>22</v>
      </c>
      <c r="D37" s="112">
        <v>-428556</v>
      </c>
      <c r="E37" s="109"/>
      <c r="F37" s="34"/>
      <c r="G37" s="34"/>
      <c r="H37" s="34"/>
      <c r="I37" s="34"/>
      <c r="J37" s="34"/>
    </row>
    <row r="38" spans="1:10" x14ac:dyDescent="0.25">
      <c r="A38" s="32" t="s">
        <v>107</v>
      </c>
      <c r="B38" s="112"/>
      <c r="C38" s="135"/>
      <c r="D38" s="112"/>
      <c r="E38" s="109"/>
      <c r="F38" s="34"/>
      <c r="G38" s="34"/>
      <c r="H38" s="34"/>
      <c r="I38" s="34"/>
      <c r="J38" s="34"/>
    </row>
    <row r="39" spans="1:10" x14ac:dyDescent="0.25">
      <c r="A39" s="32" t="s">
        <v>106</v>
      </c>
      <c r="B39" s="112"/>
      <c r="C39" s="135"/>
      <c r="D39" s="112"/>
      <c r="E39" s="109"/>
      <c r="F39" s="34"/>
      <c r="G39" s="34"/>
      <c r="H39" s="34"/>
      <c r="I39" s="34"/>
      <c r="J39" s="34"/>
    </row>
    <row r="40" spans="1:10" x14ac:dyDescent="0.25">
      <c r="A40" s="45" t="s">
        <v>105</v>
      </c>
      <c r="B40" s="112"/>
      <c r="C40" s="135"/>
      <c r="D40" s="112"/>
      <c r="E40" s="109"/>
      <c r="F40" s="34"/>
      <c r="G40" s="34"/>
      <c r="H40" s="34"/>
      <c r="I40" s="34"/>
      <c r="J40" s="34"/>
    </row>
    <row r="41" spans="1:10" x14ac:dyDescent="0.25">
      <c r="A41" s="114" t="s">
        <v>263</v>
      </c>
      <c r="B41" s="112"/>
      <c r="C41" s="135"/>
      <c r="D41" s="112"/>
      <c r="E41" s="109"/>
      <c r="F41" s="34"/>
      <c r="G41" s="34"/>
      <c r="H41" s="34"/>
      <c r="I41" s="34"/>
      <c r="J41" s="34"/>
    </row>
    <row r="42" spans="1:10" x14ac:dyDescent="0.25">
      <c r="A42" s="45" t="s">
        <v>104</v>
      </c>
      <c r="B42" s="115">
        <f>SUM(B9:B41)</f>
        <v>3532033</v>
      </c>
      <c r="C42" s="136"/>
      <c r="D42" s="115">
        <f>SUM(D9:D41)</f>
        <v>4392444</v>
      </c>
      <c r="E42" s="116"/>
      <c r="F42" s="34"/>
      <c r="G42" s="34"/>
      <c r="H42" s="34"/>
      <c r="I42" s="34"/>
      <c r="J42" s="34"/>
    </row>
    <row r="43" spans="1:10" x14ac:dyDescent="0.25">
      <c r="A43" s="45" t="s">
        <v>103</v>
      </c>
      <c r="B43" s="116"/>
      <c r="C43" s="136"/>
      <c r="D43" s="116"/>
      <c r="E43" s="116"/>
      <c r="F43" s="34"/>
      <c r="G43" s="34"/>
      <c r="H43" s="34"/>
      <c r="I43" s="34"/>
      <c r="J43" s="34"/>
    </row>
    <row r="44" spans="1:10" x14ac:dyDescent="0.25">
      <c r="A44" s="32" t="s">
        <v>102</v>
      </c>
      <c r="B44" s="168">
        <v>-692352</v>
      </c>
      <c r="C44" s="136">
        <v>23</v>
      </c>
      <c r="D44" s="168">
        <v>-746712</v>
      </c>
      <c r="E44" s="109"/>
      <c r="F44" s="34"/>
      <c r="G44" s="34"/>
      <c r="H44" s="34"/>
      <c r="I44" s="34"/>
      <c r="J44" s="34"/>
    </row>
    <row r="45" spans="1:10" x14ac:dyDescent="0.25">
      <c r="A45" s="32" t="s">
        <v>101</v>
      </c>
      <c r="B45" s="112"/>
      <c r="C45" s="135"/>
      <c r="D45" s="112"/>
      <c r="E45" s="109"/>
      <c r="F45" s="34"/>
      <c r="G45" s="34"/>
      <c r="H45" s="34"/>
      <c r="I45" s="34"/>
      <c r="J45" s="34"/>
    </row>
    <row r="46" spans="1:10" x14ac:dyDescent="0.25">
      <c r="A46" s="32" t="s">
        <v>100</v>
      </c>
      <c r="B46" s="112"/>
      <c r="C46" s="135"/>
      <c r="D46" s="112"/>
      <c r="E46" s="109"/>
      <c r="F46" s="34"/>
      <c r="G46" s="34"/>
      <c r="H46" s="34"/>
      <c r="I46" s="34"/>
      <c r="J46" s="34"/>
    </row>
    <row r="47" spans="1:10" x14ac:dyDescent="0.25">
      <c r="A47" s="45" t="s">
        <v>99</v>
      </c>
      <c r="B47" s="115">
        <f>SUM(B42:B46)</f>
        <v>2839681</v>
      </c>
      <c r="C47" s="136">
        <v>24</v>
      </c>
      <c r="D47" s="115">
        <f>SUM(D42:D46)</f>
        <v>3645732</v>
      </c>
      <c r="E47" s="116"/>
      <c r="F47" s="34"/>
      <c r="G47" s="34"/>
      <c r="H47" s="34"/>
      <c r="I47" s="34"/>
      <c r="J47" s="34"/>
    </row>
    <row r="48" spans="1:10" ht="15.75" thickBot="1" x14ac:dyDescent="0.3">
      <c r="A48" s="117"/>
      <c r="B48" s="118"/>
      <c r="C48" s="142"/>
      <c r="D48" s="118"/>
      <c r="E48" s="110"/>
      <c r="F48" s="34"/>
      <c r="G48" s="34"/>
      <c r="H48" s="34"/>
      <c r="I48" s="34"/>
      <c r="J48" s="34"/>
    </row>
    <row r="49" spans="1:6" ht="15.75" thickTop="1" x14ac:dyDescent="0.25">
      <c r="A49" s="119" t="s">
        <v>98</v>
      </c>
      <c r="B49" s="9"/>
      <c r="C49" s="143"/>
      <c r="D49" s="9"/>
      <c r="E49" s="120"/>
      <c r="F49" s="1"/>
    </row>
    <row r="50" spans="1:6" x14ac:dyDescent="0.25">
      <c r="A50" s="53" t="s">
        <v>97</v>
      </c>
      <c r="B50" s="8"/>
      <c r="C50" s="143"/>
      <c r="D50" s="8"/>
      <c r="E50" s="9"/>
      <c r="F50" s="1"/>
    </row>
    <row r="51" spans="1:6" x14ac:dyDescent="0.25">
      <c r="A51" s="53" t="s">
        <v>96</v>
      </c>
      <c r="B51" s="8"/>
      <c r="C51" s="143"/>
      <c r="D51" s="8"/>
      <c r="E51" s="9"/>
      <c r="F51" s="1"/>
    </row>
    <row r="52" spans="1:6" x14ac:dyDescent="0.25">
      <c r="A52" s="53" t="s">
        <v>95</v>
      </c>
      <c r="B52" s="8"/>
      <c r="C52" s="143"/>
      <c r="D52" s="8"/>
      <c r="E52" s="121"/>
      <c r="F52" s="1"/>
    </row>
    <row r="53" spans="1:6" ht="15" customHeight="1" x14ac:dyDescent="0.25">
      <c r="A53" s="53" t="s">
        <v>94</v>
      </c>
      <c r="B53" s="8"/>
      <c r="C53" s="143"/>
      <c r="D53" s="8"/>
      <c r="E53" s="11"/>
      <c r="F53" s="11"/>
    </row>
    <row r="54" spans="1:6" x14ac:dyDescent="0.25">
      <c r="A54" s="122" t="s">
        <v>260</v>
      </c>
      <c r="B54" s="8"/>
      <c r="C54" s="143"/>
      <c r="D54" s="8"/>
      <c r="E54" s="14"/>
      <c r="F54" s="11"/>
    </row>
    <row r="55" spans="1:6" x14ac:dyDescent="0.25">
      <c r="A55" s="119" t="s">
        <v>93</v>
      </c>
      <c r="B55" s="123">
        <f>SUM(B50:B54)</f>
        <v>0</v>
      </c>
      <c r="C55" s="144"/>
      <c r="D55" s="123">
        <f>SUM(D50:D54)</f>
        <v>0</v>
      </c>
      <c r="E55" s="11"/>
      <c r="F55" s="11"/>
    </row>
    <row r="56" spans="1:6" x14ac:dyDescent="0.25">
      <c r="A56" s="124"/>
      <c r="B56" s="125"/>
      <c r="C56" s="145"/>
      <c r="D56" s="125"/>
      <c r="E56" s="11"/>
      <c r="F56" s="11"/>
    </row>
    <row r="57" spans="1:6" ht="15.75" thickBot="1" x14ac:dyDescent="0.3">
      <c r="A57" s="119" t="s">
        <v>92</v>
      </c>
      <c r="B57" s="126">
        <f>B47+B55</f>
        <v>2839681</v>
      </c>
      <c r="C57" s="146"/>
      <c r="D57" s="126">
        <f>D47+D55</f>
        <v>3645732</v>
      </c>
      <c r="E57" s="11"/>
      <c r="F57" s="11"/>
    </row>
    <row r="58" spans="1:6" ht="15.75" thickTop="1" x14ac:dyDescent="0.25">
      <c r="A58" s="124"/>
      <c r="B58" s="125"/>
      <c r="C58" s="145"/>
      <c r="D58" s="125"/>
      <c r="E58" s="11"/>
      <c r="F58" s="11"/>
    </row>
    <row r="59" spans="1:6" x14ac:dyDescent="0.25">
      <c r="A59" s="127" t="s">
        <v>91</v>
      </c>
      <c r="B59" s="125"/>
      <c r="C59" s="145"/>
      <c r="D59" s="125"/>
      <c r="E59" s="6"/>
      <c r="F59" s="6"/>
    </row>
    <row r="60" spans="1:6" x14ac:dyDescent="0.25">
      <c r="A60" s="124" t="s">
        <v>90</v>
      </c>
      <c r="B60" s="8"/>
      <c r="C60" s="143"/>
      <c r="D60" s="8"/>
      <c r="E60" s="6"/>
      <c r="F60" s="6"/>
    </row>
    <row r="61" spans="1:6" x14ac:dyDescent="0.25">
      <c r="A61" s="124" t="s">
        <v>89</v>
      </c>
      <c r="B61" s="8"/>
      <c r="C61" s="143"/>
      <c r="D61" s="8"/>
      <c r="E61" s="6"/>
      <c r="F61" s="6"/>
    </row>
    <row r="62" spans="1:6" x14ac:dyDescent="0.25">
      <c r="A62" s="7"/>
      <c r="B62" s="6"/>
      <c r="C62" s="140"/>
      <c r="D62" s="6"/>
      <c r="E62" s="6"/>
      <c r="F62" s="6"/>
    </row>
    <row r="63" spans="1:6" x14ac:dyDescent="0.25">
      <c r="A63" s="7"/>
      <c r="B63" s="6"/>
      <c r="C63" s="140"/>
      <c r="D63" s="6"/>
      <c r="E63" s="6"/>
      <c r="F63" s="6"/>
    </row>
    <row r="64" spans="1:6" x14ac:dyDescent="0.25">
      <c r="A64" s="3"/>
      <c r="B64" s="6"/>
      <c r="C64" s="140"/>
      <c r="D64" s="6"/>
      <c r="E64" s="6"/>
      <c r="F64" s="6"/>
    </row>
    <row r="65" spans="1:6" x14ac:dyDescent="0.25">
      <c r="A65" s="5"/>
      <c r="B65" s="4"/>
      <c r="C65" s="141"/>
      <c r="D65" s="4"/>
      <c r="E65" s="4"/>
      <c r="F65" s="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8"/>
  <sheetViews>
    <sheetView showGridLines="0" topLeftCell="A50" zoomScale="115" zoomScaleNormal="115" workbookViewId="0">
      <selection activeCell="A58" sqref="A8:XFD58"/>
    </sheetView>
  </sheetViews>
  <sheetFormatPr defaultRowHeight="15" x14ac:dyDescent="0.25"/>
  <cols>
    <col min="1" max="1" width="69.42578125" style="1" bestFit="1" customWidth="1"/>
    <col min="2" max="2" width="15.7109375" style="2" customWidth="1"/>
    <col min="3" max="3" width="4.7109375" style="133" customWidth="1"/>
    <col min="4" max="4" width="15.7109375" style="2" customWidth="1"/>
    <col min="5" max="5" width="2.42578125" style="2" customWidth="1"/>
    <col min="6" max="6" width="10.5703125" style="1" bestFit="1" customWidth="1"/>
    <col min="7" max="16384" width="9.140625" style="1"/>
  </cols>
  <sheetData>
    <row r="1" spans="1:10" x14ac:dyDescent="0.25">
      <c r="A1" s="35" t="s">
        <v>281</v>
      </c>
      <c r="B1" s="36"/>
      <c r="C1" s="129"/>
      <c r="D1" s="36"/>
      <c r="E1" s="36"/>
      <c r="F1" s="34"/>
      <c r="G1" s="34"/>
      <c r="H1" s="34"/>
      <c r="I1" s="34"/>
      <c r="J1" s="34"/>
    </row>
    <row r="2" spans="1:10" x14ac:dyDescent="0.25">
      <c r="A2" s="37" t="s">
        <v>269</v>
      </c>
      <c r="B2" s="36"/>
      <c r="C2" s="129"/>
      <c r="D2" s="36"/>
      <c r="E2" s="36"/>
      <c r="F2" s="34"/>
      <c r="G2" s="34"/>
      <c r="H2" s="34"/>
      <c r="I2" s="34"/>
      <c r="J2" s="34"/>
    </row>
    <row r="3" spans="1:10" x14ac:dyDescent="0.25">
      <c r="A3" s="37" t="s">
        <v>265</v>
      </c>
      <c r="B3" s="36"/>
      <c r="C3" s="129"/>
      <c r="D3" s="36"/>
      <c r="E3" s="36"/>
      <c r="F3" s="34"/>
      <c r="G3" s="34"/>
      <c r="H3" s="34"/>
      <c r="I3" s="34"/>
      <c r="J3" s="34"/>
    </row>
    <row r="4" spans="1:10" x14ac:dyDescent="0.25">
      <c r="A4" s="37" t="s">
        <v>88</v>
      </c>
      <c r="B4" s="36"/>
      <c r="C4" s="129"/>
      <c r="D4" s="36"/>
      <c r="E4" s="36"/>
      <c r="F4" s="34"/>
      <c r="G4" s="34"/>
      <c r="H4" s="34"/>
      <c r="I4" s="34"/>
      <c r="J4" s="34"/>
    </row>
    <row r="5" spans="1:10" x14ac:dyDescent="0.25">
      <c r="B5" s="36"/>
      <c r="C5" s="129"/>
      <c r="D5" s="36"/>
      <c r="E5" s="36"/>
      <c r="F5" s="34"/>
      <c r="G5" s="34"/>
      <c r="H5" s="34"/>
      <c r="I5" s="34"/>
      <c r="J5" s="34"/>
    </row>
    <row r="6" spans="1:10" x14ac:dyDescent="0.25">
      <c r="A6" s="174" t="s">
        <v>87</v>
      </c>
      <c r="B6" s="39" t="s">
        <v>8</v>
      </c>
      <c r="C6" s="130"/>
      <c r="D6" s="39" t="s">
        <v>8</v>
      </c>
      <c r="E6" s="36"/>
      <c r="F6" s="34"/>
      <c r="G6" s="34"/>
      <c r="H6" s="34"/>
      <c r="I6" s="34"/>
      <c r="J6" s="34"/>
    </row>
    <row r="7" spans="1:10" x14ac:dyDescent="0.25">
      <c r="A7" s="38"/>
      <c r="B7" s="39" t="s">
        <v>7</v>
      </c>
      <c r="C7" s="130"/>
      <c r="D7" s="39" t="s">
        <v>6</v>
      </c>
      <c r="E7" s="34"/>
      <c r="F7" s="34"/>
      <c r="G7" s="34"/>
      <c r="H7" s="34"/>
      <c r="I7" s="34"/>
      <c r="J7" s="34"/>
    </row>
    <row r="8" spans="1:10" x14ac:dyDescent="0.25">
      <c r="A8" s="40" t="s">
        <v>86</v>
      </c>
      <c r="B8" s="41">
        <v>2021</v>
      </c>
      <c r="C8" s="131"/>
      <c r="D8" s="41">
        <v>2020</v>
      </c>
      <c r="E8" s="34"/>
      <c r="F8" s="34"/>
      <c r="G8" s="34"/>
      <c r="H8" s="34"/>
      <c r="I8" s="34"/>
      <c r="J8" s="34"/>
    </row>
    <row r="9" spans="1:10" x14ac:dyDescent="0.25">
      <c r="A9" s="40"/>
      <c r="B9" s="42"/>
      <c r="C9" s="134"/>
      <c r="D9" s="42"/>
      <c r="E9" s="34"/>
      <c r="F9" s="34"/>
      <c r="G9" s="34"/>
      <c r="H9" s="34"/>
      <c r="I9" s="34"/>
      <c r="J9" s="34"/>
    </row>
    <row r="10" spans="1:10" x14ac:dyDescent="0.25">
      <c r="A10" s="43" t="s">
        <v>85</v>
      </c>
      <c r="B10" s="44"/>
      <c r="C10" s="129"/>
      <c r="D10" s="44"/>
      <c r="E10" s="34"/>
      <c r="F10" s="34"/>
      <c r="G10" s="34"/>
      <c r="H10" s="34"/>
      <c r="I10" s="34"/>
      <c r="J10" s="34"/>
    </row>
    <row r="11" spans="1:10" x14ac:dyDescent="0.25">
      <c r="A11" s="45" t="s">
        <v>84</v>
      </c>
      <c r="B11" s="46">
        <v>94004</v>
      </c>
      <c r="C11" s="135">
        <v>4</v>
      </c>
      <c r="D11" s="46">
        <v>463285</v>
      </c>
      <c r="E11" s="34"/>
      <c r="F11" s="34"/>
      <c r="G11" s="34"/>
      <c r="H11" s="34"/>
      <c r="I11" s="34"/>
      <c r="J11" s="34"/>
    </row>
    <row r="12" spans="1:10" x14ac:dyDescent="0.25">
      <c r="A12" s="45" t="s">
        <v>83</v>
      </c>
      <c r="B12" s="48"/>
      <c r="C12" s="135"/>
      <c r="D12" s="48"/>
      <c r="E12" s="34"/>
      <c r="F12" s="34"/>
      <c r="G12" s="34"/>
      <c r="H12" s="34"/>
      <c r="I12" s="34"/>
      <c r="J12" s="34"/>
    </row>
    <row r="13" spans="1:10" ht="16.5" customHeight="1" x14ac:dyDescent="0.25">
      <c r="A13" s="32" t="s">
        <v>82</v>
      </c>
      <c r="B13" s="46"/>
      <c r="C13" s="135"/>
      <c r="D13" s="46"/>
      <c r="E13" s="34"/>
      <c r="F13" s="34"/>
      <c r="G13" s="34"/>
      <c r="H13" s="34"/>
      <c r="I13" s="34"/>
      <c r="J13" s="34"/>
    </row>
    <row r="14" spans="1:10" ht="16.5" customHeight="1" x14ac:dyDescent="0.25">
      <c r="A14" s="32" t="s">
        <v>81</v>
      </c>
      <c r="B14" s="46"/>
      <c r="C14" s="135"/>
      <c r="D14" s="46"/>
      <c r="E14" s="34"/>
      <c r="F14" s="34"/>
      <c r="G14" s="34"/>
      <c r="H14" s="34"/>
      <c r="I14" s="34"/>
      <c r="J14" s="34"/>
    </row>
    <row r="15" spans="1:10" x14ac:dyDescent="0.25">
      <c r="A15" s="32" t="s">
        <v>80</v>
      </c>
      <c r="B15" s="46"/>
      <c r="C15" s="135"/>
      <c r="D15" s="46"/>
      <c r="E15" s="34"/>
      <c r="F15" s="34"/>
      <c r="G15" s="34"/>
      <c r="H15" s="34"/>
      <c r="I15" s="34"/>
      <c r="J15" s="34"/>
    </row>
    <row r="16" spans="1:10" x14ac:dyDescent="0.25">
      <c r="A16" s="32" t="s">
        <v>79</v>
      </c>
      <c r="B16" s="46"/>
      <c r="C16" s="135"/>
      <c r="D16" s="46"/>
      <c r="E16" s="34"/>
      <c r="F16" s="34"/>
      <c r="G16" s="34"/>
      <c r="H16" s="34"/>
      <c r="I16" s="34"/>
      <c r="J16" s="34"/>
    </row>
    <row r="17" spans="1:10" x14ac:dyDescent="0.25">
      <c r="A17" s="45" t="s">
        <v>78</v>
      </c>
      <c r="B17" s="48"/>
      <c r="C17" s="135"/>
      <c r="D17" s="48"/>
      <c r="E17" s="34"/>
      <c r="F17" s="34"/>
      <c r="G17" s="34"/>
      <c r="H17" s="34"/>
      <c r="I17" s="34"/>
      <c r="J17" s="34"/>
    </row>
    <row r="18" spans="1:10" x14ac:dyDescent="0.25">
      <c r="A18" s="32" t="s">
        <v>77</v>
      </c>
      <c r="B18" s="46">
        <v>37352606</v>
      </c>
      <c r="C18" s="135">
        <v>5</v>
      </c>
      <c r="D18" s="46">
        <v>46803255</v>
      </c>
      <c r="E18" s="34"/>
      <c r="F18" s="34"/>
      <c r="G18" s="34"/>
      <c r="H18" s="34"/>
      <c r="I18" s="34"/>
      <c r="J18" s="34"/>
    </row>
    <row r="19" spans="1:10" ht="16.5" customHeight="1" x14ac:dyDescent="0.25">
      <c r="A19" s="32" t="s">
        <v>76</v>
      </c>
      <c r="B19" s="46"/>
      <c r="C19" s="135"/>
      <c r="D19" s="46"/>
      <c r="E19" s="34"/>
      <c r="F19" s="34"/>
      <c r="G19" s="34"/>
      <c r="H19" s="34"/>
      <c r="I19" s="34"/>
      <c r="J19" s="34"/>
    </row>
    <row r="20" spans="1:10" ht="16.5" customHeight="1" x14ac:dyDescent="0.25">
      <c r="A20" s="32" t="s">
        <v>75</v>
      </c>
      <c r="B20" s="46"/>
      <c r="C20" s="135"/>
      <c r="D20" s="46"/>
      <c r="E20" s="34"/>
      <c r="F20" s="34"/>
      <c r="G20" s="34"/>
      <c r="H20" s="34"/>
      <c r="I20" s="34"/>
      <c r="J20" s="34"/>
    </row>
    <row r="21" spans="1:10" x14ac:dyDescent="0.25">
      <c r="A21" s="32" t="s">
        <v>74</v>
      </c>
      <c r="B21" s="46">
        <v>656186</v>
      </c>
      <c r="C21" s="135">
        <v>6</v>
      </c>
      <c r="D21" s="46">
        <v>539878</v>
      </c>
      <c r="E21" s="34"/>
      <c r="F21" s="34"/>
      <c r="G21" s="34"/>
      <c r="H21" s="34"/>
      <c r="I21" s="34"/>
      <c r="J21" s="34"/>
    </row>
    <row r="22" spans="1:10" x14ac:dyDescent="0.25">
      <c r="A22" s="32" t="s">
        <v>73</v>
      </c>
      <c r="B22" s="46"/>
      <c r="C22" s="135"/>
      <c r="D22" s="46"/>
      <c r="E22" s="34"/>
      <c r="F22" s="34"/>
      <c r="G22" s="34"/>
      <c r="H22" s="34"/>
      <c r="I22" s="34"/>
      <c r="J22" s="34"/>
    </row>
    <row r="23" spans="1:10" x14ac:dyDescent="0.25">
      <c r="A23" s="45" t="s">
        <v>72</v>
      </c>
      <c r="B23" s="47"/>
      <c r="C23" s="135"/>
      <c r="D23" s="47"/>
      <c r="E23" s="34"/>
      <c r="F23" s="34"/>
      <c r="G23" s="34"/>
      <c r="H23" s="34"/>
      <c r="I23" s="34"/>
      <c r="J23" s="34"/>
    </row>
    <row r="24" spans="1:10" x14ac:dyDescent="0.25">
      <c r="A24" s="32" t="s">
        <v>71</v>
      </c>
      <c r="B24" s="46"/>
      <c r="C24" s="135"/>
      <c r="D24" s="46"/>
      <c r="E24" s="34"/>
      <c r="F24" s="34"/>
      <c r="G24" s="34"/>
      <c r="H24" s="34"/>
      <c r="I24" s="34"/>
      <c r="J24" s="34"/>
    </row>
    <row r="25" spans="1:10" x14ac:dyDescent="0.25">
      <c r="A25" s="32" t="s">
        <v>70</v>
      </c>
      <c r="B25" s="46"/>
      <c r="C25" s="135"/>
      <c r="D25" s="46"/>
      <c r="E25" s="34"/>
      <c r="F25" s="34"/>
      <c r="G25" s="34"/>
      <c r="H25" s="34"/>
      <c r="I25" s="34"/>
      <c r="J25" s="34"/>
    </row>
    <row r="26" spans="1:10" x14ac:dyDescent="0.25">
      <c r="A26" s="32" t="s">
        <v>69</v>
      </c>
      <c r="B26" s="46"/>
      <c r="C26" s="135"/>
      <c r="D26" s="46"/>
      <c r="E26" s="34"/>
      <c r="F26" s="34"/>
      <c r="G26" s="34"/>
      <c r="H26" s="34"/>
      <c r="I26" s="34"/>
      <c r="J26" s="34"/>
    </row>
    <row r="27" spans="1:10" x14ac:dyDescent="0.25">
      <c r="A27" s="32" t="s">
        <v>68</v>
      </c>
      <c r="B27" s="46">
        <v>0</v>
      </c>
      <c r="C27" s="135">
        <v>7</v>
      </c>
      <c r="D27" s="46">
        <v>0</v>
      </c>
      <c r="E27" s="34"/>
      <c r="F27" s="34"/>
      <c r="G27" s="34"/>
      <c r="H27" s="34"/>
      <c r="I27" s="34"/>
      <c r="J27" s="34"/>
    </row>
    <row r="28" spans="1:10" x14ac:dyDescent="0.25">
      <c r="A28" s="32" t="s">
        <v>67</v>
      </c>
      <c r="B28" s="46"/>
      <c r="C28" s="135"/>
      <c r="D28" s="46"/>
      <c r="E28" s="34"/>
      <c r="F28" s="34"/>
      <c r="G28" s="34"/>
      <c r="H28" s="34"/>
      <c r="I28" s="34"/>
      <c r="J28" s="34"/>
    </row>
    <row r="29" spans="1:10" x14ac:dyDescent="0.25">
      <c r="A29" s="32" t="s">
        <v>66</v>
      </c>
      <c r="B29" s="46"/>
      <c r="C29" s="135"/>
      <c r="D29" s="46"/>
      <c r="E29" s="34"/>
      <c r="F29" s="34"/>
      <c r="G29" s="34"/>
      <c r="H29" s="34"/>
      <c r="I29" s="34"/>
      <c r="J29" s="34"/>
    </row>
    <row r="30" spans="1:10" x14ac:dyDescent="0.25">
      <c r="A30" s="32" t="s">
        <v>65</v>
      </c>
      <c r="B30" s="46"/>
      <c r="C30" s="135"/>
      <c r="D30" s="46"/>
      <c r="E30" s="34"/>
      <c r="F30" s="34"/>
      <c r="G30" s="34"/>
      <c r="H30" s="34"/>
      <c r="I30" s="34"/>
      <c r="J30" s="34"/>
    </row>
    <row r="31" spans="1:10" x14ac:dyDescent="0.25">
      <c r="A31" s="45" t="s">
        <v>64</v>
      </c>
      <c r="B31" s="46">
        <v>0</v>
      </c>
      <c r="C31" s="135">
        <v>8</v>
      </c>
      <c r="D31" s="46">
        <v>0</v>
      </c>
      <c r="E31" s="34"/>
      <c r="F31" s="34"/>
      <c r="G31" s="34"/>
      <c r="H31" s="34"/>
      <c r="I31" s="34"/>
      <c r="J31" s="34"/>
    </row>
    <row r="32" spans="1:10" x14ac:dyDescent="0.25">
      <c r="A32" s="45" t="s">
        <v>63</v>
      </c>
      <c r="B32" s="46"/>
      <c r="C32" s="135"/>
      <c r="D32" s="46"/>
      <c r="E32" s="34"/>
      <c r="F32" s="34"/>
      <c r="G32" s="34"/>
      <c r="H32" s="34"/>
      <c r="I32" s="34"/>
      <c r="J32" s="34"/>
    </row>
    <row r="33" spans="1:10" x14ac:dyDescent="0.25">
      <c r="A33" s="45" t="s">
        <v>62</v>
      </c>
      <c r="B33" s="49">
        <f>SUM(B11:B32)</f>
        <v>38102796</v>
      </c>
      <c r="C33" s="136"/>
      <c r="D33" s="49">
        <f>SUM(D11:D32)</f>
        <v>47806418</v>
      </c>
      <c r="E33" s="34"/>
      <c r="F33" s="34"/>
      <c r="G33" s="34"/>
      <c r="H33" s="34"/>
      <c r="I33" s="34"/>
      <c r="J33" s="34"/>
    </row>
    <row r="34" spans="1:10" x14ac:dyDescent="0.25">
      <c r="A34" s="45"/>
      <c r="B34" s="47"/>
      <c r="C34" s="135"/>
      <c r="D34" s="47"/>
      <c r="E34" s="34"/>
      <c r="F34" s="34"/>
      <c r="G34" s="34"/>
      <c r="H34" s="34"/>
      <c r="I34" s="34"/>
      <c r="J34" s="34"/>
    </row>
    <row r="35" spans="1:10" x14ac:dyDescent="0.25">
      <c r="A35" s="45" t="s">
        <v>61</v>
      </c>
      <c r="B35" s="47"/>
      <c r="C35" s="135"/>
      <c r="D35" s="47"/>
      <c r="E35" s="34"/>
      <c r="F35" s="34"/>
      <c r="G35" s="34"/>
      <c r="H35" s="34"/>
      <c r="I35" s="34"/>
      <c r="J35" s="34"/>
    </row>
    <row r="36" spans="1:10" x14ac:dyDescent="0.25">
      <c r="A36" s="45" t="s">
        <v>60</v>
      </c>
      <c r="B36" s="48"/>
      <c r="C36" s="136"/>
      <c r="D36" s="48"/>
      <c r="E36" s="34"/>
      <c r="F36" s="34"/>
      <c r="G36" s="34"/>
      <c r="H36" s="34"/>
      <c r="I36" s="34"/>
      <c r="J36" s="34"/>
    </row>
    <row r="37" spans="1:10" x14ac:dyDescent="0.25">
      <c r="A37" s="32" t="s">
        <v>59</v>
      </c>
      <c r="B37" s="46"/>
      <c r="C37" s="135"/>
      <c r="D37" s="46"/>
      <c r="E37" s="34"/>
      <c r="F37" s="34"/>
      <c r="G37" s="34"/>
      <c r="H37" s="34"/>
      <c r="I37" s="34"/>
      <c r="J37" s="34"/>
    </row>
    <row r="38" spans="1:10" x14ac:dyDescent="0.25">
      <c r="A38" s="32" t="s">
        <v>58</v>
      </c>
      <c r="B38" s="46"/>
      <c r="C38" s="135"/>
      <c r="D38" s="46"/>
      <c r="E38" s="34"/>
      <c r="F38" s="34"/>
      <c r="G38" s="34"/>
      <c r="H38" s="34"/>
      <c r="I38" s="34"/>
      <c r="J38" s="34"/>
    </row>
    <row r="39" spans="1:10" x14ac:dyDescent="0.25">
      <c r="A39" s="32" t="s">
        <v>57</v>
      </c>
      <c r="B39" s="46"/>
      <c r="C39" s="135"/>
      <c r="D39" s="46"/>
      <c r="E39" s="34"/>
      <c r="F39" s="34"/>
      <c r="G39" s="34"/>
      <c r="H39" s="34"/>
      <c r="I39" s="34"/>
      <c r="J39" s="34"/>
    </row>
    <row r="40" spans="1:10" x14ac:dyDescent="0.25">
      <c r="A40" s="32" t="s">
        <v>56</v>
      </c>
      <c r="B40" s="46"/>
      <c r="C40" s="135"/>
      <c r="D40" s="46"/>
      <c r="E40" s="34"/>
      <c r="F40" s="34"/>
      <c r="G40" s="34"/>
      <c r="H40" s="34"/>
      <c r="I40" s="34"/>
      <c r="J40" s="34"/>
    </row>
    <row r="41" spans="1:10" x14ac:dyDescent="0.25">
      <c r="A41" s="32" t="s">
        <v>55</v>
      </c>
      <c r="B41" s="46"/>
      <c r="C41" s="135"/>
      <c r="D41" s="46"/>
      <c r="E41" s="34"/>
      <c r="F41" s="34"/>
      <c r="G41" s="34"/>
      <c r="H41" s="34"/>
      <c r="I41" s="34"/>
      <c r="J41" s="34"/>
    </row>
    <row r="42" spans="1:10" x14ac:dyDescent="0.25">
      <c r="A42" s="32" t="s">
        <v>54</v>
      </c>
      <c r="B42" s="46"/>
      <c r="C42" s="135"/>
      <c r="D42" s="46"/>
      <c r="E42" s="34"/>
      <c r="F42" s="34"/>
      <c r="G42" s="34"/>
      <c r="H42" s="34"/>
      <c r="I42" s="34"/>
      <c r="J42" s="34"/>
    </row>
    <row r="43" spans="1:10" x14ac:dyDescent="0.25">
      <c r="A43" s="45" t="s">
        <v>53</v>
      </c>
      <c r="B43" s="47"/>
      <c r="C43" s="135"/>
      <c r="D43" s="47"/>
      <c r="E43" s="34"/>
      <c r="F43" s="34"/>
      <c r="G43" s="34"/>
      <c r="H43" s="34"/>
      <c r="I43" s="34"/>
      <c r="J43" s="34"/>
    </row>
    <row r="44" spans="1:10" x14ac:dyDescent="0.25">
      <c r="A44" s="32" t="s">
        <v>52</v>
      </c>
      <c r="B44" s="46"/>
      <c r="C44" s="135"/>
      <c r="D44" s="46"/>
      <c r="E44" s="34"/>
      <c r="F44" s="34"/>
      <c r="G44" s="34"/>
      <c r="H44" s="34"/>
      <c r="I44" s="34"/>
      <c r="J44" s="34"/>
    </row>
    <row r="45" spans="1:10" x14ac:dyDescent="0.25">
      <c r="A45" s="32" t="s">
        <v>51</v>
      </c>
      <c r="B45" s="46"/>
      <c r="C45" s="135"/>
      <c r="D45" s="46"/>
      <c r="E45" s="34"/>
      <c r="F45" s="34"/>
      <c r="G45" s="34"/>
      <c r="H45" s="34"/>
      <c r="I45" s="34"/>
      <c r="J45" s="34"/>
    </row>
    <row r="46" spans="1:10" x14ac:dyDescent="0.25">
      <c r="A46" s="32" t="s">
        <v>50</v>
      </c>
      <c r="B46" s="46">
        <v>1527092</v>
      </c>
      <c r="C46" s="135">
        <v>9</v>
      </c>
      <c r="D46" s="46">
        <v>1813553</v>
      </c>
      <c r="E46" s="34"/>
      <c r="F46" s="34"/>
      <c r="G46" s="34"/>
      <c r="H46" s="34"/>
      <c r="I46" s="34"/>
      <c r="J46" s="34"/>
    </row>
    <row r="47" spans="1:10" x14ac:dyDescent="0.25">
      <c r="A47" s="32" t="s">
        <v>49</v>
      </c>
      <c r="B47" s="46"/>
      <c r="C47" s="135"/>
      <c r="D47" s="46"/>
      <c r="E47" s="34"/>
      <c r="F47" s="34"/>
      <c r="G47" s="34"/>
      <c r="H47" s="34"/>
      <c r="I47" s="34"/>
      <c r="J47" s="34"/>
    </row>
    <row r="48" spans="1:10" x14ac:dyDescent="0.25">
      <c r="A48" s="32" t="s">
        <v>48</v>
      </c>
      <c r="B48" s="46"/>
      <c r="C48" s="135"/>
      <c r="D48" s="46"/>
      <c r="E48" s="34"/>
      <c r="F48" s="34"/>
      <c r="G48" s="34"/>
      <c r="H48" s="34"/>
      <c r="I48" s="34"/>
      <c r="J48" s="34"/>
    </row>
    <row r="49" spans="1:5" x14ac:dyDescent="0.25">
      <c r="A49" s="50" t="s">
        <v>47</v>
      </c>
      <c r="B49" s="51"/>
      <c r="C49" s="137"/>
      <c r="D49" s="51"/>
      <c r="E49" s="1"/>
    </row>
    <row r="50" spans="1:5" x14ac:dyDescent="0.25">
      <c r="A50" s="50" t="s">
        <v>46</v>
      </c>
      <c r="B50" s="52"/>
      <c r="C50" s="137"/>
      <c r="D50" s="52"/>
      <c r="E50" s="1"/>
    </row>
    <row r="51" spans="1:5" x14ac:dyDescent="0.25">
      <c r="A51" s="175" t="s">
        <v>45</v>
      </c>
      <c r="B51" s="51"/>
      <c r="C51" s="137"/>
      <c r="D51" s="51"/>
      <c r="E51" s="1"/>
    </row>
    <row r="52" spans="1:5" x14ac:dyDescent="0.25">
      <c r="A52" s="53" t="s">
        <v>44</v>
      </c>
      <c r="B52" s="51"/>
      <c r="C52" s="137"/>
      <c r="D52" s="51"/>
      <c r="E52" s="1"/>
    </row>
    <row r="53" spans="1:5" x14ac:dyDescent="0.25">
      <c r="A53" s="53" t="s">
        <v>43</v>
      </c>
      <c r="B53" s="51"/>
      <c r="C53" s="137"/>
      <c r="D53" s="51"/>
      <c r="E53" s="1"/>
    </row>
    <row r="54" spans="1:5" x14ac:dyDescent="0.25">
      <c r="A54" s="50" t="s">
        <v>42</v>
      </c>
      <c r="B54" s="51"/>
      <c r="C54" s="137"/>
      <c r="D54" s="51"/>
      <c r="E54" s="1"/>
    </row>
    <row r="55" spans="1:5" x14ac:dyDescent="0.25">
      <c r="A55" s="50" t="s">
        <v>41</v>
      </c>
      <c r="B55" s="128">
        <f>SUM(B37:B54)</f>
        <v>1527092</v>
      </c>
      <c r="C55" s="138"/>
      <c r="D55" s="128">
        <f>SUM(D37:D54)</f>
        <v>1813553</v>
      </c>
      <c r="E55" s="1"/>
    </row>
    <row r="56" spans="1:5" x14ac:dyDescent="0.25">
      <c r="A56" s="50"/>
      <c r="B56" s="54"/>
      <c r="C56" s="135"/>
      <c r="D56" s="54"/>
      <c r="E56" s="1"/>
    </row>
    <row r="57" spans="1:5" ht="15.75" thickBot="1" x14ac:dyDescent="0.3">
      <c r="A57" s="50" t="s">
        <v>40</v>
      </c>
      <c r="B57" s="55">
        <f>B55+B33</f>
        <v>39629888</v>
      </c>
      <c r="C57" s="136"/>
      <c r="D57" s="55">
        <f>D55+D33</f>
        <v>49619971</v>
      </c>
      <c r="E57" s="1"/>
    </row>
    <row r="58" spans="1:5" ht="15.75" thickTop="1" x14ac:dyDescent="0.25">
      <c r="A58" s="56"/>
      <c r="B58" s="52"/>
      <c r="C58" s="137"/>
      <c r="D58" s="52"/>
      <c r="E58" s="1"/>
    </row>
    <row r="59" spans="1:5" x14ac:dyDescent="0.25">
      <c r="A59" s="57" t="s">
        <v>39</v>
      </c>
      <c r="B59" s="41">
        <v>2021</v>
      </c>
      <c r="C59" s="131"/>
      <c r="D59" s="41">
        <v>2020</v>
      </c>
      <c r="E59" s="1"/>
    </row>
    <row r="60" spans="1:5" x14ac:dyDescent="0.25">
      <c r="A60" s="57"/>
      <c r="B60" s="52"/>
      <c r="C60" s="137"/>
      <c r="D60" s="52"/>
      <c r="E60" s="1"/>
    </row>
    <row r="61" spans="1:5" x14ac:dyDescent="0.25">
      <c r="A61" s="50" t="s">
        <v>38</v>
      </c>
      <c r="B61" s="52"/>
      <c r="C61" s="137"/>
      <c r="D61" s="52"/>
      <c r="E61" s="1"/>
    </row>
    <row r="62" spans="1:5" x14ac:dyDescent="0.25">
      <c r="A62" s="53" t="s">
        <v>33</v>
      </c>
      <c r="B62" s="51"/>
      <c r="C62" s="137"/>
      <c r="D62" s="51"/>
      <c r="E62" s="1"/>
    </row>
    <row r="63" spans="1:5" x14ac:dyDescent="0.25">
      <c r="A63" s="53" t="s">
        <v>32</v>
      </c>
      <c r="B63" s="51">
        <v>2186923</v>
      </c>
      <c r="C63" s="137">
        <v>10</v>
      </c>
      <c r="D63" s="51">
        <v>2245877</v>
      </c>
      <c r="E63" s="1"/>
    </row>
    <row r="64" spans="1:5" x14ac:dyDescent="0.25">
      <c r="A64" s="53" t="s">
        <v>31</v>
      </c>
      <c r="B64" s="51"/>
      <c r="C64" s="137"/>
      <c r="D64" s="51"/>
      <c r="E64" s="1"/>
    </row>
    <row r="65" spans="1:5" x14ac:dyDescent="0.25">
      <c r="A65" s="53" t="s">
        <v>30</v>
      </c>
      <c r="B65" s="51">
        <v>20650696</v>
      </c>
      <c r="C65" s="137">
        <v>11</v>
      </c>
      <c r="D65" s="51">
        <v>32020182</v>
      </c>
      <c r="E65" s="1"/>
    </row>
    <row r="66" spans="1:5" x14ac:dyDescent="0.25">
      <c r="A66" s="53" t="s">
        <v>29</v>
      </c>
      <c r="B66" s="51"/>
      <c r="C66" s="137"/>
      <c r="D66" s="51"/>
      <c r="E66" s="1"/>
    </row>
    <row r="67" spans="1:5" x14ac:dyDescent="0.25">
      <c r="A67" s="53" t="s">
        <v>28</v>
      </c>
      <c r="B67" s="51"/>
      <c r="C67" s="137"/>
      <c r="D67" s="51"/>
      <c r="E67" s="1"/>
    </row>
    <row r="68" spans="1:5" x14ac:dyDescent="0.25">
      <c r="A68" s="53" t="s">
        <v>27</v>
      </c>
      <c r="B68" s="51"/>
      <c r="C68" s="137"/>
      <c r="D68" s="51"/>
      <c r="E68" s="1"/>
    </row>
    <row r="69" spans="1:5" x14ac:dyDescent="0.25">
      <c r="A69" s="53" t="s">
        <v>37</v>
      </c>
      <c r="B69" s="51">
        <v>1403613</v>
      </c>
      <c r="C69" s="137">
        <v>12</v>
      </c>
      <c r="D69" s="51">
        <v>1473110</v>
      </c>
      <c r="E69" s="1"/>
    </row>
    <row r="70" spans="1:5" x14ac:dyDescent="0.25">
      <c r="A70" s="53" t="s">
        <v>36</v>
      </c>
      <c r="B70" s="51">
        <v>482145</v>
      </c>
      <c r="C70" s="137">
        <v>13</v>
      </c>
      <c r="D70" s="51">
        <v>2054752</v>
      </c>
      <c r="E70" s="1"/>
    </row>
    <row r="71" spans="1:5" x14ac:dyDescent="0.25">
      <c r="A71" s="53" t="s">
        <v>26</v>
      </c>
      <c r="B71" s="51">
        <v>0</v>
      </c>
      <c r="C71" s="137"/>
      <c r="D71" s="51">
        <v>0</v>
      </c>
      <c r="E71" s="1"/>
    </row>
    <row r="72" spans="1:5" x14ac:dyDescent="0.25">
      <c r="A72" s="50" t="s">
        <v>25</v>
      </c>
      <c r="B72" s="51"/>
      <c r="C72" s="137"/>
      <c r="D72" s="51"/>
      <c r="E72" s="1"/>
    </row>
    <row r="73" spans="1:5" x14ac:dyDescent="0.25">
      <c r="A73" s="50" t="s">
        <v>24</v>
      </c>
      <c r="B73" s="51"/>
      <c r="C73" s="137"/>
      <c r="D73" s="51"/>
      <c r="E73" s="1"/>
    </row>
    <row r="74" spans="1:5" x14ac:dyDescent="0.25">
      <c r="A74" s="50" t="s">
        <v>23</v>
      </c>
      <c r="B74" s="51"/>
      <c r="C74" s="137"/>
      <c r="D74" s="51"/>
      <c r="E74" s="1"/>
    </row>
    <row r="75" spans="1:5" x14ac:dyDescent="0.25">
      <c r="A75" s="50" t="s">
        <v>35</v>
      </c>
      <c r="B75" s="49">
        <f>SUM(B62:B74)</f>
        <v>24723377</v>
      </c>
      <c r="C75" s="136"/>
      <c r="D75" s="49">
        <f>SUM(D62:D74)</f>
        <v>37793921</v>
      </c>
      <c r="E75" s="1"/>
    </row>
    <row r="76" spans="1:5" x14ac:dyDescent="0.25">
      <c r="A76" s="50"/>
      <c r="B76" s="52"/>
      <c r="C76" s="137"/>
      <c r="D76" s="52"/>
      <c r="E76" s="1"/>
    </row>
    <row r="77" spans="1:5" x14ac:dyDescent="0.25">
      <c r="A77" s="50" t="s">
        <v>34</v>
      </c>
      <c r="B77" s="52"/>
      <c r="C77" s="137"/>
      <c r="D77" s="52"/>
      <c r="E77" s="1"/>
    </row>
    <row r="78" spans="1:5" x14ac:dyDescent="0.25">
      <c r="A78" s="53" t="s">
        <v>33</v>
      </c>
      <c r="B78" s="51"/>
      <c r="C78" s="137"/>
      <c r="D78" s="51"/>
      <c r="E78" s="1"/>
    </row>
    <row r="79" spans="1:5" x14ac:dyDescent="0.25">
      <c r="A79" s="53" t="s">
        <v>32</v>
      </c>
      <c r="B79" s="51"/>
      <c r="C79" s="137"/>
      <c r="D79" s="51"/>
      <c r="E79" s="1"/>
    </row>
    <row r="80" spans="1:5" x14ac:dyDescent="0.25">
      <c r="A80" s="53" t="s">
        <v>31</v>
      </c>
      <c r="B80" s="51"/>
      <c r="C80" s="137"/>
      <c r="D80" s="51"/>
      <c r="E80" s="1"/>
    </row>
    <row r="81" spans="1:5" x14ac:dyDescent="0.25">
      <c r="A81" s="53" t="s">
        <v>30</v>
      </c>
      <c r="B81" s="51"/>
      <c r="C81" s="137"/>
      <c r="D81" s="51"/>
      <c r="E81" s="1"/>
    </row>
    <row r="82" spans="1:5" x14ac:dyDescent="0.25">
      <c r="A82" s="53" t="s">
        <v>29</v>
      </c>
      <c r="B82" s="51"/>
      <c r="C82" s="137"/>
      <c r="D82" s="51"/>
      <c r="E82" s="1"/>
    </row>
    <row r="83" spans="1:5" x14ac:dyDescent="0.25">
      <c r="A83" s="53" t="s">
        <v>28</v>
      </c>
      <c r="B83" s="51"/>
      <c r="C83" s="137"/>
      <c r="D83" s="51"/>
      <c r="E83" s="1"/>
    </row>
    <row r="84" spans="1:5" x14ac:dyDescent="0.25">
      <c r="A84" s="53" t="s">
        <v>27</v>
      </c>
      <c r="B84" s="51"/>
      <c r="C84" s="137"/>
      <c r="D84" s="51"/>
      <c r="E84" s="1"/>
    </row>
    <row r="85" spans="1:5" x14ac:dyDescent="0.25">
      <c r="A85" s="53" t="s">
        <v>26</v>
      </c>
      <c r="B85" s="51"/>
      <c r="C85" s="137"/>
      <c r="D85" s="51"/>
      <c r="E85" s="1"/>
    </row>
    <row r="86" spans="1:5" x14ac:dyDescent="0.25">
      <c r="A86" s="50" t="s">
        <v>25</v>
      </c>
      <c r="B86" s="51"/>
      <c r="C86" s="137"/>
      <c r="D86" s="51"/>
      <c r="E86" s="1"/>
    </row>
    <row r="87" spans="1:5" x14ac:dyDescent="0.25">
      <c r="A87" s="50" t="s">
        <v>24</v>
      </c>
      <c r="B87" s="51">
        <v>240780</v>
      </c>
      <c r="C87" s="137">
        <v>14</v>
      </c>
      <c r="D87" s="51">
        <v>0</v>
      </c>
      <c r="E87" s="1"/>
    </row>
    <row r="88" spans="1:5" x14ac:dyDescent="0.25">
      <c r="A88" s="50" t="s">
        <v>23</v>
      </c>
      <c r="B88" s="52"/>
      <c r="C88" s="137"/>
      <c r="D88" s="52"/>
      <c r="E88" s="1"/>
    </row>
    <row r="89" spans="1:5" x14ac:dyDescent="0.25">
      <c r="A89" s="53" t="s">
        <v>22</v>
      </c>
      <c r="B89" s="51"/>
      <c r="C89" s="137"/>
      <c r="D89" s="51"/>
      <c r="E89" s="1"/>
    </row>
    <row r="90" spans="1:5" x14ac:dyDescent="0.25">
      <c r="A90" s="53" t="s">
        <v>21</v>
      </c>
      <c r="B90" s="51"/>
      <c r="C90" s="137"/>
      <c r="D90" s="51"/>
      <c r="E90" s="1"/>
    </row>
    <row r="91" spans="1:5" x14ac:dyDescent="0.25">
      <c r="A91" s="50" t="s">
        <v>20</v>
      </c>
      <c r="B91" s="51"/>
      <c r="C91" s="137"/>
      <c r="D91" s="51"/>
      <c r="E91" s="1"/>
    </row>
    <row r="92" spans="1:5" x14ac:dyDescent="0.25">
      <c r="A92" s="50" t="s">
        <v>19</v>
      </c>
      <c r="B92" s="49">
        <f>SUM(B78:B91)</f>
        <v>240780</v>
      </c>
      <c r="C92" s="136"/>
      <c r="D92" s="49">
        <f>SUM(D78:D91)</f>
        <v>0</v>
      </c>
      <c r="E92" s="1"/>
    </row>
    <row r="93" spans="1:5" x14ac:dyDescent="0.25">
      <c r="A93" s="50"/>
      <c r="B93" s="54"/>
      <c r="C93" s="135"/>
      <c r="D93" s="54"/>
      <c r="E93" s="1"/>
    </row>
    <row r="94" spans="1:5" x14ac:dyDescent="0.25">
      <c r="A94" s="50" t="s">
        <v>18</v>
      </c>
      <c r="B94" s="58">
        <f>B75+B92</f>
        <v>24964157</v>
      </c>
      <c r="C94" s="136"/>
      <c r="D94" s="58">
        <f>D75+D92</f>
        <v>37793921</v>
      </c>
      <c r="E94" s="1"/>
    </row>
    <row r="95" spans="1:5" x14ac:dyDescent="0.25">
      <c r="A95" s="50"/>
      <c r="B95" s="52"/>
      <c r="C95" s="137"/>
      <c r="D95" s="52"/>
      <c r="E95" s="1"/>
    </row>
    <row r="96" spans="1:5" x14ac:dyDescent="0.25">
      <c r="A96" s="50" t="s">
        <v>17</v>
      </c>
      <c r="B96" s="52"/>
      <c r="C96" s="137"/>
      <c r="D96" s="52"/>
      <c r="E96" s="1"/>
    </row>
    <row r="97" spans="1:5" x14ac:dyDescent="0.25">
      <c r="A97" s="50" t="s">
        <v>16</v>
      </c>
      <c r="B97" s="51">
        <v>100000</v>
      </c>
      <c r="C97" s="137"/>
      <c r="D97" s="51">
        <v>100000</v>
      </c>
      <c r="E97" s="1"/>
    </row>
    <row r="98" spans="1:5" x14ac:dyDescent="0.25">
      <c r="A98" s="50" t="s">
        <v>4</v>
      </c>
      <c r="B98" s="51"/>
      <c r="C98" s="137"/>
      <c r="D98" s="51"/>
      <c r="E98" s="1"/>
    </row>
    <row r="99" spans="1:5" x14ac:dyDescent="0.25">
      <c r="A99" s="50" t="s">
        <v>3</v>
      </c>
      <c r="B99" s="51"/>
      <c r="C99" s="137"/>
      <c r="D99" s="51"/>
      <c r="E99" s="1"/>
    </row>
    <row r="100" spans="1:5" x14ac:dyDescent="0.25">
      <c r="A100" s="50" t="s">
        <v>2</v>
      </c>
      <c r="B100" s="52"/>
      <c r="C100" s="137"/>
      <c r="D100" s="52"/>
      <c r="E100" s="1"/>
    </row>
    <row r="101" spans="1:5" x14ac:dyDescent="0.25">
      <c r="A101" s="53" t="s">
        <v>15</v>
      </c>
      <c r="B101" s="51"/>
      <c r="C101" s="137"/>
      <c r="D101" s="51"/>
      <c r="E101" s="1"/>
    </row>
    <row r="102" spans="1:5" x14ac:dyDescent="0.25">
      <c r="A102" s="53" t="s">
        <v>14</v>
      </c>
      <c r="B102" s="51"/>
      <c r="C102" s="137"/>
      <c r="D102" s="51"/>
      <c r="E102" s="1"/>
    </row>
    <row r="103" spans="1:5" x14ac:dyDescent="0.25">
      <c r="A103" s="53" t="s">
        <v>2</v>
      </c>
      <c r="B103" s="51"/>
      <c r="C103" s="137"/>
      <c r="D103" s="51"/>
      <c r="E103" s="1"/>
    </row>
    <row r="104" spans="1:5" x14ac:dyDescent="0.25">
      <c r="A104" s="53" t="s">
        <v>1</v>
      </c>
      <c r="B104" s="51"/>
      <c r="C104" s="137"/>
      <c r="D104" s="51"/>
      <c r="E104" s="1"/>
    </row>
    <row r="105" spans="1:5" x14ac:dyDescent="0.25">
      <c r="A105" s="50" t="s">
        <v>13</v>
      </c>
      <c r="B105" s="51">
        <v>11726050</v>
      </c>
      <c r="C105" s="137"/>
      <c r="D105" s="51">
        <v>8080318</v>
      </c>
      <c r="E105" s="1"/>
    </row>
    <row r="106" spans="1:5" x14ac:dyDescent="0.25">
      <c r="A106" s="50" t="s">
        <v>12</v>
      </c>
      <c r="B106" s="51">
        <v>2839681</v>
      </c>
      <c r="C106" s="137"/>
      <c r="D106" s="51">
        <v>3645732</v>
      </c>
      <c r="E106" s="1"/>
    </row>
    <row r="107" spans="1:5" ht="18" customHeight="1" x14ac:dyDescent="0.25">
      <c r="A107" s="50" t="s">
        <v>11</v>
      </c>
      <c r="B107" s="59">
        <f t="shared" ref="B107" si="0">SUM(B97:B106)</f>
        <v>14665731</v>
      </c>
      <c r="C107" s="59">
        <v>15</v>
      </c>
      <c r="D107" s="59">
        <f>SUM(D97:D106)</f>
        <v>11826050</v>
      </c>
      <c r="E107" s="1"/>
    </row>
    <row r="108" spans="1:5" x14ac:dyDescent="0.25">
      <c r="A108" s="61" t="s">
        <v>0</v>
      </c>
      <c r="B108" s="51"/>
      <c r="C108" s="137"/>
      <c r="D108" s="51"/>
      <c r="E108" s="1"/>
    </row>
    <row r="109" spans="1:5" x14ac:dyDescent="0.25">
      <c r="A109" s="50" t="s">
        <v>10</v>
      </c>
      <c r="B109" s="58">
        <f>SUM(B107:B108)</f>
        <v>14665731</v>
      </c>
      <c r="C109" s="136"/>
      <c r="D109" s="58">
        <f>SUM(D107:D108)</f>
        <v>11826050</v>
      </c>
      <c r="E109" s="1"/>
    </row>
    <row r="110" spans="1:5" x14ac:dyDescent="0.25">
      <c r="A110" s="50"/>
      <c r="B110" s="52"/>
      <c r="C110" s="137"/>
      <c r="D110" s="52"/>
      <c r="E110" s="62"/>
    </row>
    <row r="111" spans="1:5" ht="15.75" thickBot="1" x14ac:dyDescent="0.3">
      <c r="A111" s="63" t="s">
        <v>9</v>
      </c>
      <c r="B111" s="55">
        <f>B94+B109</f>
        <v>39629888</v>
      </c>
      <c r="C111" s="136"/>
      <c r="D111" s="55">
        <f>D94+D109</f>
        <v>49619971</v>
      </c>
      <c r="E111" s="64"/>
    </row>
    <row r="112" spans="1:5" ht="15.75" thickTop="1" x14ac:dyDescent="0.25">
      <c r="A112" s="65"/>
      <c r="B112" s="66"/>
      <c r="C112" s="132"/>
      <c r="D112" s="66"/>
      <c r="E112" s="66"/>
    </row>
    <row r="113" spans="1:5" x14ac:dyDescent="0.25">
      <c r="A113" s="67" t="s">
        <v>5</v>
      </c>
      <c r="B113" s="68">
        <f>B57-B111</f>
        <v>0</v>
      </c>
      <c r="C113" s="139"/>
      <c r="D113" s="68">
        <f>D57-D111</f>
        <v>0</v>
      </c>
      <c r="E113" s="3"/>
    </row>
    <row r="114" spans="1:5" x14ac:dyDescent="0.25">
      <c r="A114" s="3"/>
      <c r="B114" s="3"/>
      <c r="C114" s="132"/>
      <c r="D114" s="3"/>
      <c r="E114" s="3"/>
    </row>
    <row r="115" spans="1:5" x14ac:dyDescent="0.25">
      <c r="A115" s="3"/>
      <c r="B115" s="3"/>
      <c r="C115" s="132"/>
      <c r="D115" s="3"/>
      <c r="E115" s="3"/>
    </row>
    <row r="116" spans="1:5" ht="30" customHeight="1" x14ac:dyDescent="0.25">
      <c r="A116" s="198"/>
      <c r="B116" s="198"/>
      <c r="C116" s="198"/>
      <c r="D116" s="198"/>
      <c r="E116" s="3"/>
    </row>
    <row r="117" spans="1:5" x14ac:dyDescent="0.25">
      <c r="A117" s="3"/>
      <c r="B117" s="3"/>
      <c r="C117" s="132"/>
      <c r="D117" s="3"/>
      <c r="E117" s="3"/>
    </row>
    <row r="118" spans="1:5" x14ac:dyDescent="0.25">
      <c r="A118" s="3"/>
      <c r="B118" s="3"/>
      <c r="C118" s="132"/>
      <c r="D118" s="3"/>
      <c r="E118" s="3"/>
    </row>
    <row r="119" spans="1:5" x14ac:dyDescent="0.25">
      <c r="A119" s="3"/>
      <c r="B119" s="3"/>
      <c r="C119" s="132"/>
      <c r="D119" s="3"/>
      <c r="E119" s="3"/>
    </row>
    <row r="120" spans="1:5" x14ac:dyDescent="0.25">
      <c r="A120" s="3"/>
      <c r="B120" s="3"/>
      <c r="C120" s="132"/>
      <c r="D120" s="3"/>
      <c r="E120" s="3"/>
    </row>
    <row r="121" spans="1:5" x14ac:dyDescent="0.25">
      <c r="A121" s="3"/>
      <c r="B121" s="3"/>
      <c r="C121" s="132"/>
      <c r="D121" s="3"/>
      <c r="E121" s="3"/>
    </row>
    <row r="122" spans="1:5" x14ac:dyDescent="0.25">
      <c r="A122" s="3"/>
      <c r="B122" s="3"/>
      <c r="C122" s="132"/>
      <c r="D122" s="3"/>
      <c r="E122" s="3"/>
    </row>
    <row r="123" spans="1:5" x14ac:dyDescent="0.25">
      <c r="A123" s="3"/>
      <c r="B123" s="66"/>
      <c r="C123" s="132"/>
      <c r="D123" s="66"/>
      <c r="E123" s="66"/>
    </row>
    <row r="124" spans="1:5" x14ac:dyDescent="0.25">
      <c r="A124" s="3"/>
      <c r="B124" s="66"/>
      <c r="C124" s="132"/>
      <c r="D124" s="66"/>
      <c r="E124" s="66"/>
    </row>
    <row r="125" spans="1:5" x14ac:dyDescent="0.25">
      <c r="A125" s="3"/>
      <c r="B125" s="66"/>
      <c r="C125" s="132"/>
      <c r="D125" s="66"/>
      <c r="E125" s="66"/>
    </row>
    <row r="126" spans="1:5" x14ac:dyDescent="0.25">
      <c r="A126" s="3"/>
      <c r="B126" s="66"/>
      <c r="C126" s="132"/>
      <c r="D126" s="66"/>
      <c r="E126" s="66"/>
    </row>
    <row r="127" spans="1:5" x14ac:dyDescent="0.25">
      <c r="A127" s="3"/>
      <c r="B127" s="66"/>
      <c r="C127" s="132"/>
      <c r="D127" s="66"/>
      <c r="E127" s="66"/>
    </row>
    <row r="128" spans="1:5" x14ac:dyDescent="0.25">
      <c r="A128" s="3"/>
      <c r="B128" s="66"/>
      <c r="C128" s="132"/>
      <c r="D128" s="66"/>
      <c r="E128" s="6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opLeftCell="A16" workbookViewId="0">
      <selection activeCell="J48" sqref="A1:J48"/>
    </sheetView>
  </sheetViews>
  <sheetFormatPr defaultRowHeight="12.75" x14ac:dyDescent="0.2"/>
  <cols>
    <col min="1" max="10" width="10.7109375" style="25" customWidth="1"/>
    <col min="11" max="16384" width="9.140625" style="25"/>
  </cols>
  <sheetData>
    <row r="1" spans="1:10" ht="15" customHeight="1" x14ac:dyDescent="0.2">
      <c r="A1" s="169"/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" customHeight="1" x14ac:dyDescent="0.2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0" s="27" customFormat="1" ht="15" customHeight="1" x14ac:dyDescent="0.2">
      <c r="A3" s="170"/>
      <c r="B3" s="170" t="s">
        <v>221</v>
      </c>
      <c r="C3" s="170"/>
      <c r="D3" s="170"/>
      <c r="E3" s="205" t="s">
        <v>264</v>
      </c>
      <c r="F3" s="205"/>
      <c r="G3" s="205"/>
      <c r="H3" s="205"/>
      <c r="I3" s="205"/>
      <c r="J3" s="170"/>
    </row>
    <row r="4" spans="1:10" s="27" customFormat="1" ht="15" customHeight="1" x14ac:dyDescent="0.2">
      <c r="A4" s="170"/>
      <c r="B4" s="170" t="s">
        <v>220</v>
      </c>
      <c r="C4" s="170"/>
      <c r="D4" s="170"/>
      <c r="E4" s="206" t="s">
        <v>265</v>
      </c>
      <c r="F4" s="206"/>
      <c r="G4" s="206"/>
      <c r="H4" s="206"/>
      <c r="I4" s="206"/>
      <c r="J4" s="170"/>
    </row>
    <row r="5" spans="1:10" s="27" customFormat="1" ht="15" customHeight="1" x14ac:dyDescent="0.2">
      <c r="A5" s="170"/>
      <c r="B5" s="170" t="s">
        <v>219</v>
      </c>
      <c r="C5" s="170"/>
      <c r="D5" s="170"/>
      <c r="E5" s="206" t="s">
        <v>266</v>
      </c>
      <c r="F5" s="206"/>
      <c r="G5" s="206"/>
      <c r="H5" s="206"/>
      <c r="I5" s="206"/>
      <c r="J5" s="170"/>
    </row>
    <row r="6" spans="1:10" s="27" customFormat="1" ht="15" customHeight="1" x14ac:dyDescent="0.2">
      <c r="A6" s="170"/>
      <c r="B6" s="170"/>
      <c r="C6" s="170"/>
      <c r="D6" s="170"/>
      <c r="E6" s="170"/>
      <c r="F6" s="170"/>
      <c r="G6" s="171"/>
      <c r="H6" s="172"/>
      <c r="I6" s="170"/>
      <c r="J6" s="170"/>
    </row>
    <row r="7" spans="1:10" s="27" customFormat="1" ht="15" customHeight="1" x14ac:dyDescent="0.2">
      <c r="A7" s="170"/>
      <c r="B7" s="170" t="s">
        <v>218</v>
      </c>
      <c r="C7" s="170"/>
      <c r="D7" s="170"/>
      <c r="E7" s="206" t="s">
        <v>267</v>
      </c>
      <c r="F7" s="206"/>
      <c r="G7" s="206"/>
      <c r="H7" s="206"/>
      <c r="I7" s="206"/>
      <c r="J7" s="170"/>
    </row>
    <row r="8" spans="1:10" s="27" customFormat="1" ht="15" customHeight="1" x14ac:dyDescent="0.2">
      <c r="A8" s="170"/>
      <c r="B8" s="170" t="s">
        <v>217</v>
      </c>
      <c r="C8" s="170"/>
      <c r="D8" s="170"/>
      <c r="E8" s="207" t="s">
        <v>268</v>
      </c>
      <c r="F8" s="207"/>
      <c r="G8" s="207"/>
      <c r="H8" s="207"/>
      <c r="I8" s="207"/>
      <c r="J8" s="170"/>
    </row>
    <row r="9" spans="1:10" s="27" customFormat="1" ht="15" customHeight="1" x14ac:dyDescent="0.2">
      <c r="A9" s="170"/>
      <c r="B9" s="170"/>
      <c r="C9" s="170"/>
      <c r="D9" s="170"/>
      <c r="E9" s="170"/>
      <c r="F9" s="170"/>
      <c r="G9" s="170"/>
      <c r="H9" s="170"/>
      <c r="I9" s="170"/>
      <c r="J9" s="170"/>
    </row>
    <row r="10" spans="1:10" s="27" customFormat="1" ht="15" customHeight="1" x14ac:dyDescent="0.2">
      <c r="A10" s="170"/>
      <c r="B10" s="170" t="s">
        <v>216</v>
      </c>
      <c r="C10" s="170"/>
      <c r="D10" s="170"/>
      <c r="E10" s="206" t="s">
        <v>236</v>
      </c>
      <c r="F10" s="206"/>
      <c r="G10" s="206"/>
      <c r="H10" s="206"/>
      <c r="I10" s="206"/>
      <c r="J10" s="170"/>
    </row>
    <row r="11" spans="1:10" s="27" customFormat="1" ht="15" customHeight="1" x14ac:dyDescent="0.2">
      <c r="A11" s="170"/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0" s="27" customFormat="1" ht="15" customHeight="1" x14ac:dyDescent="0.2">
      <c r="A12" s="170"/>
      <c r="B12" s="170"/>
      <c r="C12" s="170"/>
      <c r="D12" s="170"/>
      <c r="E12" s="170"/>
      <c r="F12" s="170"/>
      <c r="G12" s="170"/>
      <c r="H12" s="170"/>
      <c r="I12" s="170"/>
      <c r="J12" s="170"/>
    </row>
    <row r="13" spans="1:10" ht="15" customHeight="1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ht="15" customHeight="1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0" ht="15" customHeight="1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15" customHeight="1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ht="15" customHeight="1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ht="15" customHeight="1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ht="15" customHeight="1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ht="15" customHeight="1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ht="15" customHeight="1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</row>
    <row r="22" spans="1:10" ht="15" customHeight="1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ht="15" customHeight="1" x14ac:dyDescent="0.2">
      <c r="A23" s="169"/>
      <c r="B23" s="169"/>
      <c r="C23" s="169"/>
      <c r="D23" s="169"/>
      <c r="E23" s="169"/>
      <c r="F23" s="169"/>
      <c r="G23" s="169"/>
      <c r="H23" s="169"/>
      <c r="I23" s="169"/>
      <c r="J23" s="169"/>
    </row>
    <row r="24" spans="1:10" ht="15" customHeight="1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 ht="35.1" customHeight="1" x14ac:dyDescent="0.2">
      <c r="A25" s="202" t="s">
        <v>215</v>
      </c>
      <c r="B25" s="202"/>
      <c r="C25" s="202"/>
      <c r="D25" s="202"/>
      <c r="E25" s="202"/>
      <c r="F25" s="202"/>
      <c r="G25" s="202"/>
      <c r="H25" s="202"/>
      <c r="I25" s="202"/>
      <c r="J25" s="202"/>
    </row>
    <row r="26" spans="1:10" ht="15" customHeight="1" x14ac:dyDescent="0.2">
      <c r="A26" s="199" t="s">
        <v>214</v>
      </c>
      <c r="B26" s="199"/>
      <c r="C26" s="199"/>
      <c r="D26" s="199"/>
      <c r="E26" s="199"/>
      <c r="F26" s="199"/>
      <c r="G26" s="199"/>
      <c r="H26" s="199"/>
      <c r="I26" s="199"/>
      <c r="J26" s="199"/>
    </row>
    <row r="27" spans="1:10" ht="15" customHeight="1" x14ac:dyDescent="0.2">
      <c r="A27" s="199" t="s">
        <v>213</v>
      </c>
      <c r="B27" s="199"/>
      <c r="C27" s="199"/>
      <c r="D27" s="199"/>
      <c r="E27" s="199"/>
      <c r="F27" s="199"/>
      <c r="G27" s="199"/>
      <c r="H27" s="199"/>
      <c r="I27" s="199"/>
      <c r="J27" s="199"/>
    </row>
    <row r="28" spans="1:10" ht="15" customHeight="1" x14ac:dyDescent="0.2">
      <c r="A28" s="169"/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ht="15" customHeight="1" x14ac:dyDescent="0.2">
      <c r="A29" s="169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ht="35.1" customHeight="1" x14ac:dyDescent="0.2">
      <c r="A30" s="200" t="s">
        <v>278</v>
      </c>
      <c r="B30" s="200"/>
      <c r="C30" s="200"/>
      <c r="D30" s="200"/>
      <c r="E30" s="200"/>
      <c r="F30" s="200"/>
      <c r="G30" s="200"/>
      <c r="H30" s="200"/>
      <c r="I30" s="200"/>
      <c r="J30" s="200"/>
    </row>
    <row r="31" spans="1:10" ht="15" customHeight="1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</row>
    <row r="32" spans="1:10" ht="15" customHeight="1" x14ac:dyDescent="0.2">
      <c r="A32" s="169"/>
      <c r="B32" s="169"/>
      <c r="C32" s="169"/>
      <c r="D32" s="169"/>
      <c r="E32" s="169"/>
      <c r="F32" s="169"/>
      <c r="G32" s="169"/>
      <c r="H32" s="169"/>
      <c r="I32" s="169"/>
      <c r="J32" s="169"/>
    </row>
    <row r="33" spans="1:10" ht="15" customHeight="1" x14ac:dyDescent="0.2">
      <c r="A33" s="169"/>
      <c r="B33" s="169"/>
      <c r="C33" s="169"/>
      <c r="D33" s="169"/>
      <c r="E33" s="169"/>
      <c r="F33" s="169"/>
      <c r="G33" s="169"/>
      <c r="H33" s="169"/>
      <c r="I33" s="169"/>
      <c r="J33" s="169"/>
    </row>
    <row r="34" spans="1:10" ht="1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</row>
    <row r="35" spans="1:10" ht="15" customHeight="1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  <row r="36" spans="1:10" ht="15" customHeight="1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</row>
    <row r="37" spans="1:10" ht="15" customHeight="1" x14ac:dyDescent="0.2">
      <c r="A37" s="169"/>
      <c r="B37" s="169"/>
      <c r="C37" s="169"/>
      <c r="D37" s="169"/>
      <c r="E37" s="169"/>
      <c r="F37" s="169"/>
      <c r="G37" s="169"/>
      <c r="H37" s="169"/>
      <c r="I37" s="169"/>
      <c r="J37" s="169"/>
    </row>
    <row r="38" spans="1:10" s="27" customFormat="1" ht="15" customHeight="1" x14ac:dyDescent="0.2">
      <c r="A38" s="170"/>
      <c r="B38" s="170" t="s">
        <v>212</v>
      </c>
      <c r="C38" s="170"/>
      <c r="D38" s="170"/>
      <c r="E38" s="170"/>
      <c r="F38" s="170"/>
      <c r="G38" s="199" t="s">
        <v>211</v>
      </c>
      <c r="H38" s="199"/>
      <c r="I38" s="170"/>
      <c r="J38" s="170"/>
    </row>
    <row r="39" spans="1:10" s="27" customFormat="1" ht="15" customHeight="1" x14ac:dyDescent="0.2">
      <c r="A39" s="170"/>
      <c r="B39" s="170" t="s">
        <v>210</v>
      </c>
      <c r="C39" s="170"/>
      <c r="D39" s="170"/>
      <c r="E39" s="170"/>
      <c r="F39" s="170"/>
      <c r="G39" s="199"/>
      <c r="H39" s="199"/>
      <c r="I39" s="170"/>
      <c r="J39" s="170"/>
    </row>
    <row r="40" spans="1:10" s="27" customFormat="1" ht="15" customHeight="1" x14ac:dyDescent="0.2">
      <c r="A40" s="170"/>
      <c r="B40" s="170" t="s">
        <v>209</v>
      </c>
      <c r="C40" s="170"/>
      <c r="D40" s="170"/>
      <c r="E40" s="170"/>
      <c r="F40" s="170"/>
      <c r="G40" s="199" t="s">
        <v>207</v>
      </c>
      <c r="H40" s="199"/>
      <c r="I40" s="170"/>
      <c r="J40" s="170"/>
    </row>
    <row r="41" spans="1:10" s="27" customFormat="1" ht="15" customHeight="1" x14ac:dyDescent="0.2">
      <c r="A41" s="170"/>
      <c r="B41" s="170" t="s">
        <v>208</v>
      </c>
      <c r="C41" s="170"/>
      <c r="D41" s="170"/>
      <c r="E41" s="170"/>
      <c r="F41" s="170"/>
      <c r="G41" s="199" t="s">
        <v>207</v>
      </c>
      <c r="H41" s="199"/>
      <c r="I41" s="170"/>
      <c r="J41" s="170"/>
    </row>
    <row r="42" spans="1:10" ht="1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s="26" customFormat="1" ht="15" customHeight="1" x14ac:dyDescent="0.2">
      <c r="A43" s="173"/>
      <c r="B43" s="170" t="s">
        <v>206</v>
      </c>
      <c r="C43" s="170"/>
      <c r="D43" s="170"/>
      <c r="E43" s="170"/>
      <c r="F43" s="172" t="s">
        <v>205</v>
      </c>
      <c r="G43" s="204" t="s">
        <v>279</v>
      </c>
      <c r="H43" s="201"/>
      <c r="I43" s="173"/>
      <c r="J43" s="173"/>
    </row>
    <row r="44" spans="1:10" s="26" customFormat="1" ht="15" customHeight="1" x14ac:dyDescent="0.2">
      <c r="A44" s="173"/>
      <c r="B44" s="170"/>
      <c r="C44" s="170"/>
      <c r="D44" s="170"/>
      <c r="E44" s="170"/>
      <c r="F44" s="172" t="s">
        <v>204</v>
      </c>
      <c r="G44" s="203" t="s">
        <v>280</v>
      </c>
      <c r="H44" s="201"/>
      <c r="I44" s="173"/>
      <c r="J44" s="173"/>
    </row>
    <row r="45" spans="1:10" s="26" customFormat="1" ht="15" customHeight="1" x14ac:dyDescent="0.2">
      <c r="A45" s="173"/>
      <c r="B45" s="170"/>
      <c r="C45" s="170"/>
      <c r="D45" s="170"/>
      <c r="E45" s="170"/>
      <c r="F45" s="172"/>
      <c r="G45" s="172"/>
      <c r="H45" s="172"/>
      <c r="I45" s="173"/>
      <c r="J45" s="173"/>
    </row>
    <row r="46" spans="1:10" s="26" customFormat="1" ht="15" customHeight="1" x14ac:dyDescent="0.2">
      <c r="A46" s="173"/>
      <c r="B46" s="170" t="s">
        <v>203</v>
      </c>
      <c r="C46" s="170"/>
      <c r="D46" s="170"/>
      <c r="E46" s="172"/>
      <c r="F46" s="170"/>
      <c r="G46" s="201" t="s">
        <v>288</v>
      </c>
      <c r="H46" s="201"/>
      <c r="I46" s="173"/>
      <c r="J46" s="173"/>
    </row>
    <row r="47" spans="1:10" ht="15" customHeight="1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</row>
    <row r="48" spans="1:10" ht="15" customHeight="1" x14ac:dyDescent="0.2">
      <c r="A48" s="169"/>
      <c r="B48" s="169"/>
      <c r="C48" s="169"/>
      <c r="D48" s="169"/>
      <c r="E48" s="169"/>
      <c r="F48" s="169"/>
      <c r="G48" s="169"/>
      <c r="H48" s="169"/>
      <c r="I48" s="169"/>
      <c r="J48" s="169"/>
    </row>
    <row r="49" ht="6.75" customHeight="1" x14ac:dyDescent="0.2"/>
  </sheetData>
  <mergeCells count="17">
    <mergeCell ref="E3:I3"/>
    <mergeCell ref="E10:I10"/>
    <mergeCell ref="E8:I8"/>
    <mergeCell ref="E7:I7"/>
    <mergeCell ref="E5:I5"/>
    <mergeCell ref="E4:I4"/>
    <mergeCell ref="A26:J26"/>
    <mergeCell ref="A27:J27"/>
    <mergeCell ref="A30:J30"/>
    <mergeCell ref="G46:H46"/>
    <mergeCell ref="A25:J25"/>
    <mergeCell ref="G38:H38"/>
    <mergeCell ref="G44:H44"/>
    <mergeCell ref="G39:H39"/>
    <mergeCell ref="G40:H40"/>
    <mergeCell ref="G41:H41"/>
    <mergeCell ref="G43:H43"/>
  </mergeCells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showGridLines="0" topLeftCell="B46" zoomScaleNormal="100" workbookViewId="0">
      <selection activeCell="J48" sqref="A1:J48"/>
    </sheetView>
  </sheetViews>
  <sheetFormatPr defaultRowHeight="15" x14ac:dyDescent="0.25"/>
  <cols>
    <col min="1" max="1" width="9.7109375" style="1" customWidth="1"/>
    <col min="2" max="2" width="79.7109375" style="1" bestFit="1" customWidth="1"/>
    <col min="3" max="3" width="15.7109375" style="1" customWidth="1"/>
    <col min="4" max="4" width="2.7109375" style="1" customWidth="1"/>
    <col min="5" max="5" width="15.7109375" style="1" customWidth="1"/>
    <col min="6" max="6" width="11.5703125" style="1" customWidth="1"/>
    <col min="7" max="16384" width="9.140625" style="1"/>
  </cols>
  <sheetData>
    <row r="1" spans="1:10" x14ac:dyDescent="0.25">
      <c r="A1" s="34"/>
      <c r="B1" s="35" t="s">
        <v>281</v>
      </c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4"/>
      <c r="B2" s="37" t="s">
        <v>269</v>
      </c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4"/>
      <c r="B3" s="37" t="s">
        <v>265</v>
      </c>
      <c r="C3" s="34"/>
      <c r="D3" s="34"/>
      <c r="E3" s="34"/>
      <c r="F3" s="34"/>
      <c r="G3" s="34"/>
      <c r="H3" s="34"/>
      <c r="I3" s="34"/>
      <c r="J3" s="34"/>
    </row>
    <row r="4" spans="1:10" x14ac:dyDescent="0.25">
      <c r="A4" s="34"/>
      <c r="B4" s="37" t="s">
        <v>88</v>
      </c>
      <c r="C4" s="34"/>
      <c r="D4" s="34"/>
      <c r="E4" s="34"/>
      <c r="F4" s="34"/>
      <c r="G4" s="34"/>
      <c r="H4" s="34"/>
      <c r="I4" s="34"/>
      <c r="J4" s="34"/>
    </row>
    <row r="5" spans="1:10" x14ac:dyDescent="0.25">
      <c r="A5" s="34"/>
      <c r="B5" s="108"/>
      <c r="C5" s="44"/>
      <c r="D5" s="44"/>
      <c r="E5" s="44"/>
      <c r="F5" s="34"/>
      <c r="G5" s="34"/>
      <c r="H5" s="34"/>
      <c r="I5" s="34"/>
      <c r="J5" s="34"/>
    </row>
    <row r="6" spans="1:10" x14ac:dyDescent="0.25">
      <c r="A6" s="34"/>
      <c r="B6" s="37"/>
      <c r="C6" s="44"/>
      <c r="D6" s="44"/>
      <c r="E6" s="44"/>
      <c r="F6" s="34"/>
      <c r="G6" s="34"/>
      <c r="H6" s="34"/>
      <c r="I6" s="34"/>
      <c r="J6" s="34"/>
    </row>
    <row r="7" spans="1:10" x14ac:dyDescent="0.25">
      <c r="A7" s="34"/>
      <c r="B7" s="208" t="s">
        <v>290</v>
      </c>
      <c r="C7" s="39" t="s">
        <v>8</v>
      </c>
      <c r="D7" s="39"/>
      <c r="E7" s="39" t="s">
        <v>8</v>
      </c>
      <c r="F7" s="34"/>
      <c r="G7" s="34"/>
      <c r="H7" s="34"/>
      <c r="I7" s="34"/>
      <c r="J7" s="34"/>
    </row>
    <row r="8" spans="1:10" ht="14.1" customHeight="1" x14ac:dyDescent="0.25">
      <c r="A8" s="34"/>
      <c r="B8" s="208"/>
      <c r="C8" s="39" t="s">
        <v>7</v>
      </c>
      <c r="D8" s="39"/>
      <c r="E8" s="39" t="s">
        <v>6</v>
      </c>
      <c r="F8" s="34"/>
      <c r="G8" s="34"/>
      <c r="H8" s="34"/>
      <c r="I8" s="34"/>
      <c r="J8" s="34"/>
    </row>
    <row r="9" spans="1:10" ht="14.1" customHeight="1" x14ac:dyDescent="0.25">
      <c r="A9" s="34"/>
      <c r="B9" s="92"/>
      <c r="C9" s="41">
        <v>2021</v>
      </c>
      <c r="D9" s="41"/>
      <c r="E9" s="41">
        <v>2020</v>
      </c>
      <c r="F9" s="34"/>
      <c r="G9" s="34"/>
      <c r="H9" s="34"/>
      <c r="I9" s="34"/>
      <c r="J9" s="34"/>
    </row>
    <row r="10" spans="1:10" ht="14.1" customHeight="1" x14ac:dyDescent="0.25">
      <c r="A10" s="34"/>
      <c r="B10" s="45" t="s">
        <v>183</v>
      </c>
      <c r="C10" s="93"/>
      <c r="D10" s="93"/>
      <c r="E10" s="93"/>
      <c r="F10" s="34"/>
      <c r="G10" s="34"/>
      <c r="H10" s="34"/>
      <c r="I10" s="34"/>
      <c r="J10" s="34"/>
    </row>
    <row r="11" spans="1:10" ht="14.1" customHeight="1" x14ac:dyDescent="0.25">
      <c r="A11" s="34"/>
      <c r="B11" s="94" t="s">
        <v>182</v>
      </c>
      <c r="C11" s="95">
        <f>'2-Pasqyra e Perform. (natyra)'!B57</f>
        <v>2839681</v>
      </c>
      <c r="D11" s="47"/>
      <c r="E11" s="47">
        <v>3645732</v>
      </c>
      <c r="F11" s="34"/>
      <c r="G11" s="34"/>
      <c r="H11" s="34"/>
      <c r="I11" s="34"/>
      <c r="J11" s="34"/>
    </row>
    <row r="12" spans="1:10" ht="14.1" customHeight="1" x14ac:dyDescent="0.25">
      <c r="A12" s="34"/>
      <c r="B12" s="96" t="s">
        <v>181</v>
      </c>
      <c r="C12" s="34"/>
      <c r="D12" s="47"/>
      <c r="E12" s="47"/>
      <c r="F12" s="34"/>
      <c r="G12" s="34"/>
      <c r="H12" s="34"/>
      <c r="I12" s="34"/>
      <c r="J12" s="34"/>
    </row>
    <row r="13" spans="1:10" ht="14.1" customHeight="1" x14ac:dyDescent="0.25">
      <c r="A13" s="34"/>
      <c r="B13" s="97" t="s">
        <v>180</v>
      </c>
      <c r="C13" s="34"/>
      <c r="D13" s="47"/>
      <c r="E13" s="47"/>
      <c r="F13" s="34"/>
      <c r="G13" s="34"/>
      <c r="H13" s="34"/>
      <c r="I13" s="34"/>
      <c r="J13" s="34"/>
    </row>
    <row r="14" spans="1:10" ht="14.1" customHeight="1" x14ac:dyDescent="0.25">
      <c r="A14" s="34"/>
      <c r="B14" s="97" t="s">
        <v>179</v>
      </c>
      <c r="C14" s="34"/>
      <c r="D14" s="47"/>
      <c r="E14" s="47"/>
      <c r="F14" s="34"/>
      <c r="G14" s="34"/>
      <c r="H14" s="34"/>
      <c r="I14" s="34"/>
      <c r="J14" s="34"/>
    </row>
    <row r="15" spans="1:10" x14ac:dyDescent="0.25">
      <c r="A15" s="34"/>
      <c r="B15" s="98" t="s">
        <v>119</v>
      </c>
      <c r="C15" s="95">
        <v>378661</v>
      </c>
      <c r="D15" s="47"/>
      <c r="E15" s="47">
        <v>422467</v>
      </c>
      <c r="F15" s="34"/>
      <c r="G15" s="34"/>
      <c r="H15" s="34"/>
      <c r="I15" s="34"/>
      <c r="J15" s="34"/>
    </row>
    <row r="16" spans="1:10" x14ac:dyDescent="0.25">
      <c r="A16" s="34"/>
      <c r="B16" s="97" t="s">
        <v>120</v>
      </c>
      <c r="C16" s="34"/>
      <c r="D16" s="47"/>
      <c r="E16" s="47"/>
      <c r="F16" s="34"/>
      <c r="G16" s="34"/>
      <c r="H16" s="34"/>
      <c r="I16" s="34"/>
      <c r="J16" s="34"/>
    </row>
    <row r="17" spans="1:10" x14ac:dyDescent="0.25">
      <c r="A17" s="34"/>
      <c r="B17" s="97" t="s">
        <v>178</v>
      </c>
      <c r="C17" s="34"/>
      <c r="D17" s="47"/>
      <c r="E17" s="47"/>
      <c r="F17" s="34"/>
      <c r="G17" s="34"/>
      <c r="H17" s="34"/>
      <c r="I17" s="34"/>
      <c r="J17" s="34"/>
    </row>
    <row r="18" spans="1:10" x14ac:dyDescent="0.25">
      <c r="A18" s="34"/>
      <c r="B18" s="97" t="s">
        <v>177</v>
      </c>
      <c r="C18" s="34"/>
      <c r="D18" s="47"/>
      <c r="E18" s="47"/>
      <c r="F18" s="34"/>
      <c r="G18" s="34"/>
      <c r="H18" s="34"/>
      <c r="I18" s="34"/>
      <c r="J18" s="34"/>
    </row>
    <row r="19" spans="1:10" x14ac:dyDescent="0.25">
      <c r="A19" s="34"/>
      <c r="B19" s="97" t="s">
        <v>176</v>
      </c>
      <c r="C19" s="34"/>
      <c r="D19" s="47"/>
      <c r="E19" s="47"/>
      <c r="F19" s="34"/>
      <c r="G19" s="34"/>
      <c r="H19" s="34"/>
      <c r="I19" s="34"/>
      <c r="J19" s="34"/>
    </row>
    <row r="20" spans="1:10" x14ac:dyDescent="0.25">
      <c r="A20" s="34"/>
      <c r="B20" s="97" t="s">
        <v>175</v>
      </c>
      <c r="C20" s="34"/>
      <c r="D20" s="47"/>
      <c r="E20" s="47"/>
      <c r="F20" s="34"/>
      <c r="G20" s="34"/>
      <c r="H20" s="34"/>
      <c r="I20" s="34"/>
      <c r="J20" s="34"/>
    </row>
    <row r="21" spans="1:10" x14ac:dyDescent="0.25">
      <c r="A21" s="34"/>
      <c r="B21" s="97" t="s">
        <v>174</v>
      </c>
      <c r="C21" s="34"/>
      <c r="D21" s="47"/>
      <c r="E21" s="47"/>
      <c r="F21" s="34"/>
      <c r="G21" s="34"/>
      <c r="H21" s="34"/>
      <c r="I21" s="34"/>
      <c r="J21" s="34"/>
    </row>
    <row r="22" spans="1:10" x14ac:dyDescent="0.25">
      <c r="A22" s="34"/>
      <c r="B22" s="97" t="s">
        <v>261</v>
      </c>
      <c r="C22" s="34"/>
      <c r="D22" s="47"/>
      <c r="E22" s="47"/>
      <c r="F22" s="34"/>
      <c r="G22" s="34"/>
      <c r="H22" s="34"/>
      <c r="I22" s="34"/>
      <c r="J22" s="34"/>
    </row>
    <row r="23" spans="1:10" x14ac:dyDescent="0.25">
      <c r="A23" s="34"/>
      <c r="B23" s="97" t="s">
        <v>261</v>
      </c>
      <c r="C23" s="34"/>
      <c r="D23" s="47"/>
      <c r="E23" s="47"/>
      <c r="F23" s="34"/>
      <c r="G23" s="34"/>
      <c r="H23" s="34"/>
      <c r="I23" s="34"/>
      <c r="J23" s="34"/>
    </row>
    <row r="24" spans="1:10" x14ac:dyDescent="0.25">
      <c r="A24" s="34"/>
      <c r="B24" s="97"/>
      <c r="C24" s="34"/>
      <c r="D24" s="47"/>
      <c r="E24" s="47"/>
      <c r="F24" s="34"/>
      <c r="G24" s="34"/>
      <c r="H24" s="34"/>
      <c r="I24" s="34"/>
      <c r="J24" s="34"/>
    </row>
    <row r="25" spans="1:10" ht="14.1" customHeight="1" x14ac:dyDescent="0.25">
      <c r="A25" s="34"/>
      <c r="B25" s="94" t="s">
        <v>173</v>
      </c>
      <c r="C25" s="34"/>
      <c r="D25" s="47"/>
      <c r="E25" s="47"/>
      <c r="F25" s="34"/>
      <c r="G25" s="34"/>
      <c r="H25" s="34"/>
      <c r="I25" s="34"/>
      <c r="J25" s="34"/>
    </row>
    <row r="26" spans="1:10" ht="14.1" customHeight="1" x14ac:dyDescent="0.25">
      <c r="A26" s="34"/>
      <c r="B26" s="97" t="s">
        <v>172</v>
      </c>
      <c r="C26" s="34"/>
      <c r="D26" s="47"/>
      <c r="E26" s="47"/>
      <c r="F26" s="34"/>
      <c r="G26" s="34"/>
      <c r="H26" s="34"/>
      <c r="I26" s="34"/>
      <c r="J26" s="34"/>
    </row>
    <row r="27" spans="1:10" x14ac:dyDescent="0.25">
      <c r="A27" s="34"/>
      <c r="B27" s="97" t="s">
        <v>171</v>
      </c>
      <c r="C27" s="34"/>
      <c r="D27" s="47"/>
      <c r="E27" s="47"/>
      <c r="F27" s="34"/>
      <c r="G27" s="34"/>
      <c r="H27" s="34"/>
      <c r="I27" s="34"/>
      <c r="J27" s="34"/>
    </row>
    <row r="28" spans="1:10" x14ac:dyDescent="0.25">
      <c r="A28" s="34"/>
      <c r="B28" s="97" t="s">
        <v>170</v>
      </c>
      <c r="C28" s="34"/>
      <c r="D28" s="47"/>
      <c r="E28" s="47"/>
      <c r="F28" s="34"/>
      <c r="G28" s="34"/>
      <c r="H28" s="34"/>
      <c r="I28" s="34"/>
      <c r="J28" s="34"/>
    </row>
    <row r="29" spans="1:10" x14ac:dyDescent="0.25">
      <c r="A29" s="34"/>
      <c r="B29" s="97" t="s">
        <v>261</v>
      </c>
      <c r="C29" s="34"/>
      <c r="D29" s="47"/>
      <c r="E29" s="47"/>
      <c r="F29" s="34"/>
      <c r="G29" s="34"/>
      <c r="H29" s="34"/>
      <c r="I29" s="34"/>
      <c r="J29" s="34"/>
    </row>
    <row r="30" spans="1:10" x14ac:dyDescent="0.25">
      <c r="A30" s="34"/>
      <c r="B30" s="97"/>
      <c r="C30" s="34"/>
      <c r="D30" s="47"/>
      <c r="E30" s="47"/>
      <c r="F30" s="34"/>
      <c r="G30" s="34"/>
      <c r="H30" s="34"/>
      <c r="I30" s="34"/>
      <c r="J30" s="34"/>
    </row>
    <row r="31" spans="1:10" ht="14.1" customHeight="1" x14ac:dyDescent="0.25">
      <c r="A31" s="34"/>
      <c r="B31" s="94" t="s">
        <v>169</v>
      </c>
      <c r="C31" s="34"/>
      <c r="D31" s="47"/>
      <c r="E31" s="47"/>
      <c r="F31" s="34"/>
      <c r="G31" s="34"/>
      <c r="H31" s="34"/>
      <c r="I31" s="34"/>
      <c r="J31" s="34"/>
    </row>
    <row r="32" spans="1:10" x14ac:dyDescent="0.25">
      <c r="A32" s="34"/>
      <c r="B32" s="97" t="s">
        <v>168</v>
      </c>
      <c r="C32" s="95">
        <f>'1-Pasqyra e Pozicioni Financiar'!D18+'1-Pasqyra e Pozicioni Financiar'!D21+'1-Pasqyra e Pozicioni Financiar'!D31-'1-Pasqyra e Pozicioni Financiar'!B31-'1-Pasqyra e Pozicioni Financiar'!B21-'1-Pasqyra e Pozicioni Financiar'!B18</f>
        <v>9334341</v>
      </c>
      <c r="D32" s="47"/>
      <c r="E32" s="47">
        <v>-1832915</v>
      </c>
      <c r="F32" s="34"/>
      <c r="G32" s="34"/>
      <c r="H32" s="34"/>
      <c r="I32" s="34"/>
      <c r="J32" s="34"/>
    </row>
    <row r="33" spans="1:10" ht="14.25" customHeight="1" x14ac:dyDescent="0.25">
      <c r="A33" s="34"/>
      <c r="B33" s="97" t="s">
        <v>167</v>
      </c>
      <c r="C33" s="95">
        <f>'1-Pasqyra e Pozicioni Financiar'!D27-'1-Pasqyra e Pozicioni Financiar'!B27</f>
        <v>0</v>
      </c>
      <c r="D33" s="47"/>
      <c r="E33" s="47">
        <v>0</v>
      </c>
      <c r="F33" s="34"/>
      <c r="G33" s="34"/>
      <c r="H33" s="34"/>
      <c r="I33" s="34"/>
      <c r="J33" s="34"/>
    </row>
    <row r="34" spans="1:10" ht="14.25" customHeight="1" x14ac:dyDescent="0.25">
      <c r="A34" s="34"/>
      <c r="B34" s="97" t="s">
        <v>166</v>
      </c>
      <c r="C34" s="95">
        <f>'1-Pasqyra e Pozicioni Financiar'!B63+'1-Pasqyra e Pozicioni Financiar'!B65+'1-Pasqyra e Pozicioni Financiar'!B70+'1-Pasqyra e Pozicioni Financiar'!B87-'1-Pasqyra e Pozicioni Financiar'!D87-'1-Pasqyra e Pozicioni Financiar'!D70-'1-Pasqyra e Pozicioni Financiar'!D65-'1-Pasqyra e Pozicioni Financiar'!D63</f>
        <v>-12760267</v>
      </c>
      <c r="D34" s="47"/>
      <c r="E34" s="47">
        <v>-2650303</v>
      </c>
      <c r="F34" s="34"/>
      <c r="G34" s="95"/>
      <c r="H34" s="34"/>
      <c r="I34" s="34"/>
      <c r="J34" s="34"/>
    </row>
    <row r="35" spans="1:10" x14ac:dyDescent="0.25">
      <c r="A35" s="34"/>
      <c r="B35" s="97" t="s">
        <v>165</v>
      </c>
      <c r="C35" s="95">
        <f>'1-Pasqyra e Pozicioni Financiar'!B69-'1-Pasqyra e Pozicioni Financiar'!D69</f>
        <v>-69497</v>
      </c>
      <c r="D35" s="47"/>
      <c r="E35" s="47">
        <v>627294</v>
      </c>
      <c r="F35" s="34"/>
      <c r="G35" s="34"/>
      <c r="H35" s="34"/>
      <c r="I35" s="34"/>
      <c r="J35" s="34"/>
    </row>
    <row r="36" spans="1:10" ht="14.1" customHeight="1" x14ac:dyDescent="0.25">
      <c r="A36" s="34"/>
      <c r="B36" s="97" t="s">
        <v>261</v>
      </c>
      <c r="C36" s="47"/>
      <c r="D36" s="47"/>
      <c r="E36" s="47"/>
      <c r="F36" s="34"/>
      <c r="G36" s="34"/>
      <c r="H36" s="34"/>
      <c r="I36" s="34"/>
      <c r="J36" s="34"/>
    </row>
    <row r="37" spans="1:10" x14ac:dyDescent="0.25">
      <c r="A37" s="34"/>
      <c r="B37" s="45" t="s">
        <v>164</v>
      </c>
      <c r="C37" s="99">
        <f>SUM(C11:C36)</f>
        <v>-277081</v>
      </c>
      <c r="D37" s="48"/>
      <c r="E37" s="99">
        <f>SUM(E11:E36)</f>
        <v>212275</v>
      </c>
      <c r="F37" s="34"/>
      <c r="G37" s="34"/>
      <c r="H37" s="34"/>
      <c r="I37" s="34"/>
      <c r="J37" s="34"/>
    </row>
    <row r="38" spans="1:10" x14ac:dyDescent="0.25">
      <c r="A38" s="34"/>
      <c r="B38" s="100"/>
      <c r="C38" s="47"/>
      <c r="D38" s="47"/>
      <c r="E38" s="47"/>
      <c r="F38" s="34"/>
      <c r="G38" s="34"/>
      <c r="H38" s="34"/>
      <c r="I38" s="34"/>
      <c r="J38" s="34"/>
    </row>
    <row r="39" spans="1:10" x14ac:dyDescent="0.25">
      <c r="A39" s="34"/>
      <c r="B39" s="45" t="s">
        <v>163</v>
      </c>
      <c r="C39" s="47"/>
      <c r="D39" s="47"/>
      <c r="E39" s="47"/>
      <c r="F39" s="34"/>
      <c r="G39" s="34"/>
      <c r="H39" s="34"/>
      <c r="I39" s="34"/>
      <c r="J39" s="34"/>
    </row>
    <row r="40" spans="1:10" ht="14.1" customHeight="1" x14ac:dyDescent="0.25">
      <c r="A40" s="34"/>
      <c r="B40" s="97" t="s">
        <v>162</v>
      </c>
      <c r="C40" s="47">
        <v>-92200</v>
      </c>
      <c r="D40" s="47"/>
      <c r="E40" s="47">
        <v>-323819</v>
      </c>
      <c r="F40" s="34"/>
      <c r="G40" s="34"/>
      <c r="H40" s="34"/>
      <c r="I40" s="34"/>
      <c r="J40" s="34"/>
    </row>
    <row r="41" spans="1:10" x14ac:dyDescent="0.25">
      <c r="A41" s="34"/>
      <c r="B41" s="97" t="s">
        <v>161</v>
      </c>
      <c r="C41" s="47"/>
      <c r="D41" s="47"/>
      <c r="E41" s="47"/>
      <c r="F41" s="34"/>
      <c r="G41" s="34"/>
      <c r="H41" s="34"/>
      <c r="I41" s="34"/>
      <c r="J41" s="34"/>
    </row>
    <row r="42" spans="1:10" ht="14.1" customHeight="1" x14ac:dyDescent="0.25">
      <c r="A42" s="34"/>
      <c r="B42" s="177" t="s">
        <v>160</v>
      </c>
      <c r="C42" s="47"/>
      <c r="D42" s="47"/>
      <c r="E42" s="47"/>
      <c r="F42" s="34"/>
      <c r="G42" s="34"/>
      <c r="H42" s="34"/>
      <c r="I42" s="34"/>
      <c r="J42" s="34"/>
    </row>
    <row r="43" spans="1:10" x14ac:dyDescent="0.25">
      <c r="A43" s="34"/>
      <c r="B43" s="177" t="s">
        <v>159</v>
      </c>
      <c r="C43" s="47"/>
      <c r="D43" s="47"/>
      <c r="E43" s="47"/>
      <c r="F43" s="34"/>
      <c r="G43" s="34"/>
      <c r="H43" s="34"/>
      <c r="I43" s="34"/>
      <c r="J43" s="34"/>
    </row>
    <row r="44" spans="1:10" x14ac:dyDescent="0.25">
      <c r="A44" s="34"/>
      <c r="B44" s="97" t="s">
        <v>158</v>
      </c>
      <c r="C44" s="47"/>
      <c r="D44" s="47"/>
      <c r="E44" s="47"/>
      <c r="F44" s="34"/>
      <c r="G44" s="34"/>
      <c r="H44" s="34"/>
      <c r="I44" s="34"/>
      <c r="J44" s="34"/>
    </row>
    <row r="45" spans="1:10" x14ac:dyDescent="0.25">
      <c r="A45" s="34"/>
      <c r="B45" s="97" t="s">
        <v>157</v>
      </c>
      <c r="C45" s="47"/>
      <c r="D45" s="47"/>
      <c r="E45" s="47"/>
      <c r="F45" s="34"/>
      <c r="G45" s="34"/>
      <c r="H45" s="34"/>
      <c r="I45" s="34"/>
      <c r="J45" s="34"/>
    </row>
    <row r="46" spans="1:10" x14ac:dyDescent="0.25">
      <c r="A46" s="34"/>
      <c r="B46" s="97" t="s">
        <v>156</v>
      </c>
      <c r="C46" s="47"/>
      <c r="D46" s="47"/>
      <c r="E46" s="47"/>
      <c r="F46" s="34"/>
      <c r="G46" s="34"/>
      <c r="H46" s="34"/>
      <c r="I46" s="34"/>
      <c r="J46" s="34"/>
    </row>
    <row r="47" spans="1:10" ht="14.1" customHeight="1" x14ac:dyDescent="0.25">
      <c r="A47" s="34"/>
      <c r="B47" s="97" t="s">
        <v>155</v>
      </c>
      <c r="C47" s="47"/>
      <c r="D47" s="47"/>
      <c r="E47" s="47"/>
      <c r="F47" s="34"/>
      <c r="G47" s="34"/>
      <c r="H47" s="34"/>
      <c r="I47" s="34"/>
      <c r="J47" s="34"/>
    </row>
    <row r="48" spans="1:10" ht="14.1" customHeight="1" x14ac:dyDescent="0.25">
      <c r="A48" s="34"/>
      <c r="B48" s="97" t="s">
        <v>261</v>
      </c>
      <c r="C48" s="47"/>
      <c r="D48" s="47"/>
      <c r="E48" s="47"/>
      <c r="F48" s="34"/>
      <c r="G48" s="34"/>
      <c r="H48" s="34"/>
      <c r="I48" s="34"/>
      <c r="J48" s="34"/>
    </row>
    <row r="49" spans="2:5" ht="14.1" customHeight="1" x14ac:dyDescent="0.25">
      <c r="B49" s="50" t="s">
        <v>154</v>
      </c>
      <c r="C49" s="59">
        <f>SUM(C40:C48)</f>
        <v>-92200</v>
      </c>
      <c r="D49" s="60"/>
      <c r="E49" s="59">
        <f>SUM(E40:E48)</f>
        <v>-323819</v>
      </c>
    </row>
    <row r="50" spans="2:5" ht="14.1" customHeight="1" x14ac:dyDescent="0.25">
      <c r="B50" s="101"/>
      <c r="C50" s="52"/>
      <c r="D50" s="52"/>
      <c r="E50" s="52"/>
    </row>
    <row r="51" spans="2:5" ht="14.1" customHeight="1" x14ac:dyDescent="0.25">
      <c r="B51" s="50" t="s">
        <v>153</v>
      </c>
      <c r="C51" s="52"/>
      <c r="D51" s="52"/>
      <c r="E51" s="52"/>
    </row>
    <row r="52" spans="2:5" ht="14.1" customHeight="1" x14ac:dyDescent="0.25">
      <c r="B52" s="102" t="s">
        <v>152</v>
      </c>
      <c r="C52" s="52"/>
      <c r="D52" s="52"/>
      <c r="E52" s="52">
        <v>0</v>
      </c>
    </row>
    <row r="53" spans="2:5" ht="14.1" customHeight="1" x14ac:dyDescent="0.25">
      <c r="B53" s="102" t="s">
        <v>151</v>
      </c>
      <c r="C53" s="52"/>
      <c r="D53" s="52"/>
      <c r="E53" s="52"/>
    </row>
    <row r="54" spans="2:5" ht="14.1" customHeight="1" x14ac:dyDescent="0.25">
      <c r="B54" s="102" t="s">
        <v>150</v>
      </c>
      <c r="C54" s="52"/>
      <c r="D54" s="52"/>
      <c r="E54" s="52"/>
    </row>
    <row r="55" spans="2:5" ht="14.1" customHeight="1" x14ac:dyDescent="0.25">
      <c r="B55" s="102" t="s">
        <v>149</v>
      </c>
      <c r="C55" s="52"/>
      <c r="D55" s="52"/>
      <c r="E55" s="52"/>
    </row>
    <row r="56" spans="2:5" ht="14.1" customHeight="1" x14ac:dyDescent="0.25">
      <c r="B56" s="102" t="s">
        <v>148</v>
      </c>
      <c r="C56" s="52">
        <f>'1-Pasqyra e Pozicioni Financiar'!B71-'1-Pasqyra e Pozicioni Financiar'!D71</f>
        <v>0</v>
      </c>
      <c r="D56" s="52"/>
      <c r="E56" s="52">
        <v>0</v>
      </c>
    </row>
    <row r="57" spans="2:5" ht="14.1" customHeight="1" x14ac:dyDescent="0.25">
      <c r="B57" s="102" t="s">
        <v>147</v>
      </c>
      <c r="C57" s="52"/>
      <c r="D57" s="52"/>
      <c r="E57" s="52"/>
    </row>
    <row r="58" spans="2:5" ht="14.1" customHeight="1" x14ac:dyDescent="0.25">
      <c r="B58" s="102" t="s">
        <v>146</v>
      </c>
      <c r="C58" s="52"/>
      <c r="D58" s="52"/>
      <c r="E58" s="52"/>
    </row>
    <row r="59" spans="2:5" ht="14.1" customHeight="1" x14ac:dyDescent="0.25">
      <c r="B59" s="102" t="s">
        <v>145</v>
      </c>
      <c r="C59" s="52"/>
      <c r="D59" s="52"/>
      <c r="E59" s="52"/>
    </row>
    <row r="60" spans="2:5" ht="15" customHeight="1" x14ac:dyDescent="0.25">
      <c r="B60" s="102" t="s">
        <v>144</v>
      </c>
      <c r="C60" s="52"/>
      <c r="D60" s="52"/>
      <c r="E60" s="52"/>
    </row>
    <row r="61" spans="2:5" ht="14.1" customHeight="1" x14ac:dyDescent="0.25">
      <c r="B61" s="102" t="s">
        <v>222</v>
      </c>
      <c r="C61" s="52"/>
      <c r="D61" s="52"/>
      <c r="E61" s="52"/>
    </row>
    <row r="62" spans="2:5" ht="14.1" customHeight="1" x14ac:dyDescent="0.25">
      <c r="B62" s="102" t="s">
        <v>143</v>
      </c>
      <c r="C62" s="52"/>
      <c r="D62" s="52"/>
      <c r="E62" s="52"/>
    </row>
    <row r="63" spans="2:5" ht="14.1" customHeight="1" x14ac:dyDescent="0.25">
      <c r="B63" s="102" t="s">
        <v>261</v>
      </c>
      <c r="C63" s="52"/>
      <c r="D63" s="52"/>
      <c r="E63" s="52"/>
    </row>
    <row r="64" spans="2:5" ht="14.1" customHeight="1" x14ac:dyDescent="0.25">
      <c r="B64" s="50" t="s">
        <v>142</v>
      </c>
      <c r="C64" s="59">
        <f>SUM(C52:C63)</f>
        <v>0</v>
      </c>
      <c r="D64" s="60"/>
      <c r="E64" s="59">
        <f>SUM(E52:E63)</f>
        <v>0</v>
      </c>
    </row>
    <row r="65" spans="2:6" ht="14.1" customHeight="1" x14ac:dyDescent="0.25">
      <c r="B65" s="101"/>
      <c r="C65" s="52"/>
      <c r="D65" s="52"/>
      <c r="E65" s="52"/>
    </row>
    <row r="66" spans="2:6" ht="14.1" customHeight="1" x14ac:dyDescent="0.25">
      <c r="B66" s="50" t="s">
        <v>141</v>
      </c>
      <c r="C66" s="103">
        <f>C37+C49+C64</f>
        <v>-369281</v>
      </c>
      <c r="D66" s="60"/>
      <c r="E66" s="103">
        <f>E37+E49+E64</f>
        <v>-111544</v>
      </c>
    </row>
    <row r="67" spans="2:6" x14ac:dyDescent="0.25">
      <c r="B67" s="104" t="s">
        <v>140</v>
      </c>
      <c r="C67" s="28">
        <f>E69</f>
        <v>463285</v>
      </c>
      <c r="D67" s="52"/>
      <c r="E67" s="52">
        <v>574829</v>
      </c>
    </row>
    <row r="68" spans="2:6" x14ac:dyDescent="0.25">
      <c r="B68" s="104" t="s">
        <v>139</v>
      </c>
      <c r="C68" s="52"/>
      <c r="D68" s="52"/>
      <c r="E68" s="52"/>
    </row>
    <row r="69" spans="2:6" ht="15.75" thickBot="1" x14ac:dyDescent="0.3">
      <c r="B69" s="105" t="s">
        <v>138</v>
      </c>
      <c r="C69" s="106">
        <f>SUM(C66:C68)</f>
        <v>94004</v>
      </c>
      <c r="D69" s="107"/>
      <c r="E69" s="106">
        <f>SUM(E66:E68)</f>
        <v>463285</v>
      </c>
    </row>
    <row r="70" spans="2:6" ht="15.75" thickTop="1" x14ac:dyDescent="0.25"/>
    <row r="72" spans="2:6" x14ac:dyDescent="0.25">
      <c r="B72" s="67" t="s">
        <v>5</v>
      </c>
      <c r="C72" s="68">
        <f>C69-'1-Pasqyra e Pozicioni Financiar'!B11</f>
        <v>0</v>
      </c>
      <c r="D72" s="68"/>
      <c r="E72" s="68">
        <f>E69-'1-Pasqyra e Pozicioni Financiar'!D11</f>
        <v>0</v>
      </c>
      <c r="F72" s="67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8"/>
  <sheetViews>
    <sheetView topLeftCell="A7" zoomScaleNormal="100" workbookViewId="0">
      <selection activeCell="J48" sqref="A1:J48"/>
    </sheetView>
  </sheetViews>
  <sheetFormatPr defaultRowHeight="15" x14ac:dyDescent="0.25"/>
  <cols>
    <col min="1" max="1" width="62.5703125" style="15" bestFit="1" customWidth="1"/>
    <col min="2" max="11" width="15.7109375" style="15" customWidth="1"/>
    <col min="12" max="16384" width="9.140625" style="15"/>
  </cols>
  <sheetData>
    <row r="1" spans="1:12" x14ac:dyDescent="0.25">
      <c r="A1" s="69" t="s">
        <v>281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x14ac:dyDescent="0.25">
      <c r="A2" s="37" t="s">
        <v>269</v>
      </c>
      <c r="B2" s="70"/>
      <c r="C2" s="70"/>
      <c r="D2" s="70"/>
      <c r="E2" s="70"/>
      <c r="F2" s="70"/>
      <c r="G2" s="70"/>
      <c r="H2" s="70"/>
      <c r="I2" s="70"/>
      <c r="J2" s="70"/>
    </row>
    <row r="3" spans="1:12" x14ac:dyDescent="0.25">
      <c r="A3" s="37" t="s">
        <v>265</v>
      </c>
      <c r="B3" s="70"/>
      <c r="C3" s="70"/>
      <c r="D3" s="70"/>
      <c r="E3" s="70"/>
      <c r="F3" s="70"/>
      <c r="G3" s="70"/>
      <c r="H3" s="70"/>
      <c r="I3" s="70"/>
      <c r="J3" s="70"/>
    </row>
    <row r="4" spans="1:12" x14ac:dyDescent="0.25">
      <c r="A4" s="71" t="s">
        <v>88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x14ac:dyDescent="0.25">
      <c r="B5" s="70"/>
      <c r="C5" s="70"/>
      <c r="D5" s="70"/>
      <c r="E5" s="70"/>
      <c r="F5" s="70"/>
      <c r="G5" s="70"/>
      <c r="H5" s="70"/>
      <c r="I5" s="70"/>
      <c r="J5" s="70"/>
    </row>
    <row r="6" spans="1:12" x14ac:dyDescent="0.25">
      <c r="A6" s="72"/>
      <c r="B6" s="70"/>
      <c r="C6" s="70"/>
      <c r="D6" s="70"/>
      <c r="E6" s="70"/>
      <c r="F6" s="70"/>
      <c r="G6" s="70"/>
      <c r="H6" s="70"/>
      <c r="I6" s="70"/>
      <c r="J6" s="70"/>
    </row>
    <row r="7" spans="1:12" ht="71.25" x14ac:dyDescent="0.25">
      <c r="A7" s="178" t="s">
        <v>202</v>
      </c>
      <c r="B7" s="73" t="s">
        <v>201</v>
      </c>
      <c r="C7" s="73" t="s">
        <v>4</v>
      </c>
      <c r="D7" s="73" t="s">
        <v>3</v>
      </c>
      <c r="E7" s="73" t="s">
        <v>2</v>
      </c>
      <c r="F7" s="73" t="s">
        <v>1</v>
      </c>
      <c r="G7" s="73" t="s">
        <v>200</v>
      </c>
      <c r="H7" s="73" t="s">
        <v>193</v>
      </c>
      <c r="I7" s="73" t="s">
        <v>199</v>
      </c>
      <c r="J7" s="73" t="s">
        <v>0</v>
      </c>
      <c r="K7" s="24" t="s">
        <v>199</v>
      </c>
      <c r="L7" s="13"/>
    </row>
    <row r="8" spans="1:12" x14ac:dyDescent="0.25">
      <c r="A8" s="74"/>
      <c r="B8" s="75"/>
      <c r="C8" s="70"/>
      <c r="D8" s="70"/>
      <c r="E8" s="76"/>
      <c r="F8" s="76"/>
      <c r="G8" s="76"/>
      <c r="H8" s="77"/>
      <c r="I8" s="77"/>
      <c r="J8" s="77"/>
    </row>
    <row r="9" spans="1:12" x14ac:dyDescent="0.25">
      <c r="A9" s="78"/>
      <c r="B9" s="79"/>
      <c r="C9" s="79"/>
      <c r="D9" s="79"/>
      <c r="E9" s="80"/>
      <c r="F9" s="80"/>
      <c r="G9" s="80"/>
      <c r="H9" s="81"/>
      <c r="I9" s="81"/>
      <c r="J9" s="81"/>
      <c r="K9" s="10"/>
    </row>
    <row r="10" spans="1:12" ht="15.75" thickBot="1" x14ac:dyDescent="0.3">
      <c r="A10" s="22" t="s">
        <v>198</v>
      </c>
      <c r="B10" s="82">
        <v>100000</v>
      </c>
      <c r="C10" s="82"/>
      <c r="D10" s="82"/>
      <c r="E10" s="82"/>
      <c r="F10" s="82"/>
      <c r="G10" s="82"/>
      <c r="H10" s="82">
        <v>8080318</v>
      </c>
      <c r="I10" s="82">
        <f t="shared" ref="I10:I22" si="0">SUM(B10:H10)</f>
        <v>8180318</v>
      </c>
      <c r="J10" s="82"/>
      <c r="K10" s="12">
        <f t="shared" ref="K10:K22" si="1">SUM(I10:J10)</f>
        <v>8180318</v>
      </c>
    </row>
    <row r="11" spans="1:12" ht="15.75" thickTop="1" x14ac:dyDescent="0.25">
      <c r="A11" s="23" t="s">
        <v>197</v>
      </c>
      <c r="B11" s="79"/>
      <c r="C11" s="79"/>
      <c r="D11" s="79"/>
      <c r="E11" s="79"/>
      <c r="F11" s="79"/>
      <c r="G11" s="79"/>
      <c r="H11" s="81"/>
      <c r="I11" s="81">
        <f t="shared" si="0"/>
        <v>0</v>
      </c>
      <c r="J11" s="79"/>
      <c r="K11" s="19">
        <f t="shared" si="1"/>
        <v>0</v>
      </c>
    </row>
    <row r="12" spans="1:12" x14ac:dyDescent="0.25">
      <c r="A12" s="22" t="s">
        <v>196</v>
      </c>
      <c r="B12" s="83">
        <f t="shared" ref="B12:F12" si="2">SUM(B10:B11)</f>
        <v>100000</v>
      </c>
      <c r="C12" s="83">
        <f t="shared" si="2"/>
        <v>0</v>
      </c>
      <c r="D12" s="83">
        <f t="shared" si="2"/>
        <v>0</v>
      </c>
      <c r="E12" s="83">
        <f t="shared" si="2"/>
        <v>0</v>
      </c>
      <c r="F12" s="83">
        <f t="shared" si="2"/>
        <v>0</v>
      </c>
      <c r="G12" s="83">
        <v>0</v>
      </c>
      <c r="H12" s="83">
        <v>0</v>
      </c>
      <c r="I12" s="83">
        <f t="shared" si="0"/>
        <v>100000</v>
      </c>
      <c r="J12" s="83">
        <f>SUM(J10:J11)</f>
        <v>0</v>
      </c>
      <c r="K12" s="21">
        <f t="shared" si="1"/>
        <v>100000</v>
      </c>
    </row>
    <row r="13" spans="1:12" x14ac:dyDescent="0.25">
      <c r="A13" s="84" t="s">
        <v>194</v>
      </c>
      <c r="B13" s="79"/>
      <c r="C13" s="79"/>
      <c r="D13" s="79"/>
      <c r="E13" s="79"/>
      <c r="F13" s="79"/>
      <c r="G13" s="79"/>
      <c r="H13" s="81"/>
      <c r="I13" s="81">
        <f t="shared" si="0"/>
        <v>0</v>
      </c>
      <c r="J13" s="81"/>
      <c r="K13" s="19">
        <f t="shared" si="1"/>
        <v>0</v>
      </c>
    </row>
    <row r="14" spans="1:12" x14ac:dyDescent="0.25">
      <c r="A14" s="85" t="s">
        <v>193</v>
      </c>
      <c r="B14" s="81"/>
      <c r="C14" s="81"/>
      <c r="D14" s="81"/>
      <c r="E14" s="81"/>
      <c r="F14" s="81"/>
      <c r="G14" s="81">
        <v>8080318</v>
      </c>
      <c r="H14" s="86">
        <v>3645732</v>
      </c>
      <c r="I14" s="81">
        <f t="shared" si="0"/>
        <v>11726050</v>
      </c>
      <c r="J14" s="86"/>
      <c r="K14" s="10">
        <f t="shared" si="1"/>
        <v>11726050</v>
      </c>
    </row>
    <row r="15" spans="1:12" x14ac:dyDescent="0.25">
      <c r="A15" s="85" t="s">
        <v>192</v>
      </c>
      <c r="B15" s="81"/>
      <c r="C15" s="81"/>
      <c r="D15" s="81"/>
      <c r="E15" s="81"/>
      <c r="F15" s="81"/>
      <c r="G15" s="81"/>
      <c r="H15" s="86"/>
      <c r="I15" s="81">
        <f t="shared" si="0"/>
        <v>0</v>
      </c>
      <c r="J15" s="86"/>
      <c r="K15" s="10">
        <f t="shared" si="1"/>
        <v>0</v>
      </c>
    </row>
    <row r="16" spans="1:12" x14ac:dyDescent="0.25">
      <c r="A16" s="85" t="s">
        <v>191</v>
      </c>
      <c r="B16" s="81"/>
      <c r="C16" s="81"/>
      <c r="D16" s="81"/>
      <c r="E16" s="81"/>
      <c r="F16" s="81"/>
      <c r="G16" s="81">
        <v>0</v>
      </c>
      <c r="H16" s="81"/>
      <c r="I16" s="81">
        <f t="shared" si="0"/>
        <v>0</v>
      </c>
      <c r="J16" s="81"/>
      <c r="K16" s="10">
        <f t="shared" si="1"/>
        <v>0</v>
      </c>
    </row>
    <row r="17" spans="1:11" x14ac:dyDescent="0.25">
      <c r="A17" s="84" t="s">
        <v>190</v>
      </c>
      <c r="B17" s="87">
        <f t="shared" ref="B17:H17" si="3">SUM(B13:B16)</f>
        <v>0</v>
      </c>
      <c r="C17" s="87">
        <f t="shared" si="3"/>
        <v>0</v>
      </c>
      <c r="D17" s="87">
        <f t="shared" si="3"/>
        <v>0</v>
      </c>
      <c r="E17" s="87">
        <f t="shared" si="3"/>
        <v>0</v>
      </c>
      <c r="F17" s="87">
        <f t="shared" si="3"/>
        <v>0</v>
      </c>
      <c r="G17" s="87">
        <f t="shared" si="3"/>
        <v>8080318</v>
      </c>
      <c r="H17" s="88">
        <f t="shared" si="3"/>
        <v>3645732</v>
      </c>
      <c r="I17" s="87">
        <f t="shared" si="0"/>
        <v>11726050</v>
      </c>
      <c r="J17" s="88">
        <f>SUM(J13:J16)</f>
        <v>0</v>
      </c>
      <c r="K17" s="18">
        <f t="shared" si="1"/>
        <v>11726050</v>
      </c>
    </row>
    <row r="18" spans="1:11" ht="28.5" x14ac:dyDescent="0.25">
      <c r="A18" s="84" t="s">
        <v>189</v>
      </c>
      <c r="B18" s="81"/>
      <c r="C18" s="81"/>
      <c r="D18" s="81"/>
      <c r="E18" s="81"/>
      <c r="F18" s="81"/>
      <c r="G18" s="81"/>
      <c r="H18" s="81"/>
      <c r="I18" s="81">
        <f t="shared" si="0"/>
        <v>0</v>
      </c>
      <c r="J18" s="81"/>
      <c r="K18" s="10">
        <f t="shared" si="1"/>
        <v>0</v>
      </c>
    </row>
    <row r="19" spans="1:11" x14ac:dyDescent="0.25">
      <c r="A19" s="23" t="s">
        <v>188</v>
      </c>
      <c r="B19" s="81">
        <v>0</v>
      </c>
      <c r="C19" s="81"/>
      <c r="D19" s="81"/>
      <c r="E19" s="81"/>
      <c r="F19" s="81"/>
      <c r="G19" s="81"/>
      <c r="H19" s="81"/>
      <c r="I19" s="81">
        <f t="shared" si="0"/>
        <v>0</v>
      </c>
      <c r="J19" s="81"/>
      <c r="K19" s="10">
        <f t="shared" si="1"/>
        <v>0</v>
      </c>
    </row>
    <row r="20" spans="1:11" x14ac:dyDescent="0.25">
      <c r="A20" s="23" t="s">
        <v>187</v>
      </c>
      <c r="B20" s="81"/>
      <c r="C20" s="81"/>
      <c r="D20" s="81"/>
      <c r="E20" s="81"/>
      <c r="F20" s="81"/>
      <c r="G20" s="81"/>
      <c r="H20" s="81"/>
      <c r="I20" s="81">
        <f t="shared" si="0"/>
        <v>0</v>
      </c>
      <c r="J20" s="81"/>
      <c r="K20" s="10">
        <f t="shared" si="1"/>
        <v>0</v>
      </c>
    </row>
    <row r="21" spans="1:11" x14ac:dyDescent="0.25">
      <c r="A21" s="89" t="s">
        <v>186</v>
      </c>
      <c r="B21" s="81"/>
      <c r="C21" s="81"/>
      <c r="D21" s="81"/>
      <c r="E21" s="81"/>
      <c r="F21" s="81"/>
      <c r="G21" s="81"/>
      <c r="H21" s="81">
        <v>-8080318</v>
      </c>
      <c r="I21" s="81">
        <f t="shared" si="0"/>
        <v>-8080318</v>
      </c>
      <c r="J21" s="81"/>
      <c r="K21" s="10">
        <f t="shared" si="1"/>
        <v>-8080318</v>
      </c>
    </row>
    <row r="22" spans="1:11" x14ac:dyDescent="0.25">
      <c r="A22" s="33" t="s">
        <v>185</v>
      </c>
      <c r="B22" s="83">
        <f t="shared" ref="B22:H22" si="4">SUM(B19:B21)</f>
        <v>0</v>
      </c>
      <c r="C22" s="83">
        <f t="shared" si="4"/>
        <v>0</v>
      </c>
      <c r="D22" s="83">
        <f t="shared" si="4"/>
        <v>0</v>
      </c>
      <c r="E22" s="83">
        <f t="shared" si="4"/>
        <v>0</v>
      </c>
      <c r="F22" s="83">
        <f t="shared" si="4"/>
        <v>0</v>
      </c>
      <c r="G22" s="83">
        <f t="shared" si="4"/>
        <v>0</v>
      </c>
      <c r="H22" s="83">
        <f t="shared" si="4"/>
        <v>-8080318</v>
      </c>
      <c r="I22" s="87">
        <f t="shared" si="0"/>
        <v>-8080318</v>
      </c>
      <c r="J22" s="83">
        <f>SUM(J19:J21)</f>
        <v>0</v>
      </c>
      <c r="K22" s="21">
        <f t="shared" si="1"/>
        <v>-8080318</v>
      </c>
    </row>
    <row r="23" spans="1:11" x14ac:dyDescent="0.25">
      <c r="A23" s="84"/>
      <c r="B23" s="79"/>
      <c r="C23" s="80"/>
      <c r="D23" s="79"/>
      <c r="E23" s="80"/>
      <c r="F23" s="80"/>
      <c r="G23" s="80"/>
      <c r="H23" s="81"/>
      <c r="I23" s="81"/>
      <c r="J23" s="81"/>
      <c r="K23" s="20"/>
    </row>
    <row r="24" spans="1:11" ht="15.75" thickBot="1" x14ac:dyDescent="0.3">
      <c r="A24" s="84" t="s">
        <v>195</v>
      </c>
      <c r="B24" s="90">
        <f t="shared" ref="B24:G24" si="5">B12+B17+B22</f>
        <v>100000</v>
      </c>
      <c r="C24" s="90">
        <f t="shared" si="5"/>
        <v>0</v>
      </c>
      <c r="D24" s="90">
        <f t="shared" si="5"/>
        <v>0</v>
      </c>
      <c r="E24" s="90">
        <f t="shared" si="5"/>
        <v>0</v>
      </c>
      <c r="F24" s="90">
        <f t="shared" si="5"/>
        <v>0</v>
      </c>
      <c r="G24" s="90">
        <f t="shared" si="5"/>
        <v>8080318</v>
      </c>
      <c r="H24" s="90">
        <f>H17</f>
        <v>3645732</v>
      </c>
      <c r="I24" s="90">
        <f t="shared" ref="I24:I35" si="6">SUM(B24:H24)</f>
        <v>11826050</v>
      </c>
      <c r="J24" s="90">
        <f>J12+J17+J22</f>
        <v>0</v>
      </c>
      <c r="K24" s="17">
        <f t="shared" ref="K24:K35" si="7">SUM(I24:J24)</f>
        <v>11826050</v>
      </c>
    </row>
    <row r="25" spans="1:11" ht="15.75" thickTop="1" x14ac:dyDescent="0.25">
      <c r="A25" s="22"/>
      <c r="B25" s="79"/>
      <c r="C25" s="79"/>
      <c r="D25" s="79"/>
      <c r="E25" s="79"/>
      <c r="F25" s="79"/>
      <c r="G25" s="79"/>
      <c r="H25" s="81"/>
      <c r="I25" s="81">
        <f t="shared" si="6"/>
        <v>0</v>
      </c>
      <c r="J25" s="81"/>
      <c r="K25" s="19">
        <f t="shared" si="7"/>
        <v>0</v>
      </c>
    </row>
    <row r="26" spans="1:11" x14ac:dyDescent="0.25">
      <c r="A26" s="84" t="s">
        <v>194</v>
      </c>
      <c r="B26" s="81"/>
      <c r="C26" s="81"/>
      <c r="D26" s="81"/>
      <c r="E26" s="81"/>
      <c r="F26" s="81"/>
      <c r="G26" s="81"/>
      <c r="H26" s="81">
        <v>0</v>
      </c>
      <c r="I26" s="81">
        <f t="shared" si="6"/>
        <v>0</v>
      </c>
      <c r="J26" s="81"/>
      <c r="K26" s="10">
        <f t="shared" si="7"/>
        <v>0</v>
      </c>
    </row>
    <row r="27" spans="1:11" x14ac:dyDescent="0.25">
      <c r="A27" s="85" t="s">
        <v>193</v>
      </c>
      <c r="B27" s="81"/>
      <c r="C27" s="81"/>
      <c r="D27" s="81"/>
      <c r="E27" s="81"/>
      <c r="F27" s="81"/>
      <c r="G27" s="81">
        <f>H24</f>
        <v>3645732</v>
      </c>
      <c r="H27" s="86">
        <f>'2-Pasqyra e Perform. (natyra)'!B47</f>
        <v>2839681</v>
      </c>
      <c r="I27" s="81">
        <f t="shared" si="6"/>
        <v>6485413</v>
      </c>
      <c r="J27" s="86"/>
      <c r="K27" s="10">
        <f t="shared" si="7"/>
        <v>6485413</v>
      </c>
    </row>
    <row r="28" spans="1:11" x14ac:dyDescent="0.25">
      <c r="A28" s="85" t="s">
        <v>192</v>
      </c>
      <c r="B28" s="81"/>
      <c r="C28" s="81"/>
      <c r="D28" s="81"/>
      <c r="E28" s="81"/>
      <c r="F28" s="81"/>
      <c r="G28" s="81"/>
      <c r="H28" s="86"/>
      <c r="I28" s="81">
        <f t="shared" si="6"/>
        <v>0</v>
      </c>
      <c r="J28" s="86"/>
      <c r="K28" s="10">
        <f t="shared" si="7"/>
        <v>0</v>
      </c>
    </row>
    <row r="29" spans="1:11" x14ac:dyDescent="0.25">
      <c r="A29" s="85" t="s">
        <v>191</v>
      </c>
      <c r="B29" s="81"/>
      <c r="C29" s="81"/>
      <c r="D29" s="81"/>
      <c r="E29" s="81"/>
      <c r="F29" s="81"/>
      <c r="G29" s="81">
        <v>0</v>
      </c>
      <c r="H29" s="81"/>
      <c r="I29" s="81">
        <f t="shared" si="6"/>
        <v>0</v>
      </c>
      <c r="J29" s="81"/>
      <c r="K29" s="10">
        <f t="shared" si="7"/>
        <v>0</v>
      </c>
    </row>
    <row r="30" spans="1:11" x14ac:dyDescent="0.25">
      <c r="A30" s="84" t="s">
        <v>190</v>
      </c>
      <c r="B30" s="87">
        <f t="shared" ref="B30:H30" si="8">SUM(B27:B29)</f>
        <v>0</v>
      </c>
      <c r="C30" s="87">
        <f t="shared" si="8"/>
        <v>0</v>
      </c>
      <c r="D30" s="87">
        <f t="shared" si="8"/>
        <v>0</v>
      </c>
      <c r="E30" s="87">
        <f t="shared" si="8"/>
        <v>0</v>
      </c>
      <c r="F30" s="87">
        <f t="shared" si="8"/>
        <v>0</v>
      </c>
      <c r="G30" s="87">
        <f t="shared" si="8"/>
        <v>3645732</v>
      </c>
      <c r="H30" s="88">
        <f t="shared" si="8"/>
        <v>2839681</v>
      </c>
      <c r="I30" s="87">
        <f t="shared" si="6"/>
        <v>6485413</v>
      </c>
      <c r="J30" s="88">
        <f>SUM(J27:J29)</f>
        <v>0</v>
      </c>
      <c r="K30" s="18">
        <f t="shared" si="7"/>
        <v>6485413</v>
      </c>
    </row>
    <row r="31" spans="1:11" ht="28.5" x14ac:dyDescent="0.25">
      <c r="A31" s="84" t="s">
        <v>189</v>
      </c>
      <c r="B31" s="81"/>
      <c r="C31" s="81"/>
      <c r="D31" s="81"/>
      <c r="E31" s="81"/>
      <c r="F31" s="81"/>
      <c r="G31" s="81"/>
      <c r="H31" s="81"/>
      <c r="I31" s="81">
        <f t="shared" si="6"/>
        <v>0</v>
      </c>
      <c r="J31" s="81"/>
      <c r="K31" s="10">
        <f t="shared" si="7"/>
        <v>0</v>
      </c>
    </row>
    <row r="32" spans="1:11" x14ac:dyDescent="0.25">
      <c r="A32" s="23" t="s">
        <v>188</v>
      </c>
      <c r="B32" s="81"/>
      <c r="C32" s="81"/>
      <c r="D32" s="81"/>
      <c r="E32" s="81"/>
      <c r="F32" s="81"/>
      <c r="G32" s="81"/>
      <c r="H32" s="81"/>
      <c r="I32" s="81">
        <f t="shared" si="6"/>
        <v>0</v>
      </c>
      <c r="J32" s="81"/>
      <c r="K32" s="10">
        <f t="shared" si="7"/>
        <v>0</v>
      </c>
    </row>
    <row r="33" spans="1:11" x14ac:dyDescent="0.25">
      <c r="A33" s="23" t="s">
        <v>187</v>
      </c>
      <c r="B33" s="81"/>
      <c r="C33" s="81"/>
      <c r="D33" s="81"/>
      <c r="E33" s="81"/>
      <c r="F33" s="81"/>
      <c r="G33" s="81"/>
      <c r="H33" s="81"/>
      <c r="I33" s="81">
        <f t="shared" si="6"/>
        <v>0</v>
      </c>
      <c r="J33" s="81"/>
      <c r="K33" s="10">
        <f t="shared" si="7"/>
        <v>0</v>
      </c>
    </row>
    <row r="34" spans="1:11" x14ac:dyDescent="0.25">
      <c r="A34" s="89" t="s">
        <v>186</v>
      </c>
      <c r="B34" s="81"/>
      <c r="C34" s="81"/>
      <c r="D34" s="81"/>
      <c r="E34" s="81"/>
      <c r="F34" s="81"/>
      <c r="G34" s="81">
        <v>0</v>
      </c>
      <c r="H34" s="81">
        <v>-3645732</v>
      </c>
      <c r="I34" s="81">
        <f t="shared" si="6"/>
        <v>-3645732</v>
      </c>
      <c r="J34" s="81"/>
      <c r="K34" s="10">
        <f t="shared" si="7"/>
        <v>-3645732</v>
      </c>
    </row>
    <row r="35" spans="1:11" x14ac:dyDescent="0.25">
      <c r="A35" s="84" t="s">
        <v>185</v>
      </c>
      <c r="B35" s="87">
        <f t="shared" ref="B35:H35" si="9">SUM(B32:B34)</f>
        <v>0</v>
      </c>
      <c r="C35" s="87">
        <f t="shared" si="9"/>
        <v>0</v>
      </c>
      <c r="D35" s="87">
        <f t="shared" si="9"/>
        <v>0</v>
      </c>
      <c r="E35" s="87">
        <f t="shared" si="9"/>
        <v>0</v>
      </c>
      <c r="F35" s="87">
        <f t="shared" si="9"/>
        <v>0</v>
      </c>
      <c r="G35" s="87">
        <f t="shared" si="9"/>
        <v>0</v>
      </c>
      <c r="H35" s="87">
        <f t="shared" si="9"/>
        <v>-3645732</v>
      </c>
      <c r="I35" s="87">
        <f t="shared" si="6"/>
        <v>-3645732</v>
      </c>
      <c r="J35" s="87">
        <f>SUM(J32:J34)</f>
        <v>0</v>
      </c>
      <c r="K35" s="18">
        <f t="shared" si="7"/>
        <v>-3645732</v>
      </c>
    </row>
    <row r="36" spans="1:11" x14ac:dyDescent="0.25">
      <c r="A36" s="84"/>
      <c r="B36" s="81"/>
      <c r="C36" s="81"/>
      <c r="D36" s="81"/>
      <c r="E36" s="81"/>
      <c r="F36" s="81"/>
      <c r="G36" s="81"/>
      <c r="H36" s="81"/>
      <c r="I36" s="81"/>
      <c r="J36" s="81"/>
      <c r="K36" s="10"/>
    </row>
    <row r="37" spans="1:11" ht="15.75" thickBot="1" x14ac:dyDescent="0.3">
      <c r="A37" s="84" t="s">
        <v>184</v>
      </c>
      <c r="B37" s="90">
        <f t="shared" ref="B37:G37" si="10">B24+B30+B35</f>
        <v>100000</v>
      </c>
      <c r="C37" s="90">
        <f t="shared" si="10"/>
        <v>0</v>
      </c>
      <c r="D37" s="90">
        <f t="shared" si="10"/>
        <v>0</v>
      </c>
      <c r="E37" s="90">
        <f t="shared" si="10"/>
        <v>0</v>
      </c>
      <c r="F37" s="90">
        <f t="shared" si="10"/>
        <v>0</v>
      </c>
      <c r="G37" s="90">
        <f t="shared" si="10"/>
        <v>11726050</v>
      </c>
      <c r="H37" s="90">
        <f>H30</f>
        <v>2839681</v>
      </c>
      <c r="I37" s="90">
        <f>SUM(B37:H37)</f>
        <v>14665731</v>
      </c>
      <c r="J37" s="90">
        <f>J24+J30+J35</f>
        <v>0</v>
      </c>
      <c r="K37" s="17">
        <f>SUM(I37:J37)</f>
        <v>14665731</v>
      </c>
    </row>
    <row r="38" spans="1:11" ht="15.75" thickTop="1" x14ac:dyDescent="0.25">
      <c r="A38" s="70"/>
      <c r="B38" s="91"/>
      <c r="C38" s="91"/>
      <c r="D38" s="91"/>
      <c r="E38" s="91"/>
      <c r="F38" s="91"/>
      <c r="G38" s="91"/>
      <c r="H38" s="91"/>
      <c r="I38" s="91"/>
      <c r="J38" s="91"/>
      <c r="K38" s="16"/>
    </row>
    <row r="39" spans="1:1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1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163">
        <f>K37-'1-Pasqyra e Pozicioni Financiar'!B109</f>
        <v>0</v>
      </c>
    </row>
    <row r="41" spans="1:11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</row>
    <row r="42" spans="1:1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</row>
    <row r="43" spans="1:11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1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topLeftCell="A13" workbookViewId="0">
      <selection activeCell="J48" sqref="A1:J48"/>
    </sheetView>
  </sheetViews>
  <sheetFormatPr defaultRowHeight="15" x14ac:dyDescent="0.25"/>
  <cols>
    <col min="1" max="1" width="5.140625" style="29" customWidth="1"/>
    <col min="2" max="2" width="21.140625" style="29" customWidth="1"/>
    <col min="3" max="3" width="9.42578125" style="29" customWidth="1"/>
    <col min="4" max="4" width="11.5703125" style="29" customWidth="1"/>
    <col min="5" max="5" width="11" style="29" customWidth="1"/>
    <col min="6" max="6" width="12" style="29" customWidth="1"/>
    <col min="7" max="7" width="12.7109375" style="29" customWidth="1"/>
    <col min="8" max="8" width="9.140625" style="29"/>
    <col min="9" max="9" width="10.140625" style="29" bestFit="1" customWidth="1"/>
    <col min="10" max="10" width="9.140625" style="29"/>
    <col min="11" max="11" width="10.140625" style="29" bestFit="1" customWidth="1"/>
    <col min="12" max="12" width="12.28515625" style="29" customWidth="1"/>
    <col min="13" max="16384" width="9.140625" style="29"/>
  </cols>
  <sheetData>
    <row r="1" spans="1:9" x14ac:dyDescent="0.25">
      <c r="B1" s="158" t="s">
        <v>271</v>
      </c>
      <c r="C1" s="157"/>
      <c r="D1" s="156"/>
      <c r="E1" s="155"/>
    </row>
    <row r="2" spans="1:9" x14ac:dyDescent="0.25">
      <c r="B2" s="154" t="s">
        <v>270</v>
      </c>
      <c r="C2" s="153"/>
      <c r="D2" s="152"/>
      <c r="E2" s="151"/>
    </row>
    <row r="3" spans="1:9" x14ac:dyDescent="0.25">
      <c r="B3" s="150"/>
    </row>
    <row r="4" spans="1:9" x14ac:dyDescent="0.25">
      <c r="B4" s="209" t="s">
        <v>282</v>
      </c>
      <c r="C4" s="209"/>
      <c r="D4" s="209"/>
      <c r="E4" s="209"/>
      <c r="F4" s="209"/>
      <c r="G4" s="209"/>
    </row>
    <row r="6" spans="1:9" x14ac:dyDescent="0.25">
      <c r="A6" s="210" t="s">
        <v>233</v>
      </c>
      <c r="B6" s="210" t="s">
        <v>232</v>
      </c>
      <c r="C6" s="210" t="s">
        <v>231</v>
      </c>
      <c r="D6" s="179" t="s">
        <v>238</v>
      </c>
      <c r="E6" s="210" t="s">
        <v>230</v>
      </c>
      <c r="F6" s="210" t="s">
        <v>229</v>
      </c>
      <c r="G6" s="179" t="s">
        <v>238</v>
      </c>
    </row>
    <row r="7" spans="1:9" x14ac:dyDescent="0.25">
      <c r="A7" s="210"/>
      <c r="B7" s="210"/>
      <c r="C7" s="210"/>
      <c r="D7" s="180">
        <v>44197</v>
      </c>
      <c r="E7" s="210"/>
      <c r="F7" s="210"/>
      <c r="G7" s="181">
        <v>44561</v>
      </c>
    </row>
    <row r="8" spans="1:9" x14ac:dyDescent="0.25">
      <c r="A8" s="182">
        <v>1</v>
      </c>
      <c r="B8" s="183" t="s">
        <v>228</v>
      </c>
      <c r="C8" s="182"/>
      <c r="D8" s="184"/>
      <c r="E8" s="184"/>
      <c r="F8" s="184"/>
      <c r="G8" s="184">
        <f t="shared" ref="G8:G13" si="0">D8+E8-F8</f>
        <v>0</v>
      </c>
    </row>
    <row r="9" spans="1:9" x14ac:dyDescent="0.25">
      <c r="A9" s="182">
        <v>2</v>
      </c>
      <c r="B9" s="183" t="s">
        <v>227</v>
      </c>
      <c r="C9" s="182"/>
      <c r="D9" s="184">
        <v>0</v>
      </c>
      <c r="E9" s="184"/>
      <c r="F9" s="184">
        <v>0</v>
      </c>
      <c r="G9" s="184">
        <f t="shared" si="0"/>
        <v>0</v>
      </c>
      <c r="H9" s="30"/>
    </row>
    <row r="10" spans="1:9" x14ac:dyDescent="0.25">
      <c r="A10" s="182">
        <v>3</v>
      </c>
      <c r="B10" s="183" t="s">
        <v>240</v>
      </c>
      <c r="C10" s="182"/>
      <c r="D10" s="183">
        <v>0</v>
      </c>
      <c r="E10" s="184"/>
      <c r="F10" s="184">
        <v>0</v>
      </c>
      <c r="G10" s="184">
        <f t="shared" si="0"/>
        <v>0</v>
      </c>
      <c r="H10" s="30"/>
    </row>
    <row r="11" spans="1:9" x14ac:dyDescent="0.25">
      <c r="A11" s="182">
        <v>4</v>
      </c>
      <c r="B11" s="183" t="s">
        <v>225</v>
      </c>
      <c r="C11" s="182"/>
      <c r="D11" s="184">
        <v>0</v>
      </c>
      <c r="E11" s="184"/>
      <c r="F11" s="184">
        <v>0</v>
      </c>
      <c r="G11" s="184">
        <f t="shared" si="0"/>
        <v>0</v>
      </c>
      <c r="H11" s="30"/>
    </row>
    <row r="12" spans="1:9" x14ac:dyDescent="0.25">
      <c r="A12" s="182">
        <v>5</v>
      </c>
      <c r="B12" s="183" t="s">
        <v>224</v>
      </c>
      <c r="C12" s="182"/>
      <c r="D12" s="184">
        <v>234691</v>
      </c>
      <c r="E12" s="184">
        <v>0</v>
      </c>
      <c r="F12" s="184">
        <v>0</v>
      </c>
      <c r="G12" s="184">
        <f t="shared" si="0"/>
        <v>234691</v>
      </c>
      <c r="H12" s="30"/>
    </row>
    <row r="13" spans="1:9" x14ac:dyDescent="0.25">
      <c r="A13" s="182">
        <v>6</v>
      </c>
      <c r="B13" s="183" t="s">
        <v>235</v>
      </c>
      <c r="C13" s="182"/>
      <c r="D13" s="184">
        <v>2430876</v>
      </c>
      <c r="E13" s="184">
        <v>92200</v>
      </c>
      <c r="F13" s="184">
        <v>0</v>
      </c>
      <c r="G13" s="184">
        <f t="shared" si="0"/>
        <v>2523076</v>
      </c>
      <c r="H13" s="30"/>
    </row>
    <row r="14" spans="1:9" s="31" customFormat="1" x14ac:dyDescent="0.25">
      <c r="A14" s="185"/>
      <c r="B14" s="186" t="s">
        <v>223</v>
      </c>
      <c r="C14" s="187"/>
      <c r="D14" s="188">
        <f>SUM(D8:D13)</f>
        <v>2665567</v>
      </c>
      <c r="E14" s="188">
        <f>SUM(E8:E13)</f>
        <v>92200</v>
      </c>
      <c r="F14" s="188">
        <f>SUM(F8:F13)</f>
        <v>0</v>
      </c>
      <c r="G14" s="188">
        <f>SUM(G8:G13)</f>
        <v>2757767</v>
      </c>
      <c r="I14" s="149"/>
    </row>
    <row r="16" spans="1:9" x14ac:dyDescent="0.25">
      <c r="B16" s="209" t="s">
        <v>286</v>
      </c>
      <c r="C16" s="209"/>
      <c r="D16" s="209"/>
      <c r="E16" s="209"/>
      <c r="F16" s="209"/>
      <c r="G16" s="209"/>
      <c r="I16" s="30"/>
    </row>
    <row r="17" spans="1:11" x14ac:dyDescent="0.25">
      <c r="K17" s="30"/>
    </row>
    <row r="18" spans="1:11" x14ac:dyDescent="0.25">
      <c r="A18" s="210" t="s">
        <v>233</v>
      </c>
      <c r="B18" s="210" t="s">
        <v>232</v>
      </c>
      <c r="C18" s="210" t="s">
        <v>231</v>
      </c>
      <c r="D18" s="179" t="s">
        <v>238</v>
      </c>
      <c r="E18" s="210" t="s">
        <v>230</v>
      </c>
      <c r="F18" s="210" t="s">
        <v>229</v>
      </c>
      <c r="G18" s="179" t="s">
        <v>238</v>
      </c>
    </row>
    <row r="19" spans="1:11" x14ac:dyDescent="0.25">
      <c r="A19" s="210"/>
      <c r="B19" s="210"/>
      <c r="C19" s="210"/>
      <c r="D19" s="180">
        <v>44197</v>
      </c>
      <c r="E19" s="210"/>
      <c r="F19" s="210"/>
      <c r="G19" s="181">
        <v>44561</v>
      </c>
    </row>
    <row r="20" spans="1:11" x14ac:dyDescent="0.25">
      <c r="A20" s="182">
        <v>1</v>
      </c>
      <c r="B20" s="183" t="s">
        <v>228</v>
      </c>
      <c r="C20" s="182"/>
      <c r="D20" s="184">
        <v>0</v>
      </c>
      <c r="E20" s="184">
        <v>0</v>
      </c>
      <c r="F20" s="184"/>
      <c r="G20" s="184">
        <f t="shared" ref="G20:G25" si="1">D20+E20</f>
        <v>0</v>
      </c>
      <c r="I20" s="30"/>
    </row>
    <row r="21" spans="1:11" x14ac:dyDescent="0.25">
      <c r="A21" s="182">
        <v>2</v>
      </c>
      <c r="B21" s="183" t="s">
        <v>227</v>
      </c>
      <c r="C21" s="182"/>
      <c r="D21" s="184">
        <v>0</v>
      </c>
      <c r="E21" s="184">
        <v>0</v>
      </c>
      <c r="F21" s="184"/>
      <c r="G21" s="184">
        <f t="shared" si="1"/>
        <v>0</v>
      </c>
      <c r="I21" s="30"/>
    </row>
    <row r="22" spans="1:11" x14ac:dyDescent="0.25">
      <c r="A22" s="182">
        <v>3</v>
      </c>
      <c r="B22" s="183" t="s">
        <v>234</v>
      </c>
      <c r="C22" s="182"/>
      <c r="D22" s="184">
        <v>0</v>
      </c>
      <c r="E22" s="184"/>
      <c r="F22" s="184"/>
      <c r="G22" s="184">
        <f t="shared" si="1"/>
        <v>0</v>
      </c>
      <c r="I22" s="30"/>
    </row>
    <row r="23" spans="1:11" x14ac:dyDescent="0.25">
      <c r="A23" s="182">
        <v>4</v>
      </c>
      <c r="B23" s="183" t="s">
        <v>225</v>
      </c>
      <c r="C23" s="182"/>
      <c r="D23" s="184">
        <v>0</v>
      </c>
      <c r="E23" s="184">
        <v>0</v>
      </c>
      <c r="F23" s="184"/>
      <c r="G23" s="184">
        <f t="shared" si="1"/>
        <v>0</v>
      </c>
      <c r="I23" s="30"/>
    </row>
    <row r="24" spans="1:11" x14ac:dyDescent="0.25">
      <c r="A24" s="182">
        <v>5</v>
      </c>
      <c r="B24" s="183" t="s">
        <v>224</v>
      </c>
      <c r="C24" s="182"/>
      <c r="D24" s="184">
        <v>56598</v>
      </c>
      <c r="E24" s="189">
        <v>44523</v>
      </c>
      <c r="F24" s="184"/>
      <c r="G24" s="184">
        <f t="shared" si="1"/>
        <v>101121</v>
      </c>
      <c r="I24" s="30"/>
    </row>
    <row r="25" spans="1:11" x14ac:dyDescent="0.25">
      <c r="A25" s="182">
        <v>6</v>
      </c>
      <c r="B25" s="183" t="s">
        <v>239</v>
      </c>
      <c r="C25" s="182"/>
      <c r="D25" s="184">
        <v>795416</v>
      </c>
      <c r="E25" s="189">
        <v>334138</v>
      </c>
      <c r="F25" s="184"/>
      <c r="G25" s="184">
        <f t="shared" si="1"/>
        <v>1129554</v>
      </c>
      <c r="I25" s="30"/>
    </row>
    <row r="26" spans="1:11" s="31" customFormat="1" x14ac:dyDescent="0.25">
      <c r="A26" s="185"/>
      <c r="B26" s="186" t="s">
        <v>223</v>
      </c>
      <c r="C26" s="187"/>
      <c r="D26" s="188">
        <f>SUM(D20:D25)</f>
        <v>852014</v>
      </c>
      <c r="E26" s="188">
        <f>SUM(E20:E25)</f>
        <v>378661</v>
      </c>
      <c r="F26" s="188">
        <f>SUM(F20:F25)</f>
        <v>0</v>
      </c>
      <c r="G26" s="188">
        <f>SUM(G20:G25)</f>
        <v>1230675</v>
      </c>
      <c r="H26" s="148"/>
      <c r="I26" s="30"/>
    </row>
    <row r="28" spans="1:11" x14ac:dyDescent="0.25">
      <c r="B28" s="209" t="s">
        <v>287</v>
      </c>
      <c r="C28" s="209"/>
      <c r="D28" s="209"/>
      <c r="E28" s="209"/>
      <c r="F28" s="209"/>
      <c r="G28" s="209"/>
    </row>
    <row r="30" spans="1:11" x14ac:dyDescent="0.25">
      <c r="A30" s="210" t="s">
        <v>233</v>
      </c>
      <c r="B30" s="210" t="s">
        <v>232</v>
      </c>
      <c r="C30" s="210" t="s">
        <v>231</v>
      </c>
      <c r="D30" s="179" t="s">
        <v>238</v>
      </c>
      <c r="E30" s="210" t="s">
        <v>230</v>
      </c>
      <c r="F30" s="210" t="s">
        <v>229</v>
      </c>
      <c r="G30" s="179" t="s">
        <v>238</v>
      </c>
    </row>
    <row r="31" spans="1:11" x14ac:dyDescent="0.25">
      <c r="A31" s="210"/>
      <c r="B31" s="210"/>
      <c r="C31" s="210"/>
      <c r="D31" s="180">
        <v>44197</v>
      </c>
      <c r="E31" s="210"/>
      <c r="F31" s="210"/>
      <c r="G31" s="181">
        <v>44561</v>
      </c>
    </row>
    <row r="32" spans="1:11" x14ac:dyDescent="0.25">
      <c r="A32" s="182">
        <v>1</v>
      </c>
      <c r="B32" s="183" t="s">
        <v>228</v>
      </c>
      <c r="C32" s="182"/>
      <c r="D32" s="184"/>
      <c r="E32" s="184"/>
      <c r="F32" s="184"/>
      <c r="G32" s="184">
        <f>D32+E32-F32</f>
        <v>0</v>
      </c>
    </row>
    <row r="33" spans="1:9" x14ac:dyDescent="0.25">
      <c r="A33" s="182">
        <v>2</v>
      </c>
      <c r="B33" s="183" t="s">
        <v>227</v>
      </c>
      <c r="C33" s="182"/>
      <c r="D33" s="184">
        <v>0</v>
      </c>
      <c r="E33" s="184">
        <v>0</v>
      </c>
      <c r="F33" s="184">
        <v>0</v>
      </c>
      <c r="G33" s="184">
        <f>+D33+E33-F33</f>
        <v>0</v>
      </c>
      <c r="I33" s="30"/>
    </row>
    <row r="34" spans="1:9" x14ac:dyDescent="0.25">
      <c r="A34" s="182">
        <v>3</v>
      </c>
      <c r="B34" s="183" t="s">
        <v>226</v>
      </c>
      <c r="C34" s="182"/>
      <c r="D34" s="184">
        <v>0</v>
      </c>
      <c r="E34" s="184">
        <v>0</v>
      </c>
      <c r="F34" s="184">
        <v>0</v>
      </c>
      <c r="G34" s="184">
        <f>+D34+E34-F34</f>
        <v>0</v>
      </c>
    </row>
    <row r="35" spans="1:9" x14ac:dyDescent="0.25">
      <c r="A35" s="182">
        <v>4</v>
      </c>
      <c r="B35" s="183" t="s">
        <v>225</v>
      </c>
      <c r="C35" s="182"/>
      <c r="D35" s="184">
        <v>0</v>
      </c>
      <c r="E35" s="184">
        <v>0</v>
      </c>
      <c r="F35" s="184">
        <v>0</v>
      </c>
      <c r="G35" s="184">
        <f>+D35+E35-F35</f>
        <v>0</v>
      </c>
      <c r="I35" s="30"/>
    </row>
    <row r="36" spans="1:9" x14ac:dyDescent="0.25">
      <c r="A36" s="182">
        <v>5</v>
      </c>
      <c r="B36" s="183" t="s">
        <v>224</v>
      </c>
      <c r="C36" s="182"/>
      <c r="D36" s="184">
        <f>D12-D24</f>
        <v>178093</v>
      </c>
      <c r="E36" s="184">
        <f>E12</f>
        <v>0</v>
      </c>
      <c r="F36" s="184">
        <f>E24</f>
        <v>44523</v>
      </c>
      <c r="G36" s="184">
        <f>+D36+E36-F36</f>
        <v>133570</v>
      </c>
      <c r="I36" s="30"/>
    </row>
    <row r="37" spans="1:9" x14ac:dyDescent="0.25">
      <c r="A37" s="182">
        <v>6</v>
      </c>
      <c r="B37" s="183" t="s">
        <v>235</v>
      </c>
      <c r="C37" s="182"/>
      <c r="D37" s="184">
        <f>D13-D25</f>
        <v>1635460</v>
      </c>
      <c r="E37" s="184">
        <f>E13</f>
        <v>92200</v>
      </c>
      <c r="F37" s="184">
        <f>E25</f>
        <v>334138</v>
      </c>
      <c r="G37" s="184">
        <f>+D37+E37-F37</f>
        <v>1393522</v>
      </c>
      <c r="I37" s="30"/>
    </row>
    <row r="38" spans="1:9" s="31" customFormat="1" x14ac:dyDescent="0.25">
      <c r="A38" s="185"/>
      <c r="B38" s="186" t="s">
        <v>223</v>
      </c>
      <c r="C38" s="187"/>
      <c r="D38" s="188">
        <f>SUM(D32:D37)</f>
        <v>1813553</v>
      </c>
      <c r="E38" s="188">
        <f>SUM(E32:E37)</f>
        <v>92200</v>
      </c>
      <c r="F38" s="188">
        <f>SUM(F32:F37)</f>
        <v>378661</v>
      </c>
      <c r="G38" s="190">
        <f>D38+E38-F38</f>
        <v>1527092</v>
      </c>
      <c r="I38" s="29"/>
    </row>
    <row r="39" spans="1:9" x14ac:dyDescent="0.25">
      <c r="G39" s="30"/>
      <c r="I39" s="147"/>
    </row>
    <row r="40" spans="1:9" x14ac:dyDescent="0.25">
      <c r="E40" s="211" t="s">
        <v>237</v>
      </c>
      <c r="F40" s="211"/>
      <c r="G40" s="211"/>
    </row>
    <row r="41" spans="1:9" x14ac:dyDescent="0.25">
      <c r="E41" s="211" t="s">
        <v>283</v>
      </c>
      <c r="F41" s="211"/>
      <c r="G41" s="211"/>
    </row>
    <row r="42" spans="1:9" x14ac:dyDescent="0.25">
      <c r="B42" s="30"/>
    </row>
  </sheetData>
  <mergeCells count="20">
    <mergeCell ref="E40:G40"/>
    <mergeCell ref="E41:G41"/>
    <mergeCell ref="B28:G28"/>
    <mergeCell ref="A30:A31"/>
    <mergeCell ref="B30:B31"/>
    <mergeCell ref="C30:C31"/>
    <mergeCell ref="E30:E31"/>
    <mergeCell ref="F30:F31"/>
    <mergeCell ref="B16:G16"/>
    <mergeCell ref="A18:A19"/>
    <mergeCell ref="B18:B19"/>
    <mergeCell ref="C18:C19"/>
    <mergeCell ref="E18:E19"/>
    <mergeCell ref="F18:F19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workbookViewId="0">
      <selection activeCell="J48" sqref="A1:J48"/>
    </sheetView>
  </sheetViews>
  <sheetFormatPr defaultRowHeight="15" x14ac:dyDescent="0.25"/>
  <cols>
    <col min="1" max="1" width="4.7109375" style="29" customWidth="1"/>
    <col min="2" max="2" width="27.7109375" style="29" customWidth="1"/>
    <col min="3" max="3" width="30.7109375" style="29" customWidth="1"/>
    <col min="4" max="4" width="20.28515625" style="29" customWidth="1"/>
    <col min="5" max="5" width="17" style="29" customWidth="1"/>
    <col min="6" max="6" width="36.5703125" style="29" customWidth="1"/>
    <col min="7" max="16384" width="9.140625" style="29"/>
  </cols>
  <sheetData>
    <row r="1" spans="1:6" x14ac:dyDescent="0.25">
      <c r="A1" s="164"/>
      <c r="B1" s="164"/>
      <c r="C1" s="164"/>
      <c r="D1" s="164"/>
      <c r="E1" s="164"/>
      <c r="F1" s="164"/>
    </row>
    <row r="2" spans="1:6" x14ac:dyDescent="0.25">
      <c r="A2" s="215" t="s">
        <v>284</v>
      </c>
      <c r="B2" s="215"/>
      <c r="C2" s="215"/>
      <c r="D2" s="215"/>
      <c r="E2" s="215"/>
      <c r="F2" s="215"/>
    </row>
    <row r="3" spans="1:6" x14ac:dyDescent="0.25">
      <c r="A3" s="164"/>
      <c r="B3" s="164"/>
      <c r="C3" s="164"/>
      <c r="D3" s="164"/>
      <c r="E3" s="164"/>
      <c r="F3" s="164"/>
    </row>
    <row r="4" spans="1:6" x14ac:dyDescent="0.25">
      <c r="A4" s="216" t="s">
        <v>275</v>
      </c>
      <c r="B4" s="216"/>
      <c r="C4" s="216"/>
      <c r="D4" s="164"/>
      <c r="E4" s="164"/>
      <c r="F4" s="164"/>
    </row>
    <row r="5" spans="1:6" x14ac:dyDescent="0.25">
      <c r="A5" s="165" t="s">
        <v>274</v>
      </c>
      <c r="B5" s="165" t="s">
        <v>273</v>
      </c>
      <c r="C5" s="164"/>
      <c r="D5" s="164"/>
      <c r="E5" s="164"/>
      <c r="F5" s="164"/>
    </row>
    <row r="6" spans="1:6" x14ac:dyDescent="0.25">
      <c r="A6" s="216" t="s">
        <v>272</v>
      </c>
      <c r="B6" s="216"/>
      <c r="C6" s="164"/>
      <c r="D6" s="164"/>
      <c r="E6" s="164"/>
      <c r="F6" s="164"/>
    </row>
    <row r="7" spans="1:6" x14ac:dyDescent="0.25">
      <c r="A7" s="165"/>
      <c r="B7" s="164"/>
      <c r="C7" s="164"/>
      <c r="D7" s="164"/>
      <c r="E7" s="164"/>
      <c r="F7" s="164"/>
    </row>
    <row r="8" spans="1:6" ht="16.5" customHeight="1" x14ac:dyDescent="0.25">
      <c r="A8" s="217" t="s">
        <v>233</v>
      </c>
      <c r="B8" s="212" t="s">
        <v>252</v>
      </c>
      <c r="C8" s="191" t="s">
        <v>251</v>
      </c>
      <c r="D8" s="212" t="s">
        <v>250</v>
      </c>
      <c r="E8" s="212" t="s">
        <v>249</v>
      </c>
      <c r="F8" s="212" t="s">
        <v>248</v>
      </c>
    </row>
    <row r="9" spans="1:6" ht="42.75" customHeight="1" x14ac:dyDescent="0.25">
      <c r="A9" s="217"/>
      <c r="B9" s="212"/>
      <c r="C9" s="191" t="s">
        <v>247</v>
      </c>
      <c r="D9" s="212"/>
      <c r="E9" s="212"/>
      <c r="F9" s="212"/>
    </row>
    <row r="10" spans="1:6" x14ac:dyDescent="0.25">
      <c r="A10" s="183"/>
      <c r="B10" s="192"/>
      <c r="C10" s="183"/>
      <c r="D10" s="183"/>
      <c r="E10" s="183"/>
      <c r="F10" s="183"/>
    </row>
    <row r="11" spans="1:6" x14ac:dyDescent="0.25">
      <c r="A11" s="183"/>
      <c r="B11" s="183"/>
      <c r="C11" s="183"/>
      <c r="D11" s="183"/>
      <c r="E11" s="183"/>
      <c r="F11" s="183"/>
    </row>
    <row r="12" spans="1:6" x14ac:dyDescent="0.25">
      <c r="A12" s="183"/>
      <c r="B12" s="192" t="s">
        <v>246</v>
      </c>
      <c r="C12" s="183"/>
      <c r="D12" s="183"/>
      <c r="E12" s="183"/>
      <c r="F12" s="183"/>
    </row>
    <row r="13" spans="1:6" x14ac:dyDescent="0.25">
      <c r="A13" s="183"/>
      <c r="B13" s="192" t="s">
        <v>245</v>
      </c>
      <c r="C13" s="183"/>
      <c r="D13" s="183"/>
      <c r="E13" s="183"/>
      <c r="F13" s="183"/>
    </row>
    <row r="14" spans="1:6" x14ac:dyDescent="0.25">
      <c r="A14" s="183"/>
      <c r="B14" s="192" t="s">
        <v>244</v>
      </c>
      <c r="C14" s="183"/>
      <c r="D14" s="183"/>
      <c r="E14" s="183"/>
      <c r="F14" s="183"/>
    </row>
    <row r="15" spans="1:6" x14ac:dyDescent="0.25">
      <c r="A15" s="183"/>
      <c r="B15" s="192" t="s">
        <v>243</v>
      </c>
      <c r="C15" s="183"/>
      <c r="D15" s="183"/>
      <c r="E15" s="183"/>
      <c r="F15" s="183"/>
    </row>
    <row r="16" spans="1:6" x14ac:dyDescent="0.25">
      <c r="A16" s="183"/>
      <c r="B16" s="183"/>
      <c r="C16" s="183"/>
      <c r="D16" s="183"/>
      <c r="E16" s="183"/>
      <c r="F16" s="183"/>
    </row>
    <row r="17" spans="1:6" x14ac:dyDescent="0.25">
      <c r="A17" s="183"/>
      <c r="B17" s="183"/>
      <c r="C17" s="183"/>
      <c r="D17" s="183"/>
      <c r="E17" s="183"/>
      <c r="F17" s="183"/>
    </row>
    <row r="18" spans="1:6" x14ac:dyDescent="0.25">
      <c r="A18" s="213" t="s">
        <v>242</v>
      </c>
      <c r="B18" s="213"/>
      <c r="C18" s="183"/>
      <c r="D18" s="183"/>
      <c r="E18" s="183"/>
      <c r="F18" s="183"/>
    </row>
    <row r="19" spans="1:6" x14ac:dyDescent="0.25">
      <c r="A19" s="214" t="s">
        <v>241</v>
      </c>
      <c r="B19" s="214"/>
      <c r="C19" s="214"/>
      <c r="D19" s="214"/>
      <c r="E19" s="214"/>
      <c r="F19" s="214"/>
    </row>
    <row r="20" spans="1:6" x14ac:dyDescent="0.25">
      <c r="A20" s="214"/>
      <c r="B20" s="214"/>
      <c r="C20" s="214"/>
      <c r="D20" s="214"/>
      <c r="E20" s="214"/>
      <c r="F20" s="214"/>
    </row>
    <row r="22" spans="1:6" x14ac:dyDescent="0.25">
      <c r="F22" s="166" t="s">
        <v>283</v>
      </c>
    </row>
  </sheetData>
  <mergeCells count="10">
    <mergeCell ref="F8:F9"/>
    <mergeCell ref="A18:B18"/>
    <mergeCell ref="A19:F20"/>
    <mergeCell ref="A2:F2"/>
    <mergeCell ref="A4:C4"/>
    <mergeCell ref="A6:B6"/>
    <mergeCell ref="A8:A9"/>
    <mergeCell ref="B8:B9"/>
    <mergeCell ref="D8:D9"/>
    <mergeCell ref="E8:E9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workbookViewId="0">
      <selection activeCell="J48" sqref="A1:J48"/>
    </sheetView>
  </sheetViews>
  <sheetFormatPr defaultRowHeight="12.75" x14ac:dyDescent="0.2"/>
  <cols>
    <col min="1" max="1" width="8.140625" style="159" customWidth="1"/>
    <col min="2" max="2" width="35.5703125" style="159" customWidth="1"/>
    <col min="3" max="4" width="11" style="159" customWidth="1"/>
    <col min="5" max="5" width="18.28515625" style="159" customWidth="1"/>
    <col min="6" max="16384" width="9.140625" style="159"/>
  </cols>
  <sheetData>
    <row r="1" spans="1:6" ht="18.75" x14ac:dyDescent="0.3">
      <c r="A1" s="219" t="s">
        <v>277</v>
      </c>
      <c r="B1" s="219"/>
      <c r="C1" s="219"/>
      <c r="D1" s="219"/>
      <c r="E1" s="219"/>
      <c r="F1" s="219"/>
    </row>
    <row r="2" spans="1:6" ht="18.75" x14ac:dyDescent="0.3">
      <c r="A2" s="219" t="s">
        <v>270</v>
      </c>
      <c r="B2" s="219"/>
      <c r="C2" s="162"/>
      <c r="D2" s="162"/>
      <c r="E2" s="162"/>
      <c r="F2" s="162"/>
    </row>
    <row r="3" spans="1:6" ht="18.75" x14ac:dyDescent="0.3">
      <c r="A3" s="161"/>
      <c r="B3" s="161"/>
      <c r="C3" s="160"/>
      <c r="D3" s="160"/>
      <c r="E3" s="160"/>
      <c r="F3" s="160"/>
    </row>
    <row r="4" spans="1:6" ht="18.75" x14ac:dyDescent="0.3">
      <c r="A4" s="161"/>
      <c r="B4" s="161"/>
      <c r="C4" s="160"/>
      <c r="D4" s="160"/>
      <c r="E4" s="160"/>
      <c r="F4" s="160"/>
    </row>
    <row r="6" spans="1:6" ht="18.75" x14ac:dyDescent="0.3">
      <c r="A6" s="220" t="s">
        <v>285</v>
      </c>
      <c r="B6" s="220"/>
      <c r="C6" s="220"/>
      <c r="D6" s="220"/>
      <c r="E6" s="220"/>
      <c r="F6" s="220"/>
    </row>
    <row r="8" spans="1:6" ht="21" customHeight="1" x14ac:dyDescent="0.2">
      <c r="A8" s="193" t="s">
        <v>259</v>
      </c>
      <c r="B8" s="193" t="s">
        <v>258</v>
      </c>
      <c r="C8" s="193" t="s">
        <v>257</v>
      </c>
      <c r="D8" s="193" t="s">
        <v>256</v>
      </c>
      <c r="E8" s="193" t="s">
        <v>255</v>
      </c>
    </row>
    <row r="9" spans="1:6" x14ac:dyDescent="0.2">
      <c r="A9" s="194"/>
      <c r="B9" s="195"/>
      <c r="C9" s="194"/>
      <c r="D9" s="195"/>
      <c r="E9" s="195"/>
    </row>
    <row r="10" spans="1:6" ht="15" x14ac:dyDescent="0.25">
      <c r="A10" s="182"/>
      <c r="B10" s="192" t="s">
        <v>276</v>
      </c>
      <c r="C10" s="182"/>
      <c r="D10" s="183"/>
      <c r="E10" s="196"/>
    </row>
    <row r="11" spans="1:6" ht="15" x14ac:dyDescent="0.25">
      <c r="A11" s="194"/>
      <c r="B11" s="183"/>
      <c r="C11" s="194"/>
      <c r="D11" s="195"/>
      <c r="E11" s="196"/>
    </row>
    <row r="12" spans="1:6" ht="24.75" customHeight="1" x14ac:dyDescent="0.2">
      <c r="A12" s="221" t="s">
        <v>254</v>
      </c>
      <c r="B12" s="221"/>
      <c r="C12" s="195"/>
      <c r="D12" s="195"/>
      <c r="E12" s="197">
        <f>SUM(E10:E11)</f>
        <v>0</v>
      </c>
    </row>
    <row r="15" spans="1:6" ht="15" x14ac:dyDescent="0.25">
      <c r="D15" s="218" t="s">
        <v>253</v>
      </c>
      <c r="E15" s="218"/>
    </row>
    <row r="16" spans="1:6" ht="15" x14ac:dyDescent="0.25">
      <c r="D16" s="218" t="s">
        <v>283</v>
      </c>
      <c r="E16" s="218"/>
    </row>
  </sheetData>
  <mergeCells count="6">
    <mergeCell ref="D16:E16"/>
    <mergeCell ref="A1:F1"/>
    <mergeCell ref="A2:B2"/>
    <mergeCell ref="A6:F6"/>
    <mergeCell ref="A12:B12"/>
    <mergeCell ref="D15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2-Pasqyra e Perform. (natyra)</vt:lpstr>
      <vt:lpstr>1-Pasqyra e Pozicioni Financiar</vt:lpstr>
      <vt:lpstr>COSMOS TOURS</vt:lpstr>
      <vt:lpstr>3-CashFlow (indirekt)</vt:lpstr>
      <vt:lpstr>4-Pasq. e Levizjeve ne Kapital</vt:lpstr>
      <vt:lpstr>AAM</vt:lpstr>
      <vt:lpstr>INVENTARI FIZIK</vt:lpstr>
      <vt:lpstr>INV. I AUTO. 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2022-07-23T17:43:46Z</dcterms:modified>
</cp:coreProperties>
</file>