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 tabRatio="919" firstSheet="3" activeTab="15"/>
  </bookViews>
  <sheets>
    <sheet name="AUTO1" sheetId="1" state="hidden" r:id="rId1"/>
    <sheet name="61802" sheetId="2" state="hidden" r:id="rId2"/>
    <sheet name="61801" sheetId="3" state="hidden" r:id="rId3"/>
    <sheet name="Kop." sheetId="5" r:id="rId4"/>
    <sheet name="Details 2018" sheetId="4" state="hidden" r:id="rId5"/>
    <sheet name="Aktivet" sheetId="6" r:id="rId6"/>
    <sheet name="Pasivet" sheetId="7" r:id="rId7"/>
    <sheet name="PASH 1" sheetId="9" r:id="rId8"/>
    <sheet name="Fluksi 2" sheetId="10" r:id="rId9"/>
    <sheet name="Kapitali 1" sheetId="11" r:id="rId10"/>
    <sheet name="Pasq,per AMM1" sheetId="12" r:id="rId11"/>
    <sheet name="Inv.Mjete Transporti" sheetId="13" r:id="rId12"/>
    <sheet name="Inv.Mat.Mallra" sheetId="14" r:id="rId13"/>
    <sheet name="Shenimet faqe 1" sheetId="15" r:id="rId14"/>
    <sheet name="Details 2018 AA" sheetId="16" state="hidden" r:id="rId15"/>
    <sheet name="Pasq.spjeguese vazhdim" sheetId="19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CURR">'[1]CURR &amp; RATES'!$B$3:$B$31</definedName>
    <definedName name="ff" comment="Remember about last column:" localSheetId="14">#REF!</definedName>
    <definedName name="ff" comment="Remember about last column:">#REF!</definedName>
    <definedName name="LOCATION">[1]source!$H$4:$H$38</definedName>
    <definedName name="payer">[1]source!$K$4:$K$38</definedName>
    <definedName name="PL" localSheetId="14">#REF!</definedName>
    <definedName name="PL">#REF!</definedName>
    <definedName name="PLEASEWORK">[2]TB!$D$3:$E$380</definedName>
    <definedName name="_xlnm.Print_Area" localSheetId="5">Aktivet!$B$1:$I$64</definedName>
    <definedName name="_xlnm.Print_Area" localSheetId="14">'Details 2018 AA'!$A$1:$D$155</definedName>
    <definedName name="_xlnm.Print_Area" localSheetId="8">'Fluksi 2'!$B$1:$I$46</definedName>
    <definedName name="_xlnm.Print_Area" localSheetId="11">'Inv.Mjete Transporti'!$B$1:$F$27</definedName>
    <definedName name="_xlnm.Print_Area" localSheetId="9">'Kapitali 1'!$B$1:$N$53</definedName>
    <definedName name="_xlnm.Print_Area" localSheetId="3">Kop.!$A$1:$K$57</definedName>
    <definedName name="_xlnm.Print_Area" localSheetId="7">'PASH 1'!$B$1:$H$72</definedName>
    <definedName name="_xlnm.Print_Area" localSheetId="6">Pasivet!$B$1:$I$58</definedName>
    <definedName name="_xlnm.Print_Area" localSheetId="10">'Pasq,per AMM1'!$A$2:$H$53</definedName>
    <definedName name="_xlnm.Print_Area" localSheetId="15">'Pasq.spjeguese vazhdim'!$B$2:$M$233</definedName>
    <definedName name="_xlnm.Print_Area" localSheetId="13">'Shenimet faqe 1'!$B$2:$E$63</definedName>
    <definedName name="Print_Area_1">[1]INVEST!$B$2:$M$716,[1]INVEST!$X$2:$AB$631</definedName>
    <definedName name="Print_Area_3">[1]source!$B$2:$D$104,[1]source!$H$2:$J$38</definedName>
    <definedName name="_xlnm.Print_Titles" localSheetId="4">'Details 2018'!$1:$5</definedName>
    <definedName name="TYPE">[1]source!$B$4:$B$104</definedName>
  </definedNames>
  <calcPr calcId="124519"/>
</workbook>
</file>

<file path=xl/calcChain.xml><?xml version="1.0" encoding="utf-8"?>
<calcChain xmlns="http://schemas.openxmlformats.org/spreadsheetml/2006/main">
  <c r="F158" i="19"/>
  <c r="F156"/>
  <c r="F154"/>
  <c r="F152"/>
  <c r="F150"/>
  <c r="F145"/>
  <c r="F143"/>
  <c r="F141"/>
  <c r="F139"/>
  <c r="F137"/>
  <c r="F132"/>
  <c r="F130"/>
  <c r="F128"/>
  <c r="F112"/>
  <c r="F106"/>
  <c r="F95"/>
  <c r="F93"/>
  <c r="F91"/>
  <c r="F85"/>
  <c r="F83"/>
  <c r="K76"/>
  <c r="J76"/>
  <c r="F75"/>
  <c r="L74"/>
  <c r="L76" s="1"/>
  <c r="F74"/>
  <c r="F73"/>
  <c r="F72"/>
  <c r="F65"/>
  <c r="F60"/>
  <c r="F58"/>
  <c r="K19"/>
  <c r="H40" i="12" l="1"/>
  <c r="G40"/>
  <c r="D151" i="16" l="1"/>
  <c r="D104"/>
  <c r="E58"/>
  <c r="F53"/>
  <c r="E53"/>
  <c r="B3" i="13" l="1"/>
  <c r="B3" i="14"/>
  <c r="B2"/>
  <c r="B2" i="13"/>
  <c r="B2" i="12" l="1"/>
  <c r="L33" i="11"/>
  <c r="D1"/>
  <c r="D1" i="10"/>
  <c r="E1" i="9"/>
  <c r="J17" i="12" l="1"/>
  <c r="D49" i="11"/>
  <c r="D75" i="16"/>
  <c r="E76" s="1"/>
  <c r="D85" i="4"/>
  <c r="D8"/>
  <c r="D149" l="1"/>
  <c r="D98"/>
  <c r="D99" s="1"/>
  <c r="C90" i="16" l="1"/>
  <c r="C107"/>
  <c r="C149"/>
  <c r="D147" i="4"/>
  <c r="G12" i="14"/>
  <c r="G11"/>
  <c r="G10"/>
  <c r="G9"/>
  <c r="G8"/>
  <c r="G7"/>
  <c r="D7"/>
  <c r="G48" i="12"/>
  <c r="D48"/>
  <c r="H48" s="1"/>
  <c r="G47"/>
  <c r="D47"/>
  <c r="H47" s="1"/>
  <c r="G46"/>
  <c r="D46"/>
  <c r="H46" s="1"/>
  <c r="G45"/>
  <c r="D45"/>
  <c r="H45" s="1"/>
  <c r="G44"/>
  <c r="D44"/>
  <c r="H44" s="1"/>
  <c r="G43"/>
  <c r="D43"/>
  <c r="H43" s="1"/>
  <c r="G42"/>
  <c r="D49"/>
  <c r="G41"/>
  <c r="H39"/>
  <c r="G33"/>
  <c r="F33"/>
  <c r="D33"/>
  <c r="H32"/>
  <c r="H31"/>
  <c r="H30"/>
  <c r="H29"/>
  <c r="H28"/>
  <c r="H27"/>
  <c r="H26"/>
  <c r="H25"/>
  <c r="H24"/>
  <c r="H23"/>
  <c r="D23"/>
  <c r="D39" s="1"/>
  <c r="G17"/>
  <c r="F17"/>
  <c r="J18" s="1"/>
  <c r="D17"/>
  <c r="H16"/>
  <c r="H15"/>
  <c r="H14"/>
  <c r="H13"/>
  <c r="H12"/>
  <c r="H11"/>
  <c r="H10"/>
  <c r="H9"/>
  <c r="H8"/>
  <c r="I52" i="11"/>
  <c r="M43"/>
  <c r="K40"/>
  <c r="I40"/>
  <c r="N38"/>
  <c r="L38"/>
  <c r="L40" s="1"/>
  <c r="N37"/>
  <c r="N36"/>
  <c r="N35"/>
  <c r="N34"/>
  <c r="N33"/>
  <c r="M31"/>
  <c r="K28"/>
  <c r="I28"/>
  <c r="I27"/>
  <c r="K27" s="1"/>
  <c r="N27" s="1"/>
  <c r="N26"/>
  <c r="L26"/>
  <c r="L28" s="1"/>
  <c r="N25"/>
  <c r="N24"/>
  <c r="N23"/>
  <c r="N22"/>
  <c r="K21"/>
  <c r="N19"/>
  <c r="M19"/>
  <c r="L19"/>
  <c r="K19"/>
  <c r="J19"/>
  <c r="J29" s="1"/>
  <c r="J31" s="1"/>
  <c r="J41" s="1"/>
  <c r="J43" s="1"/>
  <c r="J53" s="1"/>
  <c r="I19"/>
  <c r="I29" s="1"/>
  <c r="I31" s="1"/>
  <c r="H19"/>
  <c r="H29" s="1"/>
  <c r="H31" s="1"/>
  <c r="H41" s="1"/>
  <c r="H43" s="1"/>
  <c r="H53" s="1"/>
  <c r="G19"/>
  <c r="G29" s="1"/>
  <c r="G31" s="1"/>
  <c r="G41" s="1"/>
  <c r="G43" s="1"/>
  <c r="G53" s="1"/>
  <c r="F19"/>
  <c r="F29" s="1"/>
  <c r="F31" s="1"/>
  <c r="F41" s="1"/>
  <c r="F43" s="1"/>
  <c r="F53" s="1"/>
  <c r="E19"/>
  <c r="E29" s="1"/>
  <c r="E31" s="1"/>
  <c r="E41" s="1"/>
  <c r="E43" s="1"/>
  <c r="E53" s="1"/>
  <c r="D19"/>
  <c r="D31" s="1"/>
  <c r="D41" s="1"/>
  <c r="D43" s="1"/>
  <c r="D53" s="1"/>
  <c r="P17"/>
  <c r="C1"/>
  <c r="H41" i="10"/>
  <c r="G41"/>
  <c r="H29"/>
  <c r="G29"/>
  <c r="H20"/>
  <c r="I5"/>
  <c r="H5"/>
  <c r="G5"/>
  <c r="B1"/>
  <c r="B1" i="9"/>
  <c r="C104" i="16" l="1"/>
  <c r="D145"/>
  <c r="C140"/>
  <c r="D147" s="1"/>
  <c r="G49" i="12"/>
  <c r="H33"/>
  <c r="F49"/>
  <c r="H42"/>
  <c r="H17"/>
  <c r="L27" i="11"/>
  <c r="K31"/>
  <c r="I51"/>
  <c r="G20" i="10"/>
  <c r="G43" s="1"/>
  <c r="H41" i="12"/>
  <c r="K39" i="11"/>
  <c r="L39" s="1"/>
  <c r="I41"/>
  <c r="I43" s="1"/>
  <c r="I53" s="1"/>
  <c r="L21"/>
  <c r="N40"/>
  <c r="N21"/>
  <c r="N28"/>
  <c r="H43" i="10"/>
  <c r="H49" i="12" l="1"/>
  <c r="N39" i="11"/>
  <c r="D153" i="16"/>
  <c r="K41" i="11"/>
  <c r="K43" s="1"/>
  <c r="L31"/>
  <c r="L41" s="1"/>
  <c r="N29"/>
  <c r="D155" i="16" l="1"/>
  <c r="D89"/>
  <c r="N31" i="11"/>
  <c r="L43"/>
  <c r="N41"/>
  <c r="D8" i="16" l="1"/>
  <c r="D105" s="1"/>
  <c r="N43" i="11"/>
  <c r="C143" i="4" l="1"/>
  <c r="D145" l="1"/>
  <c r="D141"/>
  <c r="D139"/>
  <c r="C134"/>
  <c r="C98"/>
  <c r="D102" i="1" l="1"/>
  <c r="C101"/>
  <c r="D145"/>
  <c r="D138" i="4"/>
  <c r="C11" i="3"/>
  <c r="C147" i="1"/>
  <c r="E141"/>
  <c r="F141" s="1"/>
  <c r="D143" l="1"/>
  <c r="C138"/>
  <c r="D126"/>
  <c r="D149" l="1"/>
  <c r="D151" s="1"/>
  <c r="D153" l="1"/>
  <c r="D8" s="1"/>
  <c r="D101" s="1"/>
  <c r="D88"/>
</calcChain>
</file>

<file path=xl/sharedStrings.xml><?xml version="1.0" encoding="utf-8"?>
<sst xmlns="http://schemas.openxmlformats.org/spreadsheetml/2006/main" count="1269" uniqueCount="622">
  <si>
    <t>Kapitali(themeltar/individual</t>
  </si>
  <si>
    <t>Inst.teknike,mak,pajisje,inst</t>
  </si>
  <si>
    <t>Piktura</t>
  </si>
  <si>
    <t>Komodine</t>
  </si>
  <si>
    <t>Divan</t>
  </si>
  <si>
    <t>FV Dyer Alumini</t>
  </si>
  <si>
    <t>Dollap</t>
  </si>
  <si>
    <t>Punime gipsi</t>
  </si>
  <si>
    <t>Webcamer Logitech HD</t>
  </si>
  <si>
    <t>Web Camera</t>
  </si>
  <si>
    <t>Tavolina 160*80</t>
  </si>
  <si>
    <t>Tavoline kafeje</t>
  </si>
  <si>
    <t>Tavoline 120x80xH72cm</t>
  </si>
  <si>
    <t>Karrige rrotulluese</t>
  </si>
  <si>
    <t>Karrige fikse</t>
  </si>
  <si>
    <t>Karrige plastike</t>
  </si>
  <si>
    <t>Windor sofa</t>
  </si>
  <si>
    <t>Kompjuter Acer</t>
  </si>
  <si>
    <t>Kompjuter Dell</t>
  </si>
  <si>
    <t>Komjuter HP</t>
  </si>
  <si>
    <t>Monitor Acer</t>
  </si>
  <si>
    <t>Monitor Acer all</t>
  </si>
  <si>
    <t>Monitor Samsung</t>
  </si>
  <si>
    <t>Printer Hp 176</t>
  </si>
  <si>
    <t>233.33E</t>
  </si>
  <si>
    <t>Aksesore rrjeti/kabell</t>
  </si>
  <si>
    <t>233.18E</t>
  </si>
  <si>
    <t>Aksesore/Kabell rrjeti all</t>
  </si>
  <si>
    <t>Kufje rrjeti</t>
  </si>
  <si>
    <t>Switch 16porta</t>
  </si>
  <si>
    <t>264.53E</t>
  </si>
  <si>
    <t>HDD i jashtem Maxtar 500GB</t>
  </si>
  <si>
    <t>HDD i Jashtem 1TB</t>
  </si>
  <si>
    <t>SSD Sandisk 240 GB</t>
  </si>
  <si>
    <t>Ups 1250wat</t>
  </si>
  <si>
    <t>Videoprojektor Acer</t>
  </si>
  <si>
    <t>Laptop</t>
  </si>
  <si>
    <t>Telefon mobile</t>
  </si>
  <si>
    <t>RAM 4 GB</t>
  </si>
  <si>
    <t>Te tjera</t>
  </si>
  <si>
    <t>Am. Hardware</t>
  </si>
  <si>
    <t>Am. Office Furniture</t>
  </si>
  <si>
    <t>Am.Leasehold improvements</t>
  </si>
  <si>
    <t>Atom shpk</t>
  </si>
  <si>
    <t>54.61E</t>
  </si>
  <si>
    <t>Atom shpk lek</t>
  </si>
  <si>
    <t>Abcom shpk</t>
  </si>
  <si>
    <t>190.00E</t>
  </si>
  <si>
    <t>Inter Office shpk</t>
  </si>
  <si>
    <t>20.00E</t>
  </si>
  <si>
    <t>ES Business Service</t>
  </si>
  <si>
    <t>Studio Pustina</t>
  </si>
  <si>
    <t>Univers Reklama</t>
  </si>
  <si>
    <t>40.00E</t>
  </si>
  <si>
    <t>Ital-pack Albania</t>
  </si>
  <si>
    <t>Elton Tota</t>
  </si>
  <si>
    <t>Sokol Dusha</t>
  </si>
  <si>
    <t>Adrenalina shpk</t>
  </si>
  <si>
    <t>Security Force 98</t>
  </si>
  <si>
    <t>Baturba shpk</t>
  </si>
  <si>
    <t>ACQUA pRIMA</t>
  </si>
  <si>
    <t>parapag.,pag.porosi</t>
  </si>
  <si>
    <t>Garanci Qeraja</t>
  </si>
  <si>
    <t>Auto1 Gruppo</t>
  </si>
  <si>
    <t>Sigurime shoqerore</t>
  </si>
  <si>
    <t>Tatim mbi te ardhura TAP</t>
  </si>
  <si>
    <t>Tatim ne burim</t>
  </si>
  <si>
    <t>TVSH blerje</t>
  </si>
  <si>
    <t>Kapitali i paderdhur</t>
  </si>
  <si>
    <t>Auto1 Italia Euro</t>
  </si>
  <si>
    <t>Auto Gmbh eur</t>
  </si>
  <si>
    <t>ISP EUR</t>
  </si>
  <si>
    <t>Arka ne lek</t>
  </si>
  <si>
    <t>Bl.energji,avull,uje</t>
  </si>
  <si>
    <t>Qira</t>
  </si>
  <si>
    <t>Mirembajtje dhe riparime</t>
  </si>
  <si>
    <t>Konsulence ligjore</t>
  </si>
  <si>
    <t>Konsulence Fiskale</t>
  </si>
  <si>
    <t>Njoftime pune</t>
  </si>
  <si>
    <t>Sherbime te sigurise &amp; shend</t>
  </si>
  <si>
    <t>Shpenzime Marketingu/reklame</t>
  </si>
  <si>
    <t>Transferime, udhetim, dieta</t>
  </si>
  <si>
    <t>Linje Interneti e dedikuar</t>
  </si>
  <si>
    <t>Kafe, Uje + shp. per zyre</t>
  </si>
  <si>
    <t>Telefon</t>
  </si>
  <si>
    <t>Transporte</t>
  </si>
  <si>
    <t>Sherbime bankare</t>
  </si>
  <si>
    <t>Te tjera tatime e taksa</t>
  </si>
  <si>
    <t>Pagat e personelit</t>
  </si>
  <si>
    <t>Kuota sig.shoq.e perkrah.shoq</t>
  </si>
  <si>
    <t>Blerje aksesore per punen</t>
  </si>
  <si>
    <t>Shpz.per pritje e dhurata</t>
  </si>
  <si>
    <t>Te tjera shpz. rrjedhese</t>
  </si>
  <si>
    <t>Spese ristorante</t>
  </si>
  <si>
    <t>Parkim</t>
  </si>
  <si>
    <t>Oshee + ukt</t>
  </si>
  <si>
    <t>Shp pastrimi G.Selmani</t>
  </si>
  <si>
    <t>BLerje per zyren me kupon</t>
  </si>
  <si>
    <t>Shpenzime te panjohura</t>
  </si>
  <si>
    <t>Shpenzime te nisjes se aktivi</t>
  </si>
  <si>
    <t>Kancelari</t>
  </si>
  <si>
    <t>Shpenzime financiare</t>
  </si>
  <si>
    <t>Shpenzime kursi kembimi</t>
  </si>
  <si>
    <t>Amort.AQ</t>
  </si>
  <si>
    <t>Dorezim punime e sherbime</t>
  </si>
  <si>
    <t>Ricavi dal cambio</t>
  </si>
  <si>
    <t>6,750.00E</t>
  </si>
  <si>
    <t>6,825.00E</t>
  </si>
  <si>
    <t>8,750.00E</t>
  </si>
  <si>
    <t>2,500.00E</t>
  </si>
  <si>
    <t>23,000.00E</t>
  </si>
  <si>
    <t>354,586.00E</t>
  </si>
  <si>
    <t>15,490.04E</t>
  </si>
  <si>
    <t>COSTI</t>
  </si>
  <si>
    <t>RICAVI</t>
  </si>
  <si>
    <t>UTILE</t>
  </si>
  <si>
    <t>Auto 1 Albania</t>
  </si>
  <si>
    <t>SALDO LLOGARI/ANALITIKE</t>
  </si>
  <si>
    <t>31.12.2018</t>
  </si>
  <si>
    <t>Conto</t>
  </si>
  <si>
    <t>Descrizione</t>
  </si>
  <si>
    <t>Addebito</t>
  </si>
  <si>
    <t>Credito</t>
  </si>
  <si>
    <t>CAPITALE</t>
  </si>
  <si>
    <t>CESPITI</t>
  </si>
  <si>
    <t>AMMORTAMENTO</t>
  </si>
  <si>
    <t>FORNITORI</t>
  </si>
  <si>
    <t>CLIENTI</t>
  </si>
  <si>
    <t>DEBITI/CREDITI VERSO I TERZI</t>
  </si>
  <si>
    <t>BANCA</t>
  </si>
  <si>
    <t>CASSA</t>
  </si>
  <si>
    <t>Utile/Perdita del 2018</t>
  </si>
  <si>
    <t>spese non deducibili</t>
  </si>
  <si>
    <t>UTILE FISCALE</t>
  </si>
  <si>
    <t>TASSA UTILE (15%)</t>
  </si>
  <si>
    <t>UTILE NETO</t>
  </si>
  <si>
    <t>Tassa utile</t>
  </si>
  <si>
    <t>3,203.00E</t>
  </si>
  <si>
    <t>209,947.61E</t>
  </si>
  <si>
    <t>705.61E</t>
  </si>
  <si>
    <t>Auto 1 Albania 2018</t>
  </si>
  <si>
    <t>faqe,,1</t>
  </si>
  <si>
    <t>LIBRI I MADH  01.01.2018-31.12.2018</t>
  </si>
  <si>
    <t>19.02.2019,16:02</t>
  </si>
  <si>
    <t>============</t>
  </si>
  <si>
    <t>================</t>
  </si>
  <si>
    <t>==============</t>
  </si>
  <si>
    <t>====</t>
  </si>
  <si>
    <t>======================</t>
  </si>
  <si>
    <t>=================</t>
  </si>
  <si>
    <t>==================</t>
  </si>
  <si>
    <t>llogaria   emertim</t>
  </si>
  <si>
    <t>dok.origjine</t>
  </si>
  <si>
    <t xml:space="preserve">       date</t>
  </si>
  <si>
    <t>pershkrim</t>
  </si>
  <si>
    <t>nr_fk  llgkparti</t>
  </si>
  <si>
    <t>debi</t>
  </si>
  <si>
    <t>kredi</t>
  </si>
  <si>
    <t>gjendje</t>
  </si>
  <si>
    <t xml:space="preserve">  Konsulence Fiskale</t>
  </si>
  <si>
    <t>.</t>
  </si>
  <si>
    <t>.   .   .   .   .</t>
  </si>
  <si>
    <t>FF\105</t>
  </si>
  <si>
    <t>30.03.2018</t>
  </si>
  <si>
    <t>FF\136</t>
  </si>
  <si>
    <t>30.04.2018</t>
  </si>
  <si>
    <t>FF\164</t>
  </si>
  <si>
    <t>28.05.2018</t>
  </si>
  <si>
    <t>FF\194</t>
  </si>
  <si>
    <t>26.06.2018</t>
  </si>
  <si>
    <t>FF\230</t>
  </si>
  <si>
    <t>30.07.2018</t>
  </si>
  <si>
    <t>FF\257</t>
  </si>
  <si>
    <t>27.08.2018</t>
  </si>
  <si>
    <t>FF\282</t>
  </si>
  <si>
    <t>28.09.2018</t>
  </si>
  <si>
    <t>FF\312</t>
  </si>
  <si>
    <t>25.10.2018</t>
  </si>
  <si>
    <t>FF\340</t>
  </si>
  <si>
    <t>20.11.2018</t>
  </si>
  <si>
    <t>FF\367</t>
  </si>
  <si>
    <t>17.12.2018</t>
  </si>
  <si>
    <t>----------------</t>
  </si>
  <si>
    <t>L</t>
  </si>
  <si>
    <t>Auto 1 Albania 201</t>
  </si>
  <si>
    <t>faqe  1</t>
  </si>
  <si>
    <t>19.02.2019,16:06</t>
  </si>
  <si>
    <t>==========================================</t>
  </si>
  <si>
    <t>==========================</t>
  </si>
  <si>
    <t>dok.origjine       date    pershkrim</t>
  </si>
  <si>
    <t>61801      Konsulence ligjore</t>
  </si>
  <si>
    <t>.   .   .   .   .   .</t>
  </si>
  <si>
    <t>FF\37      30.03.2018 S&amp;P Associates</t>
  </si>
  <si>
    <t>104 904.00</t>
  </si>
  <si>
    <t>472,927.5E</t>
  </si>
  <si>
    <t>Fattura da ricevere Italia</t>
  </si>
  <si>
    <t>Fattura da emetere</t>
  </si>
  <si>
    <t xml:space="preserve">SALDO LLOGARI/ANALITIKE </t>
  </si>
  <si>
    <t>2,145.61E</t>
  </si>
  <si>
    <t>21,710.57E</t>
  </si>
  <si>
    <t>512,946.00E</t>
  </si>
  <si>
    <t>205,007.04E</t>
  </si>
  <si>
    <t>5,329.10E</t>
  </si>
  <si>
    <t>shp. I njohur (diferenca am.srl-am.fisku)</t>
  </si>
  <si>
    <t xml:space="preserve">  Data  e  mbylljes se Pasqyrave Financiare</t>
  </si>
  <si>
    <t>Deri</t>
  </si>
  <si>
    <t>01.01.2018</t>
  </si>
  <si>
    <t>Nga</t>
  </si>
  <si>
    <t xml:space="preserve">  Periudha  Kontabel e Pasqyrave Financiare</t>
  </si>
  <si>
    <t>LEKE</t>
  </si>
  <si>
    <t>Pasqyra Financiare jane te rumbullakosura ne</t>
  </si>
  <si>
    <t>Pasqyra Financiare jane te shprehura ne</t>
  </si>
  <si>
    <t>JO</t>
  </si>
  <si>
    <t>Pasqyra Financiare jane te konsoliduara</t>
  </si>
  <si>
    <t>PO</t>
  </si>
  <si>
    <t>Pasqyra Financiare jane individuale</t>
  </si>
  <si>
    <t>Viti   2018</t>
  </si>
  <si>
    <t>Ligjit Nr. 9228 Date 29.04.2004     Per Kontabilitetin dhe Pasqyrat Financiare  )</t>
  </si>
  <si>
    <t xml:space="preserve">(  Ne zbatim te Standartit Kombetar te Kontabilitetit Nr.2 te Permiresuar dhe </t>
  </si>
  <si>
    <t>P A S Q Y R A T     F I N A N C I A R E</t>
  </si>
  <si>
    <t>Veprimtari te call center</t>
  </si>
  <si>
    <t>Veprimtaria  Kryesore</t>
  </si>
  <si>
    <t>Nr. i  Regjistrit  Tregetar</t>
  </si>
  <si>
    <t>Data e krijimit</t>
  </si>
  <si>
    <t>Tirane</t>
  </si>
  <si>
    <t>Adresa e Selise</t>
  </si>
  <si>
    <t>NIPT -i</t>
  </si>
  <si>
    <t>Emertimi dhe Forma ligjore</t>
  </si>
  <si>
    <t xml:space="preserve">Shoqeria </t>
  </si>
  <si>
    <t>Pasqyra e Pozicionit Financiar (Bilanci)</t>
  </si>
  <si>
    <t>Nr</t>
  </si>
  <si>
    <t>A   K   T   I   V   E   T</t>
  </si>
  <si>
    <t>Shen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</si>
  <si>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</si>
  <si>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</si>
  <si>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</si>
  <si>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</si>
  <si>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</si>
  <si>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</si>
  <si>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</si>
  <si>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</si>
  <si>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</si>
  <si>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</si>
  <si>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</si>
  <si>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</si>
  <si>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</si>
  <si>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</si>
  <si>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TVSH</t>
  </si>
  <si>
    <t>Kapital i nënshkruar i papaguar</t>
  </si>
  <si>
    <t>Debitore &amp; kreditore te tjere</t>
  </si>
  <si>
    <t xml:space="preserve">Parapagime 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</si>
  <si>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</si>
  <si>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</si>
  <si>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</si>
  <si>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</si>
  <si>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</si>
  <si>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</si>
  <si>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</si>
  <si>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</si>
  <si>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</si>
  <si>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</si>
  <si>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</si>
  <si>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</si>
  <si>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</si>
  <si>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</si>
  <si>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</si>
  <si>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</si>
  <si>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</si>
  <si>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</si>
  <si>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</si>
  <si>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</si>
  <si>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</si>
  <si>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</si>
  <si>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</si>
  <si>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</si>
  <si>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</si>
  <si>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</si>
  <si>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</si>
  <si>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</si>
  <si>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</si>
  <si>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</si>
  <si>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</si>
  <si>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</si>
  <si>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</si>
  <si>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</si>
  <si>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</si>
  <si>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</si>
  <si>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</si>
  <si>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</si>
  <si>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</si>
  <si>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</si>
  <si>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</si>
  <si>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</si>
  <si>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</si>
  <si>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</si>
  <si>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</si>
  <si>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</si>
  <si>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Te pagueshme per TVSH</t>
  </si>
  <si>
    <t>Te pagueshme per tatim burim</t>
  </si>
  <si>
    <t>Te pagueshme per tatim fitim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</si>
  <si>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</si>
  <si>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</si>
  <si>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</si>
  <si>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</si>
  <si>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</si>
  <si>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</si>
  <si>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</si>
  <si>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</si>
  <si>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</si>
  <si>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</si>
  <si>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</si>
  <si>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</si>
  <si>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</si>
  <si>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</si>
  <si>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</si>
  <si>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</si>
  <si>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</si>
  <si>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</si>
  <si>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</si>
  <si>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</si>
  <si>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</si>
  <si>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</si>
  <si>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</si>
  <si>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</si>
  <si>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</si>
  <si>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</si>
  <si>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Ref.</t>
  </si>
  <si>
    <t>S H E N I M E T          S P J E G U E S E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</si>
  <si>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</si>
  <si>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</si>
  <si>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</si>
  <si>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</si>
  <si>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</si>
  <si>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</si>
  <si>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</si>
  <si>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</si>
  <si>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</si>
  <si>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</si>
  <si>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</si>
  <si>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Euro</t>
  </si>
  <si>
    <t>Totali</t>
  </si>
  <si>
    <t>E M E R T I M I</t>
  </si>
  <si>
    <t>Arka ne Leke</t>
  </si>
  <si>
    <t>Shoqeria nuk ka kryer investime ne tituj pronesie, aksione, etj</t>
  </si>
  <si>
    <t xml:space="preserve">Nuk ka </t>
  </si>
  <si>
    <t>&gt;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</si>
  <si>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</si>
  <si>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</si>
  <si>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</si>
  <si>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</si>
  <si>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</si>
  <si>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</si>
  <si>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</si>
  <si>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</si>
  <si>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likuid.</t>
  </si>
  <si>
    <t>Tvsh</t>
  </si>
  <si>
    <t>Tvsh e zbriteshme ne celje te vitit</t>
  </si>
  <si>
    <t>-</t>
  </si>
  <si>
    <t>Tvsh e zbriteshme ne Blerje gjate vitit</t>
  </si>
  <si>
    <t>Tvsh e pagueshme ne shitje gjate vitit</t>
  </si>
  <si>
    <t>Tvsh e zbriteshme ne mbyllje te vitit</t>
  </si>
  <si>
    <t>Debitore,Kreditore te tjere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</si>
  <si>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</si>
  <si>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</si>
  <si>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</si>
  <si>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</si>
  <si>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</si>
  <si>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</si>
  <si>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</si>
  <si>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AKTIVET AFATGJATA</t>
  </si>
  <si>
    <t>Aktive afatgjata materiale</t>
  </si>
  <si>
    <t>Analiza e posteve te amortizueshme</t>
  </si>
  <si>
    <t>Emertimi</t>
  </si>
  <si>
    <t>Viti raportues</t>
  </si>
  <si>
    <t>Viti paraardhes</t>
  </si>
  <si>
    <t>Vlera</t>
  </si>
  <si>
    <t>Amortizimi</t>
  </si>
  <si>
    <t>Vl.mbetur</t>
  </si>
  <si>
    <t>Total</t>
  </si>
  <si>
    <t>Ativet biologjike afatgjata</t>
  </si>
  <si>
    <t>Aktive afatgjata jo materiale</t>
  </si>
  <si>
    <t>DETYRIMET  AFATSHKURTRA</t>
  </si>
  <si>
    <t>Fatura mbi 300 mije leke te kontab.</t>
  </si>
  <si>
    <t>detyrime ndaj punonjesve</t>
  </si>
  <si>
    <t>detyrime ndaj sigurimeve shoqerore dhe shendetesore</t>
  </si>
  <si>
    <t>Detyrime tatimore per Tvsh-ne</t>
  </si>
  <si>
    <t>Detyrime tatimore per TAP-in</t>
  </si>
  <si>
    <t>Detyrime tatimore per Tatim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</si>
  <si>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</si>
  <si>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</si>
  <si>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</si>
  <si>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</si>
  <si>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</si>
  <si>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DETYRIMET  AFATGJATA</t>
  </si>
  <si>
    <t>III</t>
  </si>
  <si>
    <t xml:space="preserve">KAPITALI </t>
  </si>
  <si>
    <t>Rezervat ligjore</t>
  </si>
  <si>
    <t>Rezervat statutore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</si>
  <si>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</si>
  <si>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</si>
  <si>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</si>
  <si>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</si>
  <si>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</si>
  <si>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</si>
  <si>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</si>
  <si>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</si>
  <si>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</si>
  <si>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</si>
  <si>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</si>
  <si>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</si>
  <si>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</si>
  <si>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</si>
  <si>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</si>
  <si>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</si>
  <si>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  ________________  )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</si>
  <si>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</si>
  <si>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</si>
  <si>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</si>
  <si>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</si>
  <si>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</si>
  <si>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X</t>
  </si>
  <si>
    <t>Ndryshimi në inventarin e produkteve të gatshme dhe prodhimit në proces</t>
  </si>
  <si>
    <t>( X )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</si>
  <si>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</si>
  <si>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</si>
  <si>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</si>
  <si>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</si>
  <si>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</si>
  <si>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</si>
  <si>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</si>
  <si>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</si>
  <si>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</si>
  <si>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</si>
  <si>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</si>
  <si>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</si>
  <si>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</si>
  <si>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</si>
  <si>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</si>
  <si>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</si>
  <si>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</si>
  <si>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</si>
  <si>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</si>
  <si>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</si>
  <si>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</si>
  <si>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</si>
  <si>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</si>
  <si>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</si>
  <si>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</si>
  <si>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</si>
  <si>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</si>
  <si>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</si>
  <si>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</si>
  <si>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</si>
  <si>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</si>
  <si>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</si>
  <si>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</si>
  <si>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</si>
  <si>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</si>
  <si>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</si>
  <si>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</si>
  <si>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</si>
  <si>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</si>
  <si>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</si>
  <si>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</si>
  <si>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</si>
  <si>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</si>
  <si>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</si>
  <si>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</si>
  <si>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</si>
  <si>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</si>
  <si>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</si>
  <si>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</si>
  <si>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</si>
  <si>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</si>
  <si>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</si>
  <si>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</si>
  <si>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</si>
  <si>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</si>
  <si>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</si>
  <si>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</si>
  <si>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</si>
  <si>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</si>
  <si>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</si>
  <si>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</si>
  <si>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</si>
  <si>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</si>
  <si>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</si>
  <si>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</si>
  <si>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</si>
  <si>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</si>
  <si>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</si>
  <si>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</si>
  <si>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</si>
  <si>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</si>
  <si>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</si>
  <si>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</si>
  <si>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</si>
  <si>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</si>
  <si>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</si>
  <si>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</si>
  <si>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</si>
  <si>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</si>
  <si>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</si>
  <si>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</si>
  <si>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</si>
  <si>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</si>
  <si>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</si>
  <si>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</si>
  <si>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</si>
  <si>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</si>
  <si>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</si>
  <si>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Interesa Jo-Kontrollues</t>
  </si>
  <si>
    <t>Pozicioni financiar më 31 dhjetor 2014</t>
  </si>
  <si>
    <t>Efekti i ndryshimeve në politikat kontabël</t>
  </si>
  <si>
    <t>Pozicioni financiar i rideklaruar më 1 janar 2015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</si>
  <si>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</si>
  <si>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</si>
  <si>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</si>
  <si>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</si>
  <si>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</si>
  <si>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</si>
  <si>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</si>
  <si>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i rideklaruar më 31 dhjetor 2015</t>
  </si>
  <si>
    <t>Pozicioni financiar i rideklaruar më 1 janar 2016</t>
  </si>
  <si>
    <t>Shperndarje e fitimit</t>
  </si>
  <si>
    <t>Pozicioni financiar më 31 dhjetor 2016</t>
  </si>
  <si>
    <t>Pozicioni financiar i rideklaruar më 1 janar 2017</t>
  </si>
  <si>
    <t>Pozicioni financiar më 31 dhjetor 2017</t>
  </si>
  <si>
    <t>Pozicioni financiar i rideklaruar më 1 janar 2018</t>
  </si>
  <si>
    <t>Pozicioni financiar më 31 dhjetor 2018</t>
  </si>
  <si>
    <t>Aktivet Afatgjata Materiale  2018</t>
  </si>
  <si>
    <t>Sasia</t>
  </si>
  <si>
    <t>Gjendje</t>
  </si>
  <si>
    <t>Shtesa nga</t>
  </si>
  <si>
    <t>Shtesa</t>
  </si>
  <si>
    <t>Pakesime</t>
  </si>
  <si>
    <t>rivleresimi</t>
  </si>
  <si>
    <t>Mobilje /Orendi</t>
  </si>
  <si>
    <t>Pajisje zyre /kompjuter</t>
  </si>
  <si>
    <t>Instalime</t>
  </si>
  <si>
    <t xml:space="preserve">             TOTALI</t>
  </si>
  <si>
    <t>Amortizimi A.A.Materiale    2018</t>
  </si>
  <si>
    <t>Vlera Kontabel Neto e A.A.Materiale  2018</t>
  </si>
  <si>
    <t>Administratori</t>
  </si>
  <si>
    <t>Inventari I automjeteve ne pronesi 31.12.2018</t>
  </si>
  <si>
    <t>Nr.</t>
  </si>
  <si>
    <t>Lloji I automjetit</t>
  </si>
  <si>
    <t>Kapaciteti</t>
  </si>
  <si>
    <t>Targa</t>
  </si>
  <si>
    <t>Inventari i Materialeve dhe Mallrave 2018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</si>
  <si>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</si>
  <si>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</si>
  <si>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</si>
  <si>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</si>
  <si>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</si>
  <si>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</si>
  <si>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</si>
  <si>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</si>
  <si>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</si>
  <si>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</si>
  <si>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</si>
  <si>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</si>
  <si>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</si>
  <si>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</si>
  <si>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</si>
  <si>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</si>
  <si>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</si>
  <si>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</si>
  <si>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</si>
  <si>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</si>
  <si>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</si>
  <si>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</si>
  <si>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</si>
  <si>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</si>
  <si>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</si>
  <si>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</si>
  <si>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</si>
  <si>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</si>
  <si>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</si>
  <si>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</si>
  <si>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</si>
  <si>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</si>
  <si>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</si>
  <si>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</si>
  <si>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</si>
  <si>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</si>
  <si>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</si>
  <si>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</si>
  <si>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</si>
  <si>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</si>
  <si>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</si>
  <si>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</si>
  <si>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</si>
  <si>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</si>
  <si>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</si>
  <si>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</si>
  <si>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</si>
  <si>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</si>
  <si>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</si>
  <si>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</si>
  <si>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</si>
  <si>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</si>
  <si>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15 % ne vit.</t>
  </si>
  <si>
    <t>(   ______________________________________________  )</t>
  </si>
  <si>
    <t>OSHEE</t>
  </si>
  <si>
    <t>Auto 1 albania shpk</t>
  </si>
  <si>
    <t>L81423023C</t>
  </si>
  <si>
    <t>Blv. Gjergj Fishta, Alpas Center, Shkalla  NR.2, Kati I</t>
  </si>
  <si>
    <t>19.03.2019</t>
  </si>
  <si>
    <t>Tatim Fitim</t>
  </si>
  <si>
    <t>Tatim Fitimi</t>
  </si>
  <si>
    <t xml:space="preserve"> +</t>
  </si>
  <si>
    <t>Fatura per t'u emetuar</t>
  </si>
  <si>
    <t>Te pagueshme per tatim page</t>
  </si>
  <si>
    <t>Intesa San Paolo</t>
  </si>
  <si>
    <t>Detyrime tatimore per Tatimin ne burim</t>
  </si>
  <si>
    <t>Parapagime</t>
  </si>
  <si>
    <t>UTILE aziendale</t>
  </si>
  <si>
    <t>UTILE NETO Aziendale</t>
  </si>
  <si>
    <t>Korniza</t>
  </si>
  <si>
    <t>514,039.00E</t>
  </si>
  <si>
    <t>23.02.2018</t>
  </si>
</sst>
</file>

<file path=xl/styles.xml><?xml version="1.0" encoding="utf-8"?>
<styleSheet xmlns="http://schemas.openxmlformats.org/spreadsheetml/2006/main">
  <numFmts count="20">
    <numFmt numFmtId="43" formatCode="_(* #,##0.00_);_(* \(#,##0.00\);_(* &quot;-&quot;??_);_(@_)"/>
    <numFmt numFmtId="164" formatCode="_(* #,##0_);_(* \(#,##0\);_(* &quot;-&quot;??_);_(@_)"/>
    <numFmt numFmtId="165" formatCode="_([$EGP]\ * #,##0_);_([$EGP]\ * \(#,##0\);_([$EGP]\ * &quot;-&quot;_);_(@_)"/>
    <numFmt numFmtId="166" formatCode="_([$RSD]\ * #,##0.00_);_([$RSD]\ * \(#,##0.00\);_([$RSD]\ * &quot;-&quot;??_);_(@_)"/>
    <numFmt numFmtId="167" formatCode="[$£-809]#,##0;\-[$£-809]#,##0"/>
    <numFmt numFmtId="168" formatCode="_ * #,##0.00_ ;_ * \-#,##0.00_ ;_ * \-??_ ;_ @_ "/>
    <numFmt numFmtId="169" formatCode="_-* #,##0.00\ _€_-;\-* #,##0.00\ _€_-;_-* &quot;-&quot;??\ _€_-;_-@_-"/>
    <numFmt numFmtId="170" formatCode="_ * #,##0.00_ ;_ * \-#,##0.00_ ;_ * &quot;-&quot;??_ ;_ @_ "/>
    <numFmt numFmtId="171" formatCode="_-* #,##0.00_L_e_k_-;\-* #,##0.00_L_e_k_-;_-* &quot;-&quot;??_L_e_k_-;_-@_-"/>
    <numFmt numFmtId="172" formatCode="_(* #,##0.00_);_(* \(#,##0.00\);_(* \-??_);_(@_)"/>
    <numFmt numFmtId="173" formatCode="#,##0.00\ ;&quot; (&quot;#,##0.00\);&quot; -&quot;#\ ;@\ "/>
    <numFmt numFmtId="174" formatCode="_-* #,##0.00\ _€_-;\-* #,##0.00\ _€_-;_-* \-??\ _€_-;_-@_-"/>
    <numFmt numFmtId="175" formatCode="_-* #,##0.00_-;\-* #,##0.00_-;_-* &quot;-&quot;??_-;_-@_-"/>
    <numFmt numFmtId="176" formatCode="_-&quot;£&quot;* #,##0.00_-;\-&quot;£&quot;* #,##0.00_-;_-&quot;£&quot;* &quot;-&quot;??_-;_-@_-"/>
    <numFmt numFmtId="177" formatCode="#,##0.00&quot; &quot;;&quot; -&quot;#,##0.00&quot; &quot;;&quot; -&quot;#&quot; &quot;;@&quot; &quot;"/>
    <numFmt numFmtId="178" formatCode="[$-409]mmm\-yy;@"/>
    <numFmt numFmtId="179" formatCode="[$$-409]#,##0.00;[Red]&quot;-&quot;[$$-409]#,##0.00"/>
    <numFmt numFmtId="180" formatCode="#,##0&quot; &quot;\ &quot; &quot;;[Red]\(#,##0\)\ &quot; &quot;;&quot;—&quot;&quot; &quot;&quot; &quot;&quot; &quot;&quot; &quot;"/>
    <numFmt numFmtId="181" formatCode="_-* #,##0_L_e_k_-;\-* #,##0_L_e_k_-;_-* &quot;-&quot;??_L_e_k_-;_-@_-"/>
    <numFmt numFmtId="182" formatCode="#,##0.00000000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9"/>
      <name val="Cambria"/>
      <family val="1"/>
      <scheme val="major"/>
    </font>
    <font>
      <b/>
      <sz val="20"/>
      <name val="Cambria"/>
      <family val="1"/>
      <scheme val="major"/>
    </font>
    <font>
      <b/>
      <sz val="9"/>
      <name val="Cambria"/>
      <family val="1"/>
      <scheme val="maj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42"/>
      <name val="Arial"/>
      <family val="2"/>
    </font>
    <font>
      <sz val="10"/>
      <color indexed="9"/>
      <name val="Arial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0"/>
      <color indexed="42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  <charset val="136"/>
    </font>
    <font>
      <sz val="11"/>
      <color indexed="8"/>
      <name val="宋体"/>
      <family val="3"/>
      <charset val="134"/>
    </font>
    <font>
      <sz val="10"/>
      <name val="Verdana"/>
      <family val="2"/>
    </font>
    <font>
      <sz val="11"/>
      <color theme="1"/>
      <name val="Calibri"/>
      <family val="2"/>
      <charset val="134"/>
      <scheme val="minor"/>
    </font>
    <font>
      <sz val="10"/>
      <name val="Geneva"/>
    </font>
    <font>
      <sz val="12"/>
      <name val="宋体"/>
      <family val="3"/>
      <charset val="134"/>
    </font>
    <font>
      <sz val="8"/>
      <color theme="1"/>
      <name val="Arial"/>
      <family val="2"/>
    </font>
    <font>
      <sz val="11"/>
      <color indexed="62"/>
      <name val="Calibri"/>
      <family val="2"/>
    </font>
    <font>
      <sz val="9"/>
      <name val="Arial"/>
      <family val="2"/>
    </font>
    <font>
      <u/>
      <sz val="11"/>
      <color rgb="FF0000FF"/>
      <name val="Calibri1"/>
    </font>
    <font>
      <sz val="10"/>
      <color indexed="8"/>
      <name val="Arial1"/>
    </font>
    <font>
      <sz val="10"/>
      <color rgb="FF000000"/>
      <name val="Arial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i/>
      <sz val="16"/>
      <color rgb="FF000000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1"/>
      <color indexed="20"/>
      <name val="Calibri"/>
      <family val="2"/>
    </font>
    <font>
      <sz val="10"/>
      <color indexed="52"/>
      <name val="Arial"/>
      <family val="2"/>
    </font>
    <font>
      <sz val="10"/>
      <name val="Arial CE"/>
      <charset val="238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  <charset val="136"/>
    </font>
    <font>
      <sz val="11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10"/>
      <color theme="1"/>
      <name val="Arial"/>
      <family val="2"/>
    </font>
    <font>
      <sz val="11"/>
      <name val="Times New Roman"/>
      <family val="1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i/>
      <u/>
      <sz val="11"/>
      <color rgb="FF00000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  <charset val="136"/>
    </font>
    <font>
      <b/>
      <sz val="18"/>
      <color indexed="56"/>
      <name val="Cambria"/>
      <family val="2"/>
      <charset val="136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u/>
      <sz val="9"/>
      <name val="Cambria"/>
      <family val="1"/>
      <scheme val="major"/>
    </font>
    <font>
      <i/>
      <sz val="9"/>
      <name val="Cambria"/>
      <family val="1"/>
      <scheme val="major"/>
    </font>
    <font>
      <i/>
      <sz val="10"/>
      <name val="Arial"/>
      <family val="2"/>
    </font>
    <font>
      <i/>
      <sz val="9"/>
      <color theme="1" tint="0.34998626667073579"/>
      <name val="Cambria"/>
      <family val="1"/>
      <scheme val="major"/>
    </font>
    <font>
      <i/>
      <sz val="10"/>
      <color theme="1" tint="0.34998626667073579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u/>
      <sz val="12"/>
      <name val="Arial"/>
      <family val="2"/>
    </font>
    <font>
      <sz val="9"/>
      <color indexed="10"/>
      <name val="Cambria"/>
      <family val="1"/>
      <scheme val="major"/>
    </font>
    <font>
      <b/>
      <i/>
      <sz val="9"/>
      <name val="Cambria"/>
      <family val="1"/>
      <scheme val="major"/>
    </font>
    <font>
      <b/>
      <u/>
      <sz val="9"/>
      <color theme="1"/>
      <name val="Cambria"/>
      <family val="1"/>
      <scheme val="major"/>
    </font>
    <font>
      <u/>
      <sz val="10"/>
      <name val="Arial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3333"/>
        <bgColor rgb="FFFF0000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69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165" fontId="23" fillId="0" borderId="0"/>
    <xf numFmtId="0" fontId="27" fillId="35" borderId="0" applyNumberFormat="0" applyBorder="0" applyAlignment="0" applyProtection="0"/>
    <xf numFmtId="165" fontId="27" fillId="35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7" borderId="0" applyNumberFormat="0" applyBorder="0" applyAlignment="0" applyProtection="0"/>
    <xf numFmtId="165" fontId="27" fillId="37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39" borderId="0" applyNumberFormat="0" applyBorder="0" applyAlignment="0" applyProtection="0"/>
    <xf numFmtId="165" fontId="27" fillId="39" borderId="0" applyNumberFormat="0" applyBorder="0" applyAlignment="0" applyProtection="0"/>
    <xf numFmtId="0" fontId="27" fillId="40" borderId="0" applyNumberFormat="0" applyBorder="0" applyAlignment="0" applyProtection="0"/>
    <xf numFmtId="165" fontId="27" fillId="4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6" fontId="28" fillId="41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6" fontId="28" fillId="41" borderId="0" applyNumberFormat="0" applyBorder="0" applyAlignment="0" applyProtection="0"/>
    <xf numFmtId="165" fontId="28" fillId="42" borderId="0" applyNumberFormat="0" applyBorder="0" applyAlignment="0" applyProtection="0"/>
    <xf numFmtId="165" fontId="28" fillId="42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6" fontId="28" fillId="40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6" fontId="28" fillId="40" borderId="0" applyNumberFormat="0" applyBorder="0" applyAlignment="0" applyProtection="0"/>
    <xf numFmtId="165" fontId="28" fillId="43" borderId="0" applyNumberFormat="0" applyBorder="0" applyAlignment="0" applyProtection="0"/>
    <xf numFmtId="165" fontId="28" fillId="43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6" fontId="28" fillId="44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6" fontId="28" fillId="44" borderId="0" applyNumberFormat="0" applyBorder="0" applyAlignment="0" applyProtection="0"/>
    <xf numFmtId="165" fontId="28" fillId="45" borderId="0" applyNumberFormat="0" applyBorder="0" applyAlignment="0" applyProtection="0"/>
    <xf numFmtId="165" fontId="28" fillId="45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6" fontId="28" fillId="41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6" fontId="28" fillId="41" borderId="0" applyNumberFormat="0" applyBorder="0" applyAlignment="0" applyProtection="0"/>
    <xf numFmtId="165" fontId="28" fillId="46" borderId="0" applyNumberFormat="0" applyBorder="0" applyAlignment="0" applyProtection="0"/>
    <xf numFmtId="165" fontId="28" fillId="4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6" fontId="28" fillId="39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6" fontId="28" fillId="39" borderId="0" applyNumberFormat="0" applyBorder="0" applyAlignment="0" applyProtection="0"/>
    <xf numFmtId="165" fontId="28" fillId="47" borderId="0" applyNumberFormat="0" applyBorder="0" applyAlignment="0" applyProtection="0"/>
    <xf numFmtId="165" fontId="28" fillId="47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6" fontId="28" fillId="4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6" fontId="28" fillId="40" borderId="0" applyNumberFormat="0" applyBorder="0" applyAlignment="0" applyProtection="0"/>
    <xf numFmtId="165" fontId="28" fillId="48" borderId="0" applyNumberFormat="0" applyBorder="0" applyAlignment="0" applyProtection="0"/>
    <xf numFmtId="165" fontId="28" fillId="48" borderId="0" applyNumberFormat="0" applyBorder="0" applyAlignment="0" applyProtection="0"/>
    <xf numFmtId="166" fontId="28" fillId="41" borderId="0" applyNumberFormat="0" applyBorder="0" applyAlignment="0" applyProtection="0"/>
    <xf numFmtId="166" fontId="28" fillId="40" borderId="0" applyNumberFormat="0" applyBorder="0" applyAlignment="0" applyProtection="0"/>
    <xf numFmtId="166" fontId="28" fillId="44" borderId="0" applyNumberFormat="0" applyBorder="0" applyAlignment="0" applyProtection="0"/>
    <xf numFmtId="166" fontId="28" fillId="41" borderId="0" applyNumberFormat="0" applyBorder="0" applyAlignment="0" applyProtection="0"/>
    <xf numFmtId="166" fontId="28" fillId="39" borderId="0" applyNumberFormat="0" applyBorder="0" applyAlignment="0" applyProtection="0"/>
    <xf numFmtId="166" fontId="28" fillId="40" borderId="0" applyNumberFormat="0" applyBorder="0" applyAlignment="0" applyProtection="0"/>
    <xf numFmtId="0" fontId="27" fillId="49" borderId="0" applyNumberFormat="0" applyBorder="0" applyAlignment="0" applyProtection="0"/>
    <xf numFmtId="165" fontId="27" fillId="49" borderId="0" applyNumberFormat="0" applyBorder="0" applyAlignment="0" applyProtection="0"/>
    <xf numFmtId="0" fontId="27" fillId="50" borderId="0" applyNumberFormat="0" applyBorder="0" applyAlignment="0" applyProtection="0"/>
    <xf numFmtId="165" fontId="27" fillId="50" borderId="0" applyNumberFormat="0" applyBorder="0" applyAlignment="0" applyProtection="0"/>
    <xf numFmtId="0" fontId="27" fillId="51" borderId="0" applyNumberFormat="0" applyBorder="0" applyAlignment="0" applyProtection="0"/>
    <xf numFmtId="165" fontId="27" fillId="51" borderId="0" applyNumberFormat="0" applyBorder="0" applyAlignment="0" applyProtection="0"/>
    <xf numFmtId="0" fontId="27" fillId="38" borderId="0" applyNumberFormat="0" applyBorder="0" applyAlignment="0" applyProtection="0"/>
    <xf numFmtId="165" fontId="27" fillId="38" borderId="0" applyNumberFormat="0" applyBorder="0" applyAlignment="0" applyProtection="0"/>
    <xf numFmtId="0" fontId="27" fillId="49" borderId="0" applyNumberFormat="0" applyBorder="0" applyAlignment="0" applyProtection="0"/>
    <xf numFmtId="165" fontId="27" fillId="49" borderId="0" applyNumberFormat="0" applyBorder="0" applyAlignment="0" applyProtection="0"/>
    <xf numFmtId="0" fontId="27" fillId="52" borderId="0" applyNumberFormat="0" applyBorder="0" applyAlignment="0" applyProtection="0"/>
    <xf numFmtId="165" fontId="27" fillId="52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6" fontId="28" fillId="53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6" fontId="28" fillId="53" borderId="0" applyNumberFormat="0" applyBorder="0" applyAlignment="0" applyProtection="0"/>
    <xf numFmtId="165" fontId="28" fillId="54" borderId="0" applyNumberFormat="0" applyBorder="0" applyAlignment="0" applyProtection="0"/>
    <xf numFmtId="165" fontId="28" fillId="54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6" fontId="28" fillId="50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6" fontId="28" fillId="50" borderId="0" applyNumberFormat="0" applyBorder="0" applyAlignment="0" applyProtection="0"/>
    <xf numFmtId="165" fontId="28" fillId="55" borderId="0" applyNumberFormat="0" applyBorder="0" applyAlignment="0" applyProtection="0"/>
    <xf numFmtId="165" fontId="28" fillId="55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6" fontId="28" fillId="56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6" fontId="28" fillId="56" borderId="0" applyNumberFormat="0" applyBorder="0" applyAlignment="0" applyProtection="0"/>
    <xf numFmtId="165" fontId="28" fillId="57" borderId="0" applyNumberFormat="0" applyBorder="0" applyAlignment="0" applyProtection="0"/>
    <xf numFmtId="165" fontId="28" fillId="57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6" fontId="28" fillId="5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6" fontId="28" fillId="53" borderId="0" applyNumberFormat="0" applyBorder="0" applyAlignment="0" applyProtection="0"/>
    <xf numFmtId="165" fontId="28" fillId="46" borderId="0" applyNumberFormat="0" applyBorder="0" applyAlignment="0" applyProtection="0"/>
    <xf numFmtId="165" fontId="28" fillId="46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6" fontId="28" fillId="49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6" fontId="28" fillId="49" borderId="0" applyNumberFormat="0" applyBorder="0" applyAlignment="0" applyProtection="0"/>
    <xf numFmtId="165" fontId="28" fillId="54" borderId="0" applyNumberFormat="0" applyBorder="0" applyAlignment="0" applyProtection="0"/>
    <xf numFmtId="165" fontId="28" fillId="54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6" fontId="28" fillId="40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6" fontId="28" fillId="40" borderId="0" applyNumberFormat="0" applyBorder="0" applyAlignment="0" applyProtection="0"/>
    <xf numFmtId="165" fontId="28" fillId="58" borderId="0" applyNumberFormat="0" applyBorder="0" applyAlignment="0" applyProtection="0"/>
    <xf numFmtId="165" fontId="28" fillId="58" borderId="0" applyNumberFormat="0" applyBorder="0" applyAlignment="0" applyProtection="0"/>
    <xf numFmtId="166" fontId="28" fillId="53" borderId="0" applyNumberFormat="0" applyBorder="0" applyAlignment="0" applyProtection="0"/>
    <xf numFmtId="166" fontId="28" fillId="50" borderId="0" applyNumberFormat="0" applyBorder="0" applyAlignment="0" applyProtection="0"/>
    <xf numFmtId="166" fontId="28" fillId="56" borderId="0" applyNumberFormat="0" applyBorder="0" applyAlignment="0" applyProtection="0"/>
    <xf numFmtId="166" fontId="28" fillId="53" borderId="0" applyNumberFormat="0" applyBorder="0" applyAlignment="0" applyProtection="0"/>
    <xf numFmtId="166" fontId="28" fillId="49" borderId="0" applyNumberFormat="0" applyBorder="0" applyAlignment="0" applyProtection="0"/>
    <xf numFmtId="166" fontId="28" fillId="40" borderId="0" applyNumberFormat="0" applyBorder="0" applyAlignment="0" applyProtection="0"/>
    <xf numFmtId="0" fontId="29" fillId="59" borderId="0" applyNumberFormat="0" applyBorder="0" applyAlignment="0" applyProtection="0"/>
    <xf numFmtId="165" fontId="29" fillId="59" borderId="0" applyNumberFormat="0" applyBorder="0" applyAlignment="0" applyProtection="0"/>
    <xf numFmtId="0" fontId="29" fillId="50" borderId="0" applyNumberFormat="0" applyBorder="0" applyAlignment="0" applyProtection="0"/>
    <xf numFmtId="165" fontId="29" fillId="50" borderId="0" applyNumberFormat="0" applyBorder="0" applyAlignment="0" applyProtection="0"/>
    <xf numFmtId="0" fontId="29" fillId="51" borderId="0" applyNumberFormat="0" applyBorder="0" applyAlignment="0" applyProtection="0"/>
    <xf numFmtId="165" fontId="29" fillId="51" borderId="0" applyNumberFormat="0" applyBorder="0" applyAlignment="0" applyProtection="0"/>
    <xf numFmtId="0" fontId="29" fillId="60" borderId="0" applyNumberFormat="0" applyBorder="0" applyAlignment="0" applyProtection="0"/>
    <xf numFmtId="165" fontId="29" fillId="60" borderId="0" applyNumberFormat="0" applyBorder="0" applyAlignment="0" applyProtection="0"/>
    <xf numFmtId="0" fontId="29" fillId="61" borderId="0" applyNumberFormat="0" applyBorder="0" applyAlignment="0" applyProtection="0"/>
    <xf numFmtId="165" fontId="29" fillId="61" borderId="0" applyNumberFormat="0" applyBorder="0" applyAlignment="0" applyProtection="0"/>
    <xf numFmtId="0" fontId="29" fillId="62" borderId="0" applyNumberFormat="0" applyBorder="0" applyAlignment="0" applyProtection="0"/>
    <xf numFmtId="165" fontId="29" fillId="62" borderId="0" applyNumberFormat="0" applyBorder="0" applyAlignment="0" applyProtection="0"/>
    <xf numFmtId="165" fontId="17" fillId="12" borderId="0" applyNumberFormat="0" applyBorder="0" applyAlignment="0" applyProtection="0"/>
    <xf numFmtId="166" fontId="30" fillId="61" borderId="0" applyNumberFormat="0" applyBorder="0" applyAlignment="0" applyProtection="0"/>
    <xf numFmtId="165" fontId="17" fillId="12" borderId="0" applyNumberFormat="0" applyBorder="0" applyAlignment="0" applyProtection="0"/>
    <xf numFmtId="166" fontId="30" fillId="61" borderId="0" applyNumberFormat="0" applyBorder="0" applyAlignment="0" applyProtection="0"/>
    <xf numFmtId="165" fontId="31" fillId="63" borderId="0" applyNumberFormat="0" applyBorder="0" applyAlignment="0" applyProtection="0"/>
    <xf numFmtId="165" fontId="31" fillId="63" borderId="0" applyNumberFormat="0" applyBorder="0" applyAlignment="0" applyProtection="0"/>
    <xf numFmtId="165" fontId="17" fillId="16" borderId="0" applyNumberFormat="0" applyBorder="0" applyAlignment="0" applyProtection="0"/>
    <xf numFmtId="166" fontId="30" fillId="50" borderId="0" applyNumberFormat="0" applyBorder="0" applyAlignment="0" applyProtection="0"/>
    <xf numFmtId="165" fontId="17" fillId="16" borderId="0" applyNumberFormat="0" applyBorder="0" applyAlignment="0" applyProtection="0"/>
    <xf numFmtId="166" fontId="30" fillId="50" borderId="0" applyNumberFormat="0" applyBorder="0" applyAlignment="0" applyProtection="0"/>
    <xf numFmtId="165" fontId="31" fillId="55" borderId="0" applyNumberFormat="0" applyBorder="0" applyAlignment="0" applyProtection="0"/>
    <xf numFmtId="165" fontId="31" fillId="55" borderId="0" applyNumberFormat="0" applyBorder="0" applyAlignment="0" applyProtection="0"/>
    <xf numFmtId="165" fontId="17" fillId="20" borderId="0" applyNumberFormat="0" applyBorder="0" applyAlignment="0" applyProtection="0"/>
    <xf numFmtId="166" fontId="30" fillId="56" borderId="0" applyNumberFormat="0" applyBorder="0" applyAlignment="0" applyProtection="0"/>
    <xf numFmtId="165" fontId="17" fillId="20" borderId="0" applyNumberFormat="0" applyBorder="0" applyAlignment="0" applyProtection="0"/>
    <xf numFmtId="166" fontId="30" fillId="56" borderId="0" applyNumberFormat="0" applyBorder="0" applyAlignment="0" applyProtection="0"/>
    <xf numFmtId="165" fontId="31" fillId="57" borderId="0" applyNumberFormat="0" applyBorder="0" applyAlignment="0" applyProtection="0"/>
    <xf numFmtId="165" fontId="31" fillId="57" borderId="0" applyNumberFormat="0" applyBorder="0" applyAlignment="0" applyProtection="0"/>
    <xf numFmtId="165" fontId="17" fillId="24" borderId="0" applyNumberFormat="0" applyBorder="0" applyAlignment="0" applyProtection="0"/>
    <xf numFmtId="166" fontId="30" fillId="53" borderId="0" applyNumberFormat="0" applyBorder="0" applyAlignment="0" applyProtection="0"/>
    <xf numFmtId="165" fontId="17" fillId="24" borderId="0" applyNumberFormat="0" applyBorder="0" applyAlignment="0" applyProtection="0"/>
    <xf numFmtId="166" fontId="30" fillId="53" borderId="0" applyNumberFormat="0" applyBorder="0" applyAlignment="0" applyProtection="0"/>
    <xf numFmtId="165" fontId="31" fillId="64" borderId="0" applyNumberFormat="0" applyBorder="0" applyAlignment="0" applyProtection="0"/>
    <xf numFmtId="165" fontId="31" fillId="64" borderId="0" applyNumberFormat="0" applyBorder="0" applyAlignment="0" applyProtection="0"/>
    <xf numFmtId="165" fontId="17" fillId="28" borderId="0" applyNumberFormat="0" applyBorder="0" applyAlignment="0" applyProtection="0"/>
    <xf numFmtId="166" fontId="30" fillId="61" borderId="0" applyNumberFormat="0" applyBorder="0" applyAlignment="0" applyProtection="0"/>
    <xf numFmtId="165" fontId="17" fillId="28" borderId="0" applyNumberFormat="0" applyBorder="0" applyAlignment="0" applyProtection="0"/>
    <xf numFmtId="166" fontId="30" fillId="61" borderId="0" applyNumberFormat="0" applyBorder="0" applyAlignment="0" applyProtection="0"/>
    <xf numFmtId="165" fontId="31" fillId="65" borderId="0" applyNumberFormat="0" applyBorder="0" applyAlignment="0" applyProtection="0"/>
    <xf numFmtId="165" fontId="31" fillId="65" borderId="0" applyNumberFormat="0" applyBorder="0" applyAlignment="0" applyProtection="0"/>
    <xf numFmtId="165" fontId="17" fillId="32" borderId="0" applyNumberFormat="0" applyBorder="0" applyAlignment="0" applyProtection="0"/>
    <xf numFmtId="166" fontId="30" fillId="40" borderId="0" applyNumberFormat="0" applyBorder="0" applyAlignment="0" applyProtection="0"/>
    <xf numFmtId="165" fontId="17" fillId="32" borderId="0" applyNumberFormat="0" applyBorder="0" applyAlignment="0" applyProtection="0"/>
    <xf numFmtId="166" fontId="30" fillId="40" borderId="0" applyNumberFormat="0" applyBorder="0" applyAlignment="0" applyProtection="0"/>
    <xf numFmtId="165" fontId="31" fillId="66" borderId="0" applyNumberFormat="0" applyBorder="0" applyAlignment="0" applyProtection="0"/>
    <xf numFmtId="165" fontId="31" fillId="66" borderId="0" applyNumberFormat="0" applyBorder="0" applyAlignment="0" applyProtection="0"/>
    <xf numFmtId="166" fontId="31" fillId="61" borderId="0" applyNumberFormat="0" applyBorder="0" applyAlignment="0" applyProtection="0"/>
    <xf numFmtId="166" fontId="31" fillId="50" borderId="0" applyNumberFormat="0" applyBorder="0" applyAlignment="0" applyProtection="0"/>
    <xf numFmtId="166" fontId="31" fillId="56" borderId="0" applyNumberFormat="0" applyBorder="0" applyAlignment="0" applyProtection="0"/>
    <xf numFmtId="166" fontId="31" fillId="53" borderId="0" applyNumberFormat="0" applyBorder="0" applyAlignment="0" applyProtection="0"/>
    <xf numFmtId="166" fontId="31" fillId="61" borderId="0" applyNumberFormat="0" applyBorder="0" applyAlignment="0" applyProtection="0"/>
    <xf numFmtId="166" fontId="31" fillId="40" borderId="0" applyNumberFormat="0" applyBorder="0" applyAlignment="0" applyProtection="0"/>
    <xf numFmtId="165" fontId="17" fillId="9" borderId="0" applyNumberFormat="0" applyBorder="0" applyAlignment="0" applyProtection="0"/>
    <xf numFmtId="166" fontId="30" fillId="61" borderId="0" applyNumberFormat="0" applyBorder="0" applyAlignment="0" applyProtection="0"/>
    <xf numFmtId="167" fontId="31" fillId="67" borderId="0" applyNumberFormat="0" applyBorder="0" applyAlignment="0" applyProtection="0"/>
    <xf numFmtId="166" fontId="30" fillId="61" borderId="0" applyNumberFormat="0" applyBorder="0" applyAlignment="0" applyProtection="0"/>
    <xf numFmtId="165" fontId="17" fillId="13" borderId="0" applyNumberFormat="0" applyBorder="0" applyAlignment="0" applyProtection="0"/>
    <xf numFmtId="166" fontId="30" fillId="68" borderId="0" applyNumberFormat="0" applyBorder="0" applyAlignment="0" applyProtection="0"/>
    <xf numFmtId="167" fontId="31" fillId="68" borderId="0" applyNumberFormat="0" applyBorder="0" applyAlignment="0" applyProtection="0"/>
    <xf numFmtId="166" fontId="30" fillId="68" borderId="0" applyNumberFormat="0" applyBorder="0" applyAlignment="0" applyProtection="0"/>
    <xf numFmtId="165" fontId="17" fillId="17" borderId="0" applyNumberFormat="0" applyBorder="0" applyAlignment="0" applyProtection="0"/>
    <xf numFmtId="166" fontId="30" fillId="69" borderId="0" applyNumberFormat="0" applyBorder="0" applyAlignment="0" applyProtection="0"/>
    <xf numFmtId="167" fontId="31" fillId="69" borderId="0" applyNumberFormat="0" applyBorder="0" applyAlignment="0" applyProtection="0"/>
    <xf numFmtId="166" fontId="30" fillId="69" borderId="0" applyNumberFormat="0" applyBorder="0" applyAlignment="0" applyProtection="0"/>
    <xf numFmtId="165" fontId="17" fillId="21" borderId="0" applyNumberFormat="0" applyBorder="0" applyAlignment="0" applyProtection="0"/>
    <xf numFmtId="166" fontId="30" fillId="70" borderId="0" applyNumberFormat="0" applyBorder="0" applyAlignment="0" applyProtection="0"/>
    <xf numFmtId="167" fontId="31" fillId="60" borderId="0" applyNumberFormat="0" applyBorder="0" applyAlignment="0" applyProtection="0"/>
    <xf numFmtId="166" fontId="30" fillId="70" borderId="0" applyNumberFormat="0" applyBorder="0" applyAlignment="0" applyProtection="0"/>
    <xf numFmtId="165" fontId="17" fillId="25" borderId="0" applyNumberFormat="0" applyBorder="0" applyAlignment="0" applyProtection="0"/>
    <xf numFmtId="166" fontId="30" fillId="61" borderId="0" applyNumberFormat="0" applyBorder="0" applyAlignment="0" applyProtection="0"/>
    <xf numFmtId="167" fontId="31" fillId="61" borderId="0" applyNumberFormat="0" applyBorder="0" applyAlignment="0" applyProtection="0"/>
    <xf numFmtId="166" fontId="30" fillId="61" borderId="0" applyNumberFormat="0" applyBorder="0" applyAlignment="0" applyProtection="0"/>
    <xf numFmtId="165" fontId="17" fillId="29" borderId="0" applyNumberFormat="0" applyBorder="0" applyAlignment="0" applyProtection="0"/>
    <xf numFmtId="166" fontId="30" fillId="71" borderId="0" applyNumberFormat="0" applyBorder="0" applyAlignment="0" applyProtection="0"/>
    <xf numFmtId="167" fontId="31" fillId="71" borderId="0" applyNumberFormat="0" applyBorder="0" applyAlignment="0" applyProtection="0"/>
    <xf numFmtId="166" fontId="30" fillId="71" borderId="0" applyNumberFormat="0" applyBorder="0" applyAlignment="0" applyProtection="0"/>
    <xf numFmtId="0" fontId="32" fillId="0" borderId="0" applyNumberFormat="0" applyFill="0" applyBorder="0" applyAlignment="0" applyProtection="0"/>
    <xf numFmtId="165" fontId="32" fillId="0" borderId="0" applyNumberFormat="0" applyFill="0" applyBorder="0" applyAlignment="0" applyProtection="0"/>
    <xf numFmtId="165" fontId="7" fillId="3" borderId="0" applyNumberFormat="0" applyBorder="0" applyAlignment="0" applyProtection="0"/>
    <xf numFmtId="166" fontId="33" fillId="36" borderId="0" applyNumberFormat="0" applyBorder="0" applyAlignment="0" applyProtection="0"/>
    <xf numFmtId="165" fontId="7" fillId="3" borderId="0" applyNumberFormat="0" applyBorder="0" applyAlignment="0" applyProtection="0"/>
    <xf numFmtId="166" fontId="33" fillId="36" borderId="0" applyNumberFormat="0" applyBorder="0" applyAlignment="0" applyProtection="0"/>
    <xf numFmtId="165" fontId="33" fillId="43" borderId="0" applyNumberFormat="0" applyBorder="0" applyAlignment="0" applyProtection="0"/>
    <xf numFmtId="165" fontId="33" fillId="43" borderId="0" applyNumberFormat="0" applyBorder="0" applyAlignment="0" applyProtection="0"/>
    <xf numFmtId="0" fontId="34" fillId="53" borderId="19" applyNumberFormat="0" applyAlignment="0" applyProtection="0"/>
    <xf numFmtId="0" fontId="34" fillId="53" borderId="19" applyNumberFormat="0" applyAlignment="0" applyProtection="0"/>
    <xf numFmtId="165" fontId="34" fillId="53" borderId="19" applyNumberFormat="0" applyAlignment="0" applyProtection="0"/>
    <xf numFmtId="0" fontId="34" fillId="53" borderId="19" applyNumberFormat="0" applyAlignment="0" applyProtection="0"/>
    <xf numFmtId="0" fontId="34" fillId="53" borderId="19" applyNumberFormat="0" applyAlignment="0" applyProtection="0"/>
    <xf numFmtId="165" fontId="34" fillId="53" borderId="19" applyNumberFormat="0" applyAlignment="0" applyProtection="0"/>
    <xf numFmtId="165" fontId="11" fillId="6" borderId="4" applyNumberFormat="0" applyAlignment="0" applyProtection="0"/>
    <xf numFmtId="166" fontId="35" fillId="41" borderId="19" applyNumberFormat="0" applyAlignment="0" applyProtection="0"/>
    <xf numFmtId="165" fontId="11" fillId="6" borderId="4" applyNumberFormat="0" applyAlignment="0" applyProtection="0"/>
    <xf numFmtId="166" fontId="35" fillId="41" borderId="19" applyNumberFormat="0" applyAlignment="0" applyProtection="0"/>
    <xf numFmtId="165" fontId="35" fillId="72" borderId="19" applyNumberFormat="0" applyAlignment="0" applyProtection="0"/>
    <xf numFmtId="165" fontId="35" fillId="72" borderId="19" applyNumberFormat="0" applyAlignment="0" applyProtection="0"/>
    <xf numFmtId="165" fontId="35" fillId="72" borderId="19" applyNumberFormat="0" applyAlignment="0" applyProtection="0"/>
    <xf numFmtId="0" fontId="36" fillId="0" borderId="20" applyNumberFormat="0" applyFill="0" applyAlignment="0" applyProtection="0"/>
    <xf numFmtId="165" fontId="36" fillId="0" borderId="20" applyNumberFormat="0" applyFill="0" applyAlignment="0" applyProtection="0"/>
    <xf numFmtId="165" fontId="13" fillId="7" borderId="7" applyNumberFormat="0" applyAlignment="0" applyProtection="0"/>
    <xf numFmtId="166" fontId="37" fillId="73" borderId="21" applyNumberFormat="0" applyAlignment="0" applyProtection="0"/>
    <xf numFmtId="165" fontId="13" fillId="7" borderId="7" applyNumberFormat="0" applyAlignment="0" applyProtection="0"/>
    <xf numFmtId="166" fontId="37" fillId="73" borderId="21" applyNumberFormat="0" applyAlignment="0" applyProtection="0"/>
    <xf numFmtId="165" fontId="38" fillId="74" borderId="21" applyNumberFormat="0" applyAlignment="0" applyProtection="0"/>
    <xf numFmtId="165" fontId="38" fillId="74" borderId="21" applyNumberFormat="0" applyAlignment="0" applyProtection="0"/>
    <xf numFmtId="165" fontId="38" fillId="74" borderId="21" applyNumberFormat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3" fillId="0" borderId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3" fillId="0" borderId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2" fontId="23" fillId="0" borderId="0" applyFill="0" applyBorder="0" applyAlignment="0" applyProtection="0"/>
    <xf numFmtId="170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73" fontId="23" fillId="0" borderId="0" applyFont="0" applyFill="0" applyBorder="0" applyAlignment="0" applyProtection="0"/>
    <xf numFmtId="170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171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3" fillId="0" borderId="0" applyFill="0" applyBorder="0" applyAlignment="0" applyProtection="0"/>
    <xf numFmtId="170" fontId="42" fillId="0" borderId="0" applyFont="0" applyFill="0" applyBorder="0" applyAlignment="0" applyProtection="0">
      <alignment vertical="center"/>
    </xf>
    <xf numFmtId="170" fontId="42" fillId="0" borderId="0" applyFont="0" applyFill="0" applyBorder="0" applyAlignment="0" applyProtection="0">
      <alignment vertical="center"/>
    </xf>
    <xf numFmtId="172" fontId="23" fillId="0" borderId="0" applyFill="0" applyBorder="0" applyAlignment="0" applyProtection="0"/>
    <xf numFmtId="170" fontId="42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3" fillId="0" borderId="0" applyFill="0" applyBorder="0" applyAlignment="0" applyProtection="0"/>
    <xf numFmtId="172" fontId="27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7" fillId="0" borderId="0" applyFill="0" applyBorder="0" applyAlignment="0" applyProtection="0"/>
    <xf numFmtId="170" fontId="44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72" fontId="27" fillId="0" borderId="0" applyFill="0" applyBorder="0" applyAlignment="0" applyProtection="0"/>
    <xf numFmtId="175" fontId="4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>
      <alignment vertical="center"/>
    </xf>
    <xf numFmtId="17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7" fillId="44" borderId="22" applyNumberFormat="0" applyFont="0" applyAlignment="0" applyProtection="0"/>
    <xf numFmtId="0" fontId="27" fillId="44" borderId="22" applyNumberFormat="0" applyFont="0" applyAlignment="0" applyProtection="0"/>
    <xf numFmtId="165" fontId="27" fillId="44" borderId="22" applyNumberFormat="0" applyFont="0" applyAlignment="0" applyProtection="0"/>
    <xf numFmtId="0" fontId="27" fillId="44" borderId="22" applyNumberFormat="0" applyFont="0" applyAlignment="0" applyProtection="0"/>
    <xf numFmtId="0" fontId="27" fillId="44" borderId="22" applyNumberFormat="0" applyFont="0" applyAlignment="0" applyProtection="0"/>
    <xf numFmtId="165" fontId="27" fillId="44" borderId="22" applyNumberFormat="0" applyFont="0" applyAlignment="0" applyProtection="0"/>
    <xf numFmtId="176" fontId="45" fillId="0" borderId="0" applyFont="0" applyFill="0" applyBorder="0" applyAlignment="0" applyProtection="0"/>
    <xf numFmtId="0" fontId="46" fillId="40" borderId="19" applyNumberFormat="0" applyAlignment="0" applyProtection="0"/>
    <xf numFmtId="0" fontId="46" fillId="40" borderId="19" applyNumberFormat="0" applyAlignment="0" applyProtection="0"/>
    <xf numFmtId="165" fontId="46" fillId="40" borderId="19" applyNumberFormat="0" applyAlignment="0" applyProtection="0"/>
    <xf numFmtId="0" fontId="46" fillId="40" borderId="19" applyNumberFormat="0" applyAlignment="0" applyProtection="0"/>
    <xf numFmtId="0" fontId="46" fillId="40" borderId="19" applyNumberFormat="0" applyAlignment="0" applyProtection="0"/>
    <xf numFmtId="165" fontId="46" fillId="40" borderId="19" applyNumberFormat="0" applyAlignment="0" applyProtection="0"/>
    <xf numFmtId="166" fontId="47" fillId="0" borderId="0" applyFont="0" applyFill="0" applyBorder="0" applyAlignment="0" applyProtection="0"/>
    <xf numFmtId="0" fontId="48" fillId="0" borderId="0"/>
    <xf numFmtId="0" fontId="27" fillId="0" borderId="0"/>
    <xf numFmtId="166" fontId="49" fillId="0" borderId="0"/>
    <xf numFmtId="165" fontId="27" fillId="0" borderId="0"/>
    <xf numFmtId="0" fontId="27" fillId="0" borderId="0"/>
    <xf numFmtId="166" fontId="23" fillId="0" borderId="0"/>
    <xf numFmtId="177" fontId="50" fillId="0" borderId="0"/>
    <xf numFmtId="165" fontId="15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6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165" fontId="6" fillId="2" borderId="0" applyNumberFormat="0" applyBorder="0" applyAlignment="0" applyProtection="0"/>
    <xf numFmtId="166" fontId="52" fillId="37" borderId="0" applyNumberFormat="0" applyBorder="0" applyAlignment="0" applyProtection="0"/>
    <xf numFmtId="165" fontId="6" fillId="2" borderId="0" applyNumberFormat="0" applyBorder="0" applyAlignment="0" applyProtection="0"/>
    <xf numFmtId="166" fontId="52" fillId="37" borderId="0" applyNumberFormat="0" applyBorder="0" applyAlignment="0" applyProtection="0"/>
    <xf numFmtId="165" fontId="52" fillId="45" borderId="0" applyNumberFormat="0" applyBorder="0" applyAlignment="0" applyProtection="0"/>
    <xf numFmtId="165" fontId="52" fillId="45" borderId="0" applyNumberFormat="0" applyBorder="0" applyAlignment="0" applyProtection="0"/>
    <xf numFmtId="0" fontId="53" fillId="0" borderId="0">
      <alignment horizontal="center"/>
    </xf>
    <xf numFmtId="165" fontId="3" fillId="0" borderId="1" applyNumberFormat="0" applyFill="0" applyAlignment="0" applyProtection="0"/>
    <xf numFmtId="166" fontId="54" fillId="0" borderId="23" applyNumberFormat="0" applyFill="0" applyAlignment="0" applyProtection="0"/>
    <xf numFmtId="165" fontId="3" fillId="0" borderId="1" applyNumberFormat="0" applyFill="0" applyAlignment="0" applyProtection="0"/>
    <xf numFmtId="166" fontId="54" fillId="0" borderId="23" applyNumberFormat="0" applyFill="0" applyAlignment="0" applyProtection="0"/>
    <xf numFmtId="165" fontId="55" fillId="0" borderId="24" applyNumberFormat="0" applyFill="0" applyAlignment="0" applyProtection="0"/>
    <xf numFmtId="165" fontId="55" fillId="0" borderId="24" applyNumberFormat="0" applyFill="0" applyAlignment="0" applyProtection="0"/>
    <xf numFmtId="165" fontId="4" fillId="0" borderId="2" applyNumberFormat="0" applyFill="0" applyAlignment="0" applyProtection="0"/>
    <xf numFmtId="166" fontId="56" fillId="0" borderId="25" applyNumberFormat="0" applyFill="0" applyAlignment="0" applyProtection="0"/>
    <xf numFmtId="165" fontId="4" fillId="0" borderId="2" applyNumberFormat="0" applyFill="0" applyAlignment="0" applyProtection="0"/>
    <xf numFmtId="166" fontId="56" fillId="0" borderId="25" applyNumberFormat="0" applyFill="0" applyAlignment="0" applyProtection="0"/>
    <xf numFmtId="165" fontId="57" fillId="0" borderId="25" applyNumberFormat="0" applyFill="0" applyAlignment="0" applyProtection="0"/>
    <xf numFmtId="165" fontId="57" fillId="0" borderId="25" applyNumberFormat="0" applyFill="0" applyAlignment="0" applyProtection="0"/>
    <xf numFmtId="165" fontId="5" fillId="0" borderId="3" applyNumberFormat="0" applyFill="0" applyAlignment="0" applyProtection="0"/>
    <xf numFmtId="166" fontId="58" fillId="0" borderId="26" applyNumberFormat="0" applyFill="0" applyAlignment="0" applyProtection="0"/>
    <xf numFmtId="165" fontId="5" fillId="0" borderId="3" applyNumberFormat="0" applyFill="0" applyAlignment="0" applyProtection="0"/>
    <xf numFmtId="166" fontId="58" fillId="0" borderId="26" applyNumberFormat="0" applyFill="0" applyAlignment="0" applyProtection="0"/>
    <xf numFmtId="165" fontId="59" fillId="0" borderId="27" applyNumberFormat="0" applyFill="0" applyAlignment="0" applyProtection="0"/>
    <xf numFmtId="165" fontId="59" fillId="0" borderId="27" applyNumberFormat="0" applyFill="0" applyAlignment="0" applyProtection="0"/>
    <xf numFmtId="165" fontId="5" fillId="0" borderId="0" applyNumberFormat="0" applyFill="0" applyBorder="0" applyAlignment="0" applyProtection="0"/>
    <xf numFmtId="166" fontId="58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6" fontId="58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165" fontId="59" fillId="0" borderId="0" applyNumberFormat="0" applyFill="0" applyBorder="0" applyAlignment="0" applyProtection="0"/>
    <xf numFmtId="0" fontId="53" fillId="0" borderId="0">
      <alignment horizontal="center" textRotation="90"/>
    </xf>
    <xf numFmtId="165" fontId="9" fillId="5" borderId="4" applyNumberFormat="0" applyAlignment="0" applyProtection="0"/>
    <xf numFmtId="166" fontId="60" fillId="40" borderId="19" applyNumberFormat="0" applyAlignment="0" applyProtection="0"/>
    <xf numFmtId="165" fontId="9" fillId="5" borderId="4" applyNumberFormat="0" applyAlignment="0" applyProtection="0"/>
    <xf numFmtId="166" fontId="60" fillId="40" borderId="19" applyNumberFormat="0" applyAlignment="0" applyProtection="0"/>
    <xf numFmtId="165" fontId="60" fillId="48" borderId="19" applyNumberFormat="0" applyAlignment="0" applyProtection="0"/>
    <xf numFmtId="165" fontId="60" fillId="48" borderId="19" applyNumberFormat="0" applyAlignment="0" applyProtection="0"/>
    <xf numFmtId="165" fontId="60" fillId="48" borderId="19" applyNumberFormat="0" applyAlignment="0" applyProtection="0"/>
    <xf numFmtId="0" fontId="61" fillId="36" borderId="0" applyNumberFormat="0" applyBorder="0" applyAlignment="0" applyProtection="0"/>
    <xf numFmtId="165" fontId="61" fillId="36" borderId="0" applyNumberFormat="0" applyBorder="0" applyAlignment="0" applyProtection="0"/>
    <xf numFmtId="165" fontId="12" fillId="0" borderId="6" applyNumberFormat="0" applyFill="0" applyAlignment="0" applyProtection="0"/>
    <xf numFmtId="166" fontId="62" fillId="0" borderId="20" applyNumberFormat="0" applyFill="0" applyAlignment="0" applyProtection="0"/>
    <xf numFmtId="165" fontId="12" fillId="0" borderId="6" applyNumberFormat="0" applyFill="0" applyAlignment="0" applyProtection="0"/>
    <xf numFmtId="166" fontId="62" fillId="0" borderId="20" applyNumberFormat="0" applyFill="0" applyAlignment="0" applyProtection="0"/>
    <xf numFmtId="165" fontId="62" fillId="0" borderId="20" applyNumberFormat="0" applyFill="0" applyAlignment="0" applyProtection="0"/>
    <xf numFmtId="165" fontId="62" fillId="0" borderId="20" applyNumberFormat="0" applyFill="0" applyAlignment="0" applyProtection="0"/>
    <xf numFmtId="169" fontId="27" fillId="0" borderId="0" applyFont="0" applyFill="0" applyBorder="0" applyAlignment="0" applyProtection="0"/>
    <xf numFmtId="169" fontId="1" fillId="0" borderId="0" applyFont="0" applyFill="0" applyBorder="0" applyAlignment="0" applyProtection="0"/>
    <xf numFmtId="173" fontId="23" fillId="0" borderId="0"/>
    <xf numFmtId="169" fontId="23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63" fillId="0" borderId="0"/>
    <xf numFmtId="165" fontId="8" fillId="4" borderId="0" applyNumberFormat="0" applyBorder="0" applyAlignment="0" applyProtection="0"/>
    <xf numFmtId="166" fontId="64" fillId="56" borderId="0" applyNumberFormat="0" applyBorder="0" applyAlignment="0" applyProtection="0"/>
    <xf numFmtId="165" fontId="8" fillId="4" borderId="0" applyNumberFormat="0" applyBorder="0" applyAlignment="0" applyProtection="0"/>
    <xf numFmtId="166" fontId="64" fillId="56" borderId="0" applyNumberFormat="0" applyBorder="0" applyAlignment="0" applyProtection="0"/>
    <xf numFmtId="165" fontId="64" fillId="75" borderId="0" applyNumberFormat="0" applyBorder="0" applyAlignment="0" applyProtection="0"/>
    <xf numFmtId="165" fontId="64" fillId="75" borderId="0" applyNumberFormat="0" applyBorder="0" applyAlignment="0" applyProtection="0"/>
    <xf numFmtId="0" fontId="65" fillId="56" borderId="0" applyNumberFormat="0" applyBorder="0" applyAlignment="0" applyProtection="0"/>
    <xf numFmtId="165" fontId="65" fillId="56" borderId="0" applyNumberFormat="0" applyBorder="0" applyAlignment="0" applyProtection="0"/>
    <xf numFmtId="0" fontId="1" fillId="0" borderId="0"/>
    <xf numFmtId="165" fontId="1" fillId="0" borderId="0"/>
    <xf numFmtId="165" fontId="1" fillId="0" borderId="0"/>
    <xf numFmtId="165" fontId="27" fillId="0" borderId="0"/>
    <xf numFmtId="166" fontId="44" fillId="0" borderId="0"/>
    <xf numFmtId="0" fontId="1" fillId="0" borderId="0"/>
    <xf numFmtId="0" fontId="66" fillId="0" borderId="0"/>
    <xf numFmtId="165" fontId="66" fillId="0" borderId="0"/>
    <xf numFmtId="166" fontId="44" fillId="0" borderId="0">
      <alignment vertical="center"/>
    </xf>
    <xf numFmtId="0" fontId="1" fillId="0" borderId="0"/>
    <xf numFmtId="165" fontId="44" fillId="0" borderId="0">
      <alignment vertical="center"/>
    </xf>
    <xf numFmtId="166" fontId="42" fillId="0" borderId="0">
      <alignment vertical="center"/>
    </xf>
    <xf numFmtId="0" fontId="66" fillId="0" borderId="0"/>
    <xf numFmtId="165" fontId="1" fillId="0" borderId="0"/>
    <xf numFmtId="0" fontId="1" fillId="0" borderId="0"/>
    <xf numFmtId="165" fontId="1" fillId="0" borderId="0"/>
    <xf numFmtId="166" fontId="1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0" fontId="45" fillId="0" borderId="0"/>
    <xf numFmtId="166" fontId="45" fillId="0" borderId="0"/>
    <xf numFmtId="165" fontId="1" fillId="0" borderId="0"/>
    <xf numFmtId="165" fontId="1" fillId="0" borderId="0"/>
    <xf numFmtId="0" fontId="45" fillId="0" borderId="0"/>
    <xf numFmtId="165" fontId="66" fillId="0" borderId="0"/>
    <xf numFmtId="0" fontId="42" fillId="0" borderId="0">
      <alignment vertical="center"/>
    </xf>
    <xf numFmtId="165" fontId="1" fillId="0" borderId="0"/>
    <xf numFmtId="0" fontId="1" fillId="0" borderId="0"/>
    <xf numFmtId="165" fontId="1" fillId="0" borderId="0"/>
    <xf numFmtId="166" fontId="1" fillId="0" borderId="0"/>
    <xf numFmtId="165" fontId="67" fillId="0" borderId="0"/>
    <xf numFmtId="166" fontId="42" fillId="0" borderId="0"/>
    <xf numFmtId="166" fontId="68" fillId="0" borderId="0">
      <alignment vertical="center"/>
    </xf>
    <xf numFmtId="165" fontId="23" fillId="0" borderId="0"/>
    <xf numFmtId="166" fontId="1" fillId="0" borderId="0"/>
    <xf numFmtId="166" fontId="42" fillId="0" borderId="0"/>
    <xf numFmtId="165" fontId="27" fillId="0" borderId="0"/>
    <xf numFmtId="166" fontId="42" fillId="0" borderId="0"/>
    <xf numFmtId="166" fontId="42" fillId="0" borderId="0"/>
    <xf numFmtId="165" fontId="41" fillId="0" borderId="0"/>
    <xf numFmtId="0" fontId="1" fillId="0" borderId="0"/>
    <xf numFmtId="166" fontId="41" fillId="0" borderId="0"/>
    <xf numFmtId="165" fontId="1" fillId="0" borderId="0"/>
    <xf numFmtId="165" fontId="1" fillId="0" borderId="0"/>
    <xf numFmtId="166" fontId="1" fillId="0" borderId="0"/>
    <xf numFmtId="0" fontId="66" fillId="0" borderId="0"/>
    <xf numFmtId="178" fontId="1" fillId="0" borderId="0"/>
    <xf numFmtId="0" fontId="1" fillId="0" borderId="0"/>
    <xf numFmtId="165" fontId="66" fillId="0" borderId="0"/>
    <xf numFmtId="0" fontId="1" fillId="0" borderId="0"/>
    <xf numFmtId="166" fontId="66" fillId="0" borderId="0"/>
    <xf numFmtId="0" fontId="66" fillId="0" borderId="0"/>
    <xf numFmtId="0" fontId="1" fillId="0" borderId="0"/>
    <xf numFmtId="0" fontId="43" fillId="0" borderId="0"/>
    <xf numFmtId="0" fontId="1" fillId="0" borderId="0"/>
    <xf numFmtId="0" fontId="23" fillId="0" borderId="0"/>
    <xf numFmtId="165" fontId="1" fillId="0" borderId="0"/>
    <xf numFmtId="165" fontId="1" fillId="0" borderId="0"/>
    <xf numFmtId="166" fontId="23" fillId="0" borderId="0"/>
    <xf numFmtId="165" fontId="1" fillId="0" borderId="0"/>
    <xf numFmtId="165" fontId="28" fillId="0" borderId="0"/>
    <xf numFmtId="166" fontId="28" fillId="0" borderId="0"/>
    <xf numFmtId="0" fontId="23" fillId="0" borderId="0"/>
    <xf numFmtId="165" fontId="1" fillId="0" borderId="0"/>
    <xf numFmtId="165" fontId="1" fillId="0" borderId="0"/>
    <xf numFmtId="166" fontId="42" fillId="0" borderId="0">
      <alignment vertical="center"/>
    </xf>
    <xf numFmtId="166" fontId="42" fillId="0" borderId="0">
      <alignment vertical="center"/>
    </xf>
    <xf numFmtId="165" fontId="23" fillId="0" borderId="0"/>
    <xf numFmtId="166" fontId="42" fillId="0" borderId="0">
      <alignment vertical="center"/>
    </xf>
    <xf numFmtId="166" fontId="42" fillId="0" borderId="0">
      <alignment vertical="center"/>
    </xf>
    <xf numFmtId="178" fontId="1" fillId="0" borderId="0"/>
    <xf numFmtId="0" fontId="39" fillId="0" borderId="0"/>
    <xf numFmtId="0" fontId="39" fillId="0" borderId="0"/>
    <xf numFmtId="165" fontId="39" fillId="0" borderId="0"/>
    <xf numFmtId="165" fontId="28" fillId="0" borderId="0"/>
    <xf numFmtId="165" fontId="39" fillId="0" borderId="0"/>
    <xf numFmtId="165" fontId="28" fillId="0" borderId="0"/>
    <xf numFmtId="0" fontId="1" fillId="0" borderId="0"/>
    <xf numFmtId="166" fontId="44" fillId="0" borderId="0">
      <alignment vertical="center"/>
    </xf>
    <xf numFmtId="0" fontId="28" fillId="0" borderId="0"/>
    <xf numFmtId="0" fontId="23" fillId="0" borderId="0"/>
    <xf numFmtId="165" fontId="1" fillId="0" borderId="0"/>
    <xf numFmtId="166" fontId="44" fillId="0" borderId="0">
      <alignment vertical="center"/>
    </xf>
    <xf numFmtId="0" fontId="1" fillId="0" borderId="0"/>
    <xf numFmtId="0" fontId="1" fillId="0" borderId="0"/>
    <xf numFmtId="165" fontId="1" fillId="0" borderId="0"/>
    <xf numFmtId="165" fontId="1" fillId="0" borderId="0"/>
    <xf numFmtId="166" fontId="42" fillId="0" borderId="0">
      <alignment vertical="center"/>
    </xf>
    <xf numFmtId="165" fontId="1" fillId="0" borderId="0"/>
    <xf numFmtId="165" fontId="1" fillId="0" borderId="0"/>
    <xf numFmtId="166" fontId="42" fillId="0" borderId="0">
      <alignment vertical="center"/>
    </xf>
    <xf numFmtId="165" fontId="1" fillId="0" borderId="0"/>
    <xf numFmtId="166" fontId="42" fillId="0" borderId="0">
      <alignment vertical="center"/>
    </xf>
    <xf numFmtId="165" fontId="1" fillId="0" borderId="0"/>
    <xf numFmtId="166" fontId="42" fillId="0" borderId="0">
      <alignment vertical="center"/>
    </xf>
    <xf numFmtId="179" fontId="1" fillId="0" borderId="0"/>
    <xf numFmtId="0" fontId="1" fillId="0" borderId="0"/>
    <xf numFmtId="0" fontId="1" fillId="0" borderId="0"/>
    <xf numFmtId="165" fontId="27" fillId="0" borderId="0"/>
    <xf numFmtId="166" fontId="23" fillId="0" borderId="0"/>
    <xf numFmtId="166" fontId="23" fillId="0" borderId="0"/>
    <xf numFmtId="0" fontId="69" fillId="0" borderId="0"/>
    <xf numFmtId="165" fontId="69" fillId="0" borderId="0"/>
    <xf numFmtId="165" fontId="27" fillId="0" borderId="0"/>
    <xf numFmtId="166" fontId="42" fillId="0" borderId="0">
      <alignment vertical="center"/>
    </xf>
    <xf numFmtId="165" fontId="1" fillId="8" borderId="8" applyNumberFormat="0" applyFont="0" applyAlignment="0" applyProtection="0"/>
    <xf numFmtId="165" fontId="1" fillId="8" borderId="8" applyNumberFormat="0" applyFont="0" applyAlignment="0" applyProtection="0"/>
    <xf numFmtId="165" fontId="1" fillId="8" borderId="8" applyNumberFormat="0" applyFont="0" applyAlignment="0" applyProtection="0"/>
    <xf numFmtId="165" fontId="1" fillId="8" borderId="8" applyNumberFormat="0" applyFont="0" applyAlignment="0" applyProtection="0"/>
    <xf numFmtId="166" fontId="28" fillId="44" borderId="22" applyNumberFormat="0" applyFont="0" applyAlignment="0" applyProtection="0"/>
    <xf numFmtId="165" fontId="27" fillId="8" borderId="8" applyNumberFormat="0" applyFont="0" applyAlignment="0" applyProtection="0"/>
    <xf numFmtId="166" fontId="28" fillId="44" borderId="22" applyNumberFormat="0" applyFont="0" applyAlignment="0" applyProtection="0"/>
    <xf numFmtId="165" fontId="23" fillId="76" borderId="22" applyNumberFormat="0" applyAlignment="0" applyProtection="0"/>
    <xf numFmtId="165" fontId="23" fillId="76" borderId="22" applyNumberFormat="0" applyAlignment="0" applyProtection="0"/>
    <xf numFmtId="165" fontId="23" fillId="76" borderId="22" applyNumberFormat="0" applyAlignment="0" applyProtection="0"/>
    <xf numFmtId="180" fontId="70" fillId="0" borderId="0" applyFill="0" applyBorder="0" applyAlignment="0" applyProtection="0"/>
    <xf numFmtId="165" fontId="10" fillId="6" borderId="5" applyNumberFormat="0" applyAlignment="0" applyProtection="0"/>
    <xf numFmtId="166" fontId="71" fillId="41" borderId="28" applyNumberFormat="0" applyAlignment="0" applyProtection="0"/>
    <xf numFmtId="165" fontId="10" fillId="6" borderId="5" applyNumberFormat="0" applyAlignment="0" applyProtection="0"/>
    <xf numFmtId="166" fontId="71" fillId="41" borderId="28" applyNumberFormat="0" applyAlignment="0" applyProtection="0"/>
    <xf numFmtId="165" fontId="71" fillId="72" borderId="28" applyNumberFormat="0" applyAlignment="0" applyProtection="0"/>
    <xf numFmtId="165" fontId="71" fillId="72" borderId="28" applyNumberFormat="0" applyAlignment="0" applyProtection="0"/>
    <xf numFmtId="165" fontId="71" fillId="72" borderId="28" applyNumberFormat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" fillId="0" borderId="0" applyFill="0" applyBorder="0" applyAlignment="0" applyProtection="0"/>
    <xf numFmtId="9" fontId="41" fillId="0" borderId="0" applyFont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3" fillId="0" borderId="0" applyNumberFormat="0" applyFill="0" applyBorder="0" applyProtection="0">
      <alignment horizontal="left"/>
    </xf>
    <xf numFmtId="166" fontId="23" fillId="0" borderId="0" applyNumberFormat="0" applyFill="0" applyBorder="0" applyAlignment="0" applyProtection="0"/>
    <xf numFmtId="166" fontId="23" fillId="0" borderId="0" applyNumberFormat="0" applyFill="0" applyBorder="0" applyAlignment="0" applyProtection="0"/>
    <xf numFmtId="166" fontId="72" fillId="0" borderId="0" applyNumberFormat="0" applyFill="0" applyBorder="0" applyAlignment="0" applyProtection="0"/>
    <xf numFmtId="166" fontId="72" fillId="0" borderId="0" applyNumberFormat="0" applyFill="0" applyBorder="0" applyProtection="0">
      <alignment horizontal="left"/>
    </xf>
    <xf numFmtId="166" fontId="23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3" fillId="0" borderId="0"/>
    <xf numFmtId="179" fontId="73" fillId="0" borderId="0"/>
    <xf numFmtId="0" fontId="74" fillId="37" borderId="0" applyNumberFormat="0" applyBorder="0" applyAlignment="0" applyProtection="0"/>
    <xf numFmtId="165" fontId="74" fillId="37" borderId="0" applyNumberFormat="0" applyBorder="0" applyAlignment="0" applyProtection="0"/>
    <xf numFmtId="0" fontId="75" fillId="53" borderId="28" applyNumberFormat="0" applyAlignment="0" applyProtection="0"/>
    <xf numFmtId="0" fontId="75" fillId="53" borderId="28" applyNumberFormat="0" applyAlignment="0" applyProtection="0"/>
    <xf numFmtId="165" fontId="75" fillId="53" borderId="28" applyNumberFormat="0" applyAlignment="0" applyProtection="0"/>
    <xf numFmtId="0" fontId="75" fillId="53" borderId="28" applyNumberFormat="0" applyAlignment="0" applyProtection="0"/>
    <xf numFmtId="0" fontId="75" fillId="53" borderId="28" applyNumberFormat="0" applyAlignment="0" applyProtection="0"/>
    <xf numFmtId="165" fontId="75" fillId="53" borderId="28" applyNumberFormat="0" applyAlignment="0" applyProtection="0"/>
    <xf numFmtId="0" fontId="76" fillId="0" borderId="0"/>
    <xf numFmtId="0" fontId="77" fillId="77" borderId="0"/>
    <xf numFmtId="0" fontId="78" fillId="0" borderId="0" applyNumberFormat="0" applyFill="0" applyBorder="0" applyAlignment="0" applyProtection="0"/>
    <xf numFmtId="165" fontId="78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165" fontId="80" fillId="0" borderId="0" applyNumberFormat="0" applyFill="0" applyBorder="0" applyAlignment="0" applyProtection="0"/>
    <xf numFmtId="166" fontId="81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65" fontId="82" fillId="0" borderId="0" applyNumberFormat="0" applyFill="0" applyBorder="0" applyAlignment="0" applyProtection="0"/>
    <xf numFmtId="165" fontId="8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65" fontId="83" fillId="0" borderId="0" applyNumberFormat="0" applyFill="0" applyBorder="0" applyAlignment="0" applyProtection="0"/>
    <xf numFmtId="165" fontId="83" fillId="0" borderId="0" applyNumberFormat="0" applyFill="0" applyBorder="0" applyAlignment="0" applyProtection="0"/>
    <xf numFmtId="0" fontId="84" fillId="0" borderId="24" applyNumberFormat="0" applyFill="0" applyAlignment="0" applyProtection="0"/>
    <xf numFmtId="165" fontId="84" fillId="0" borderId="24" applyNumberFormat="0" applyFill="0" applyAlignment="0" applyProtection="0"/>
    <xf numFmtId="0" fontId="85" fillId="0" borderId="25" applyNumberFormat="0" applyFill="0" applyAlignment="0" applyProtection="0"/>
    <xf numFmtId="165" fontId="85" fillId="0" borderId="25" applyNumberFormat="0" applyFill="0" applyAlignment="0" applyProtection="0"/>
    <xf numFmtId="0" fontId="86" fillId="0" borderId="27" applyNumberFormat="0" applyFill="0" applyAlignment="0" applyProtection="0"/>
    <xf numFmtId="165" fontId="86" fillId="0" borderId="27" applyNumberFormat="0" applyFill="0" applyAlignment="0" applyProtection="0"/>
    <xf numFmtId="0" fontId="86" fillId="0" borderId="0" applyNumberFormat="0" applyFill="0" applyBorder="0" applyAlignment="0" applyProtection="0"/>
    <xf numFmtId="165" fontId="8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5" fontId="16" fillId="0" borderId="9" applyNumberFormat="0" applyFill="0" applyAlignment="0" applyProtection="0"/>
    <xf numFmtId="166" fontId="87" fillId="0" borderId="29" applyNumberFormat="0" applyFill="0" applyAlignment="0" applyProtection="0"/>
    <xf numFmtId="167" fontId="87" fillId="0" borderId="30" applyNumberFormat="0" applyFill="0" applyAlignment="0" applyProtection="0"/>
    <xf numFmtId="166" fontId="87" fillId="0" borderId="29" applyNumberFormat="0" applyFill="0" applyAlignment="0" applyProtection="0"/>
    <xf numFmtId="0" fontId="88" fillId="73" borderId="21" applyNumberFormat="0" applyAlignment="0" applyProtection="0"/>
    <xf numFmtId="165" fontId="88" fillId="73" borderId="21" applyNumberFormat="0" applyAlignment="0" applyProtection="0"/>
    <xf numFmtId="165" fontId="88" fillId="73" borderId="21" applyNumberFormat="0" applyAlignment="0" applyProtection="0"/>
    <xf numFmtId="165" fontId="14" fillId="0" borderId="0" applyNumberFormat="0" applyFill="0" applyBorder="0" applyAlignment="0" applyProtection="0"/>
    <xf numFmtId="166" fontId="89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6" fontId="89" fillId="0" borderId="0" applyNumberFormat="0" applyFill="0" applyBorder="0" applyAlignment="0" applyProtection="0"/>
    <xf numFmtId="165" fontId="89" fillId="0" borderId="0" applyNumberFormat="0" applyFill="0" applyBorder="0" applyAlignment="0" applyProtection="0"/>
    <xf numFmtId="165" fontId="89" fillId="0" borderId="0" applyNumberFormat="0" applyFill="0" applyBorder="0" applyAlignment="0" applyProtection="0"/>
    <xf numFmtId="166" fontId="52" fillId="37" borderId="0" applyNumberFormat="0" applyBorder="0" applyAlignment="0" applyProtection="0"/>
    <xf numFmtId="166" fontId="33" fillId="36" borderId="0" applyNumberFormat="0" applyBorder="0" applyAlignment="0" applyProtection="0"/>
    <xf numFmtId="166" fontId="42" fillId="0" borderId="0">
      <alignment vertical="center"/>
    </xf>
    <xf numFmtId="166" fontId="23" fillId="0" borderId="0"/>
    <xf numFmtId="0" fontId="23" fillId="0" borderId="0"/>
    <xf numFmtId="166" fontId="31" fillId="61" borderId="0" applyNumberFormat="0" applyBorder="0" applyAlignment="0" applyProtection="0"/>
    <xf numFmtId="166" fontId="31" fillId="68" borderId="0" applyNumberFormat="0" applyBorder="0" applyAlignment="0" applyProtection="0"/>
    <xf numFmtId="166" fontId="31" fillId="69" borderId="0" applyNumberFormat="0" applyBorder="0" applyAlignment="0" applyProtection="0"/>
    <xf numFmtId="166" fontId="31" fillId="70" borderId="0" applyNumberFormat="0" applyBorder="0" applyAlignment="0" applyProtection="0"/>
    <xf numFmtId="166" fontId="31" fillId="61" borderId="0" applyNumberFormat="0" applyBorder="0" applyAlignment="0" applyProtection="0"/>
    <xf numFmtId="166" fontId="31" fillId="71" borderId="0" applyNumberFormat="0" applyBorder="0" applyAlignment="0" applyProtection="0"/>
    <xf numFmtId="166" fontId="81" fillId="0" borderId="0" applyNumberFormat="0" applyFill="0" applyBorder="0" applyAlignment="0" applyProtection="0"/>
    <xf numFmtId="166" fontId="54" fillId="0" borderId="23" applyNumberFormat="0" applyFill="0" applyAlignment="0" applyProtection="0"/>
    <xf numFmtId="166" fontId="56" fillId="0" borderId="25" applyNumberFormat="0" applyFill="0" applyAlignment="0" applyProtection="0"/>
    <xf numFmtId="166" fontId="58" fillId="0" borderId="26" applyNumberFormat="0" applyFill="0" applyAlignment="0" applyProtection="0"/>
    <xf numFmtId="166" fontId="58" fillId="0" borderId="0" applyNumberFormat="0" applyFill="0" applyBorder="0" applyAlignment="0" applyProtection="0"/>
    <xf numFmtId="166" fontId="38" fillId="73" borderId="21" applyNumberFormat="0" applyAlignment="0" applyProtection="0"/>
    <xf numFmtId="166" fontId="87" fillId="0" borderId="29" applyNumberFormat="0" applyFill="0" applyAlignment="0" applyProtection="0"/>
    <xf numFmtId="166" fontId="28" fillId="44" borderId="22" applyNumberFormat="0" applyFont="0" applyAlignment="0" applyProtection="0"/>
    <xf numFmtId="166" fontId="51" fillId="0" borderId="0" applyNumberFormat="0" applyFill="0" applyBorder="0" applyAlignment="0" applyProtection="0"/>
    <xf numFmtId="166" fontId="89" fillId="0" borderId="0" applyNumberFormat="0" applyFill="0" applyBorder="0" applyAlignment="0" applyProtection="0"/>
    <xf numFmtId="166" fontId="35" fillId="41" borderId="19" applyNumberFormat="0" applyAlignment="0" applyProtection="0"/>
    <xf numFmtId="166" fontId="60" fillId="40" borderId="19" applyNumberFormat="0" applyAlignment="0" applyProtection="0"/>
    <xf numFmtId="166" fontId="71" fillId="41" borderId="28" applyNumberFormat="0" applyAlignment="0" applyProtection="0"/>
    <xf numFmtId="166" fontId="64" fillId="56" borderId="0" applyNumberFormat="0" applyBorder="0" applyAlignment="0" applyProtection="0"/>
    <xf numFmtId="166" fontId="62" fillId="0" borderId="20" applyNumberFormat="0" applyFill="0" applyAlignment="0" applyProtection="0"/>
  </cellStyleXfs>
  <cellXfs count="416">
    <xf numFmtId="0" fontId="0" fillId="0" borderId="0" xfId="0"/>
    <xf numFmtId="0" fontId="18" fillId="0" borderId="0" xfId="0" applyFont="1"/>
    <xf numFmtId="0" fontId="19" fillId="33" borderId="0" xfId="0" applyFont="1" applyFill="1"/>
    <xf numFmtId="0" fontId="14" fillId="0" borderId="0" xfId="0" applyFont="1"/>
    <xf numFmtId="164" fontId="0" fillId="0" borderId="0" xfId="1" applyNumberFormat="1" applyFont="1"/>
    <xf numFmtId="164" fontId="19" fillId="33" borderId="0" xfId="1" applyNumberFormat="1" applyFont="1" applyFill="1"/>
    <xf numFmtId="164" fontId="18" fillId="0" borderId="0" xfId="1" applyNumberFormat="1" applyFont="1"/>
    <xf numFmtId="164" fontId="14" fillId="0" borderId="0" xfId="1" applyNumberFormat="1" applyFont="1"/>
    <xf numFmtId="164" fontId="16" fillId="0" borderId="0" xfId="1" applyNumberFormat="1" applyFont="1"/>
    <xf numFmtId="43" fontId="0" fillId="0" borderId="0" xfId="0" applyNumberFormat="1"/>
    <xf numFmtId="164" fontId="17" fillId="0" borderId="0" xfId="1" applyNumberFormat="1" applyFont="1"/>
    <xf numFmtId="164" fontId="17" fillId="0" borderId="0" xfId="0" applyNumberFormat="1" applyFont="1"/>
    <xf numFmtId="0" fontId="20" fillId="0" borderId="0" xfId="0" applyFont="1"/>
    <xf numFmtId="164" fontId="20" fillId="0" borderId="0" xfId="1" applyNumberFormat="1" applyFont="1"/>
    <xf numFmtId="0" fontId="0" fillId="34" borderId="0" xfId="0" applyFill="1"/>
    <xf numFmtId="164" fontId="0" fillId="34" borderId="0" xfId="1" applyNumberFormat="1" applyFont="1" applyFill="1"/>
    <xf numFmtId="0" fontId="14" fillId="34" borderId="0" xfId="0" applyFont="1" applyFill="1"/>
    <xf numFmtId="164" fontId="14" fillId="34" borderId="0" xfId="1" applyNumberFormat="1" applyFont="1" applyFill="1"/>
    <xf numFmtId="4" fontId="0" fillId="0" borderId="0" xfId="0" applyNumberFormat="1"/>
    <xf numFmtId="0" fontId="19" fillId="0" borderId="0" xfId="0" applyFont="1" applyFill="1"/>
    <xf numFmtId="164" fontId="19" fillId="0" borderId="0" xfId="1" applyNumberFormat="1" applyFont="1" applyFill="1"/>
    <xf numFmtId="4" fontId="18" fillId="0" borderId="0" xfId="0" applyNumberFormat="1" applyFont="1"/>
    <xf numFmtId="0" fontId="21" fillId="0" borderId="0" xfId="0" applyFont="1"/>
    <xf numFmtId="164" fontId="21" fillId="0" borderId="0" xfId="1" applyNumberFormat="1" applyFont="1"/>
    <xf numFmtId="0" fontId="21" fillId="0" borderId="0" xfId="0" applyFont="1" applyFill="1"/>
    <xf numFmtId="4" fontId="21" fillId="0" borderId="0" xfId="0" applyNumberFormat="1" applyFont="1"/>
    <xf numFmtId="164" fontId="21" fillId="0" borderId="0" xfId="0" applyNumberFormat="1" applyFont="1"/>
    <xf numFmtId="0" fontId="22" fillId="0" borderId="0" xfId="0" applyFont="1"/>
    <xf numFmtId="4" fontId="22" fillId="0" borderId="0" xfId="0" applyNumberFormat="1" applyFont="1"/>
    <xf numFmtId="0" fontId="22" fillId="0" borderId="0" xfId="0" applyFont="1" applyAlignment="1">
      <alignment horizontal="left"/>
    </xf>
    <xf numFmtId="164" fontId="22" fillId="0" borderId="0" xfId="1" applyNumberFormat="1" applyFont="1"/>
    <xf numFmtId="3" fontId="22" fillId="0" borderId="0" xfId="0" applyNumberFormat="1" applyFont="1"/>
    <xf numFmtId="0" fontId="24" fillId="0" borderId="0" xfId="43" applyFont="1"/>
    <xf numFmtId="0" fontId="24" fillId="0" borderId="10" xfId="43" applyFont="1" applyBorder="1"/>
    <xf numFmtId="0" fontId="24" fillId="0" borderId="11" xfId="43" applyFont="1" applyBorder="1"/>
    <xf numFmtId="0" fontId="24" fillId="0" borderId="12" xfId="43" applyFont="1" applyBorder="1"/>
    <xf numFmtId="0" fontId="24" fillId="0" borderId="13" xfId="43" applyFont="1" applyBorder="1"/>
    <xf numFmtId="0" fontId="24" fillId="0" borderId="0" xfId="43" applyFont="1" applyBorder="1"/>
    <xf numFmtId="0" fontId="24" fillId="0" borderId="0" xfId="43" applyFont="1" applyBorder="1" applyAlignment="1">
      <alignment horizontal="center"/>
    </xf>
    <xf numFmtId="0" fontId="24" fillId="0" borderId="14" xfId="43" applyFont="1" applyBorder="1"/>
    <xf numFmtId="0" fontId="25" fillId="0" borderId="0" xfId="43" applyFont="1" applyBorder="1" applyAlignment="1">
      <alignment horizontal="center"/>
    </xf>
    <xf numFmtId="0" fontId="24" fillId="0" borderId="0" xfId="43" applyFont="1" applyFill="1" applyBorder="1"/>
    <xf numFmtId="0" fontId="23" fillId="0" borderId="11" xfId="43" applyFont="1" applyBorder="1"/>
    <xf numFmtId="0" fontId="23" fillId="0" borderId="15" xfId="43" applyFont="1" applyBorder="1"/>
    <xf numFmtId="0" fontId="24" fillId="0" borderId="0" xfId="43" applyNumberFormat="1" applyFont="1" applyBorder="1" applyAlignment="1">
      <alignment horizontal="center"/>
    </xf>
    <xf numFmtId="14" fontId="23" fillId="0" borderId="11" xfId="43" applyNumberFormat="1" applyFont="1" applyBorder="1" applyAlignment="1">
      <alignment horizontal="left"/>
    </xf>
    <xf numFmtId="0" fontId="24" fillId="0" borderId="16" xfId="43" applyFont="1" applyBorder="1"/>
    <xf numFmtId="0" fontId="24" fillId="0" borderId="15" xfId="43" applyFont="1" applyBorder="1" applyAlignment="1">
      <alignment horizontal="center"/>
    </xf>
    <xf numFmtId="0" fontId="24" fillId="0" borderId="0" xfId="43" applyFont="1" applyBorder="1" applyAlignment="1">
      <alignment horizontal="right"/>
    </xf>
    <xf numFmtId="0" fontId="24" fillId="0" borderId="11" xfId="43" applyFont="1" applyBorder="1" applyAlignment="1">
      <alignment horizontal="center"/>
    </xf>
    <xf numFmtId="0" fontId="24" fillId="0" borderId="11" xfId="43" applyFont="1" applyBorder="1" applyAlignment="1">
      <alignment horizontal="right"/>
    </xf>
    <xf numFmtId="0" fontId="24" fillId="0" borderId="17" xfId="43" applyFont="1" applyBorder="1"/>
    <xf numFmtId="0" fontId="24" fillId="0" borderId="18" xfId="43" applyFont="1" applyBorder="1"/>
    <xf numFmtId="0" fontId="90" fillId="0" borderId="0" xfId="43" applyFont="1" applyAlignment="1">
      <alignment horizontal="left" vertical="center"/>
    </xf>
    <xf numFmtId="0" fontId="90" fillId="0" borderId="0" xfId="43" applyFont="1" applyAlignment="1">
      <alignment horizontal="center" vertical="center"/>
    </xf>
    <xf numFmtId="3" fontId="24" fillId="0" borderId="0" xfId="43" applyNumberFormat="1" applyFont="1" applyAlignment="1">
      <alignment horizontal="center" vertical="center"/>
    </xf>
    <xf numFmtId="0" fontId="24" fillId="0" borderId="0" xfId="43" applyFont="1" applyAlignment="1">
      <alignment vertical="center"/>
    </xf>
    <xf numFmtId="0" fontId="24" fillId="0" borderId="0" xfId="43" applyFont="1" applyAlignment="1">
      <alignment horizontal="center"/>
    </xf>
    <xf numFmtId="3" fontId="24" fillId="0" borderId="0" xfId="43" applyNumberFormat="1" applyFont="1"/>
    <xf numFmtId="0" fontId="26" fillId="0" borderId="31" xfId="43" applyFont="1" applyBorder="1" applyAlignment="1">
      <alignment vertical="center"/>
    </xf>
    <xf numFmtId="0" fontId="26" fillId="0" borderId="17" xfId="43" applyFont="1" applyBorder="1" applyAlignment="1">
      <alignment horizontal="center" vertical="center"/>
    </xf>
    <xf numFmtId="1" fontId="26" fillId="0" borderId="17" xfId="43" applyNumberFormat="1" applyFont="1" applyBorder="1" applyAlignment="1">
      <alignment horizontal="center" vertical="center"/>
    </xf>
    <xf numFmtId="0" fontId="26" fillId="0" borderId="0" xfId="43" applyFont="1"/>
    <xf numFmtId="0" fontId="26" fillId="0" borderId="0" xfId="43" applyFont="1" applyAlignment="1">
      <alignment vertical="center"/>
    </xf>
    <xf numFmtId="0" fontId="24" fillId="0" borderId="32" xfId="43" applyFont="1" applyBorder="1" applyAlignment="1">
      <alignment horizontal="center" vertical="center"/>
    </xf>
    <xf numFmtId="0" fontId="26" fillId="0" borderId="34" xfId="43" applyFont="1" applyBorder="1" applyAlignment="1">
      <alignment horizontal="left" vertical="center"/>
    </xf>
    <xf numFmtId="3" fontId="24" fillId="0" borderId="32" xfId="43" applyNumberFormat="1" applyFont="1" applyBorder="1" applyAlignment="1">
      <alignment vertical="center"/>
    </xf>
    <xf numFmtId="0" fontId="26" fillId="0" borderId="15" xfId="43" applyFont="1" applyBorder="1" applyAlignment="1">
      <alignment horizontal="center" vertical="center"/>
    </xf>
    <xf numFmtId="0" fontId="26" fillId="0" borderId="15" xfId="43" applyFont="1" applyBorder="1" applyAlignment="1">
      <alignment horizontal="left" vertical="center"/>
    </xf>
    <xf numFmtId="0" fontId="24" fillId="0" borderId="34" xfId="43" applyFont="1" applyBorder="1" applyAlignment="1">
      <alignment vertical="center"/>
    </xf>
    <xf numFmtId="3" fontId="26" fillId="0" borderId="32" xfId="43" applyNumberFormat="1" applyFont="1" applyBorder="1" applyAlignment="1">
      <alignment vertical="center"/>
    </xf>
    <xf numFmtId="3" fontId="24" fillId="0" borderId="0" xfId="43" applyNumberFormat="1" applyFont="1" applyAlignment="1">
      <alignment vertical="center"/>
    </xf>
    <xf numFmtId="0" fontId="26" fillId="0" borderId="33" xfId="43" applyFont="1" applyBorder="1" applyAlignment="1">
      <alignment horizontal="center" vertical="center"/>
    </xf>
    <xf numFmtId="0" fontId="24" fillId="0" borderId="15" xfId="43" applyFont="1" applyBorder="1" applyAlignment="1">
      <alignment horizontal="center" vertical="center"/>
    </xf>
    <xf numFmtId="0" fontId="91" fillId="0" borderId="34" xfId="43" applyFont="1" applyBorder="1" applyAlignment="1">
      <alignment vertical="center"/>
    </xf>
    <xf numFmtId="0" fontId="92" fillId="0" borderId="34" xfId="43" applyFont="1" applyBorder="1" applyAlignment="1">
      <alignment vertical="center"/>
    </xf>
    <xf numFmtId="0" fontId="23" fillId="0" borderId="34" xfId="43" applyFont="1" applyBorder="1" applyAlignment="1">
      <alignment vertical="center"/>
    </xf>
    <xf numFmtId="0" fontId="24" fillId="0" borderId="33" xfId="43" applyFont="1" applyBorder="1" applyAlignment="1">
      <alignment horizontal="center" vertical="center"/>
    </xf>
    <xf numFmtId="0" fontId="24" fillId="0" borderId="32" xfId="43" applyFont="1" applyBorder="1" applyAlignment="1">
      <alignment vertical="center"/>
    </xf>
    <xf numFmtId="0" fontId="72" fillId="0" borderId="34" xfId="43" applyFont="1" applyBorder="1" applyAlignment="1">
      <alignment horizontal="center" vertical="center"/>
    </xf>
    <xf numFmtId="0" fontId="24" fillId="0" borderId="35" xfId="43" applyFont="1" applyBorder="1" applyAlignment="1">
      <alignment horizontal="center" vertical="center"/>
    </xf>
    <xf numFmtId="0" fontId="72" fillId="0" borderId="34" xfId="43" applyFont="1" applyBorder="1" applyAlignment="1">
      <alignment horizontal="left" vertical="center"/>
    </xf>
    <xf numFmtId="0" fontId="26" fillId="0" borderId="35" xfId="43" applyFont="1" applyBorder="1" applyAlignment="1">
      <alignment horizontal="center" vertical="center"/>
    </xf>
    <xf numFmtId="0" fontId="72" fillId="0" borderId="34" xfId="43" applyFont="1" applyBorder="1" applyAlignment="1">
      <alignment vertical="center"/>
    </xf>
    <xf numFmtId="0" fontId="26" fillId="0" borderId="34" xfId="43" applyFont="1" applyBorder="1" applyAlignment="1">
      <alignment vertical="center"/>
    </xf>
    <xf numFmtId="0" fontId="26" fillId="0" borderId="34" xfId="43" applyFont="1" applyBorder="1" applyAlignment="1">
      <alignment horizontal="center" vertical="center"/>
    </xf>
    <xf numFmtId="0" fontId="26" fillId="0" borderId="32" xfId="43" applyFont="1" applyBorder="1" applyAlignment="1">
      <alignment horizontal="center" vertical="center"/>
    </xf>
    <xf numFmtId="0" fontId="24" fillId="0" borderId="0" xfId="43" applyFont="1" applyBorder="1" applyAlignment="1">
      <alignment horizontal="center" vertical="center"/>
    </xf>
    <xf numFmtId="3" fontId="24" fillId="0" borderId="0" xfId="43" applyNumberFormat="1" applyFont="1" applyBorder="1" applyAlignment="1">
      <alignment vertical="center"/>
    </xf>
    <xf numFmtId="0" fontId="90" fillId="0" borderId="0" xfId="43" applyFont="1" applyAlignment="1">
      <alignment vertical="center"/>
    </xf>
    <xf numFmtId="0" fontId="93" fillId="0" borderId="34" xfId="43" applyFont="1" applyBorder="1" applyAlignment="1">
      <alignment vertical="center"/>
    </xf>
    <xf numFmtId="0" fontId="94" fillId="0" borderId="34" xfId="43" applyFont="1" applyBorder="1" applyAlignment="1">
      <alignment vertical="center"/>
    </xf>
    <xf numFmtId="3" fontId="93" fillId="0" borderId="32" xfId="43" applyNumberFormat="1" applyFont="1" applyBorder="1" applyAlignment="1">
      <alignment vertical="center"/>
    </xf>
    <xf numFmtId="0" fontId="26" fillId="0" borderId="11" xfId="43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4" fillId="0" borderId="0" xfId="43" applyFont="1" applyBorder="1" applyAlignment="1">
      <alignment horizontal="right" vertical="center"/>
    </xf>
    <xf numFmtId="0" fontId="24" fillId="0" borderId="0" xfId="43" applyFont="1" applyBorder="1" applyAlignment="1">
      <alignment vertical="center"/>
    </xf>
    <xf numFmtId="3" fontId="24" fillId="0" borderId="0" xfId="43" applyNumberFormat="1" applyFont="1" applyBorder="1"/>
    <xf numFmtId="0" fontId="23" fillId="0" borderId="18" xfId="520" applyBorder="1"/>
    <xf numFmtId="0" fontId="23" fillId="0" borderId="16" xfId="520" applyBorder="1" applyAlignment="1">
      <alignment horizontal="center"/>
    </xf>
    <xf numFmtId="0" fontId="23" fillId="0" borderId="16" xfId="520" applyBorder="1"/>
    <xf numFmtId="0" fontId="23" fillId="0" borderId="17" xfId="520" applyBorder="1"/>
    <xf numFmtId="0" fontId="23" fillId="0" borderId="0" xfId="520"/>
    <xf numFmtId="0" fontId="23" fillId="0" borderId="14" xfId="520" applyBorder="1"/>
    <xf numFmtId="0" fontId="23" fillId="0" borderId="0" xfId="520" applyBorder="1" applyAlignment="1">
      <alignment horizontal="center"/>
    </xf>
    <xf numFmtId="0" fontId="23" fillId="0" borderId="0" xfId="520" applyBorder="1"/>
    <xf numFmtId="0" fontId="23" fillId="0" borderId="13" xfId="520" applyBorder="1"/>
    <xf numFmtId="0" fontId="23" fillId="0" borderId="0" xfId="520" applyAlignment="1">
      <alignment vertical="center"/>
    </xf>
    <xf numFmtId="0" fontId="96" fillId="0" borderId="0" xfId="520" applyFont="1" applyBorder="1"/>
    <xf numFmtId="0" fontId="23" fillId="0" borderId="0" xfId="520" applyBorder="1" applyAlignment="1"/>
    <xf numFmtId="0" fontId="72" fillId="0" borderId="0" xfId="520" applyFont="1" applyBorder="1" applyAlignment="1">
      <alignment horizontal="center" vertical="center"/>
    </xf>
    <xf numFmtId="0" fontId="72" fillId="0" borderId="0" xfId="520" applyFont="1" applyBorder="1" applyAlignment="1">
      <alignment vertical="center"/>
    </xf>
    <xf numFmtId="0" fontId="97" fillId="0" borderId="0" xfId="520" applyFont="1" applyBorder="1" applyAlignment="1">
      <alignment vertical="center"/>
    </xf>
    <xf numFmtId="0" fontId="23" fillId="0" borderId="14" xfId="520" applyFont="1" applyBorder="1"/>
    <xf numFmtId="0" fontId="23" fillId="0" borderId="0" xfId="520" applyFont="1" applyBorder="1" applyAlignment="1">
      <alignment horizontal="center"/>
    </xf>
    <xf numFmtId="0" fontId="23" fillId="0" borderId="0" xfId="520" applyFont="1" applyBorder="1"/>
    <xf numFmtId="0" fontId="98" fillId="0" borderId="0" xfId="520" applyFont="1" applyBorder="1" applyAlignment="1">
      <alignment horizontal="center" vertical="center"/>
    </xf>
    <xf numFmtId="0" fontId="98" fillId="0" borderId="0" xfId="520" applyFont="1" applyBorder="1" applyAlignment="1">
      <alignment horizontal="left" vertical="center"/>
    </xf>
    <xf numFmtId="0" fontId="23" fillId="0" borderId="0" xfId="520" applyFont="1" applyBorder="1" applyAlignment="1">
      <alignment vertical="center"/>
    </xf>
    <xf numFmtId="0" fontId="23" fillId="0" borderId="32" xfId="520" applyBorder="1" applyAlignment="1">
      <alignment horizontal="center"/>
    </xf>
    <xf numFmtId="0" fontId="23" fillId="0" borderId="32" xfId="520" applyFill="1" applyBorder="1"/>
    <xf numFmtId="0" fontId="23" fillId="0" borderId="32" xfId="520" applyBorder="1" applyAlignment="1"/>
    <xf numFmtId="43" fontId="1" fillId="0" borderId="16" xfId="339" applyNumberFormat="1" applyFont="1" applyBorder="1"/>
    <xf numFmtId="0" fontId="23" fillId="0" borderId="32" xfId="520" applyBorder="1"/>
    <xf numFmtId="171" fontId="0" fillId="0" borderId="32" xfId="339" applyNumberFormat="1" applyFont="1" applyBorder="1"/>
    <xf numFmtId="0" fontId="23" fillId="0" borderId="14" xfId="520" applyBorder="1" applyAlignment="1">
      <alignment vertical="center"/>
    </xf>
    <xf numFmtId="0" fontId="23" fillId="0" borderId="0" xfId="520" applyBorder="1" applyAlignment="1">
      <alignment horizontal="center" vertical="center"/>
    </xf>
    <xf numFmtId="0" fontId="23" fillId="0" borderId="0" xfId="520" applyBorder="1" applyAlignment="1">
      <alignment vertical="center"/>
    </xf>
    <xf numFmtId="0" fontId="23" fillId="0" borderId="32" xfId="520" applyBorder="1" applyAlignment="1">
      <alignment vertical="center"/>
    </xf>
    <xf numFmtId="171" fontId="72" fillId="0" borderId="32" xfId="339" applyNumberFormat="1" applyFont="1" applyBorder="1" applyAlignment="1">
      <alignment vertical="center"/>
    </xf>
    <xf numFmtId="0" fontId="23" fillId="0" borderId="13" xfId="520" applyBorder="1" applyAlignment="1">
      <alignment vertical="center"/>
    </xf>
    <xf numFmtId="0" fontId="99" fillId="0" borderId="0" xfId="520" applyFont="1" applyBorder="1"/>
    <xf numFmtId="0" fontId="23" fillId="0" borderId="0" xfId="520" applyFont="1" applyBorder="1" applyAlignment="1">
      <alignment horizontal="center" vertical="center"/>
    </xf>
    <xf numFmtId="0" fontId="23" fillId="0" borderId="0" xfId="520" applyFont="1" applyBorder="1" applyAlignment="1">
      <alignment horizontal="left" vertical="center"/>
    </xf>
    <xf numFmtId="0" fontId="92" fillId="0" borderId="0" xfId="520" applyFont="1" applyBorder="1" applyAlignment="1">
      <alignment vertical="center"/>
    </xf>
    <xf numFmtId="0" fontId="23" fillId="0" borderId="11" xfId="520" applyBorder="1"/>
    <xf numFmtId="0" fontId="23" fillId="0" borderId="15" xfId="520" applyBorder="1"/>
    <xf numFmtId="3" fontId="23" fillId="0" borderId="15" xfId="520" applyNumberFormat="1" applyBorder="1"/>
    <xf numFmtId="0" fontId="23" fillId="0" borderId="0" xfId="520" applyFill="1" applyBorder="1"/>
    <xf numFmtId="0" fontId="100" fillId="0" borderId="0" xfId="520" applyFont="1" applyBorder="1"/>
    <xf numFmtId="0" fontId="23" fillId="0" borderId="13" xfId="520" applyFont="1" applyBorder="1"/>
    <xf numFmtId="0" fontId="23" fillId="0" borderId="0" xfId="520" applyFont="1"/>
    <xf numFmtId="3" fontId="23" fillId="0" borderId="11" xfId="520" applyNumberFormat="1" applyBorder="1" applyAlignment="1">
      <alignment horizontal="center"/>
    </xf>
    <xf numFmtId="0" fontId="23" fillId="0" borderId="0" xfId="520" applyFont="1" applyBorder="1" applyAlignment="1">
      <alignment horizontal="left"/>
    </xf>
    <xf numFmtId="3" fontId="23" fillId="0" borderId="0" xfId="520" applyNumberFormat="1" applyBorder="1" applyAlignment="1">
      <alignment horizontal="center"/>
    </xf>
    <xf numFmtId="0" fontId="72" fillId="0" borderId="0" xfId="520" applyFont="1" applyBorder="1"/>
    <xf numFmtId="0" fontId="23" fillId="0" borderId="0" xfId="520" applyFill="1" applyBorder="1" applyAlignment="1">
      <alignment horizontal="center"/>
    </xf>
    <xf numFmtId="0" fontId="72" fillId="0" borderId="0" xfId="520" applyFont="1" applyBorder="1" applyAlignment="1">
      <alignment horizontal="left" vertical="center"/>
    </xf>
    <xf numFmtId="0" fontId="23" fillId="0" borderId="0" xfId="520" applyFill="1" applyBorder="1" applyAlignment="1"/>
    <xf numFmtId="0" fontId="92" fillId="0" borderId="0" xfId="520" applyFont="1" applyFill="1" applyBorder="1" applyAlignment="1"/>
    <xf numFmtId="0" fontId="92" fillId="0" borderId="0" xfId="520" applyFont="1" applyBorder="1"/>
    <xf numFmtId="0" fontId="99" fillId="0" borderId="0" xfId="520" applyFont="1" applyBorder="1" applyAlignment="1"/>
    <xf numFmtId="0" fontId="23" fillId="0" borderId="0" xfId="520" applyFill="1" applyBorder="1" applyAlignment="1">
      <alignment vertical="center"/>
    </xf>
    <xf numFmtId="0" fontId="92" fillId="0" borderId="0" xfId="520" applyFont="1" applyFill="1" applyBorder="1" applyAlignment="1">
      <alignment vertical="center"/>
    </xf>
    <xf numFmtId="0" fontId="92" fillId="0" borderId="0" xfId="520" applyFont="1" applyBorder="1" applyAlignment="1">
      <alignment horizontal="left"/>
    </xf>
    <xf numFmtId="0" fontId="72" fillId="0" borderId="0" xfId="520" applyFont="1" applyFill="1" applyBorder="1"/>
    <xf numFmtId="0" fontId="99" fillId="0" borderId="32" xfId="520" applyFont="1" applyBorder="1"/>
    <xf numFmtId="181" fontId="99" fillId="0" borderId="32" xfId="339" applyNumberFormat="1" applyFont="1" applyBorder="1"/>
    <xf numFmtId="3" fontId="23" fillId="0" borderId="32" xfId="374" applyNumberFormat="1" applyFont="1" applyBorder="1" applyAlignment="1">
      <alignment horizontal="center" vertical="center"/>
    </xf>
    <xf numFmtId="3" fontId="23" fillId="0" borderId="32" xfId="374" applyNumberFormat="1" applyFont="1" applyBorder="1" applyAlignment="1">
      <alignment vertical="center"/>
    </xf>
    <xf numFmtId="0" fontId="23" fillId="0" borderId="32" xfId="520" applyBorder="1" applyAlignment="1">
      <alignment wrapText="1"/>
    </xf>
    <xf numFmtId="3" fontId="23" fillId="0" borderId="32" xfId="520" applyNumberFormat="1" applyBorder="1"/>
    <xf numFmtId="3" fontId="72" fillId="0" borderId="0" xfId="520" applyNumberFormat="1" applyFont="1" applyBorder="1"/>
    <xf numFmtId="3" fontId="72" fillId="0" borderId="0" xfId="520" applyNumberFormat="1" applyFont="1" applyBorder="1" applyAlignment="1">
      <alignment horizontal="center"/>
    </xf>
    <xf numFmtId="0" fontId="72" fillId="0" borderId="0" xfId="520" applyFont="1" applyBorder="1" applyAlignment="1">
      <alignment horizontal="center"/>
    </xf>
    <xf numFmtId="0" fontId="23" fillId="0" borderId="0" xfId="520" applyFont="1" applyBorder="1" applyAlignment="1"/>
    <xf numFmtId="0" fontId="23" fillId="0" borderId="12" xfId="520" applyBorder="1"/>
    <xf numFmtId="0" fontId="23" fillId="0" borderId="11" xfId="520" applyFont="1" applyBorder="1" applyAlignment="1">
      <alignment horizontal="center"/>
    </xf>
    <xf numFmtId="0" fontId="23" fillId="0" borderId="11" xfId="520" applyFont="1" applyBorder="1"/>
    <xf numFmtId="0" fontId="23" fillId="0" borderId="11" xfId="520" applyFont="1" applyBorder="1" applyAlignment="1">
      <alignment horizontal="center" vertical="center"/>
    </xf>
    <xf numFmtId="0" fontId="92" fillId="0" borderId="11" xfId="520" applyFont="1" applyBorder="1" applyAlignment="1">
      <alignment vertical="center"/>
    </xf>
    <xf numFmtId="0" fontId="23" fillId="0" borderId="10" xfId="520" applyBorder="1"/>
    <xf numFmtId="4" fontId="23" fillId="0" borderId="15" xfId="520" applyNumberFormat="1" applyBorder="1"/>
    <xf numFmtId="43" fontId="23" fillId="0" borderId="0" xfId="520" applyNumberFormat="1" applyBorder="1" applyAlignment="1">
      <alignment horizontal="center"/>
    </xf>
    <xf numFmtId="3" fontId="23" fillId="0" borderId="16" xfId="520" applyNumberFormat="1" applyBorder="1" applyAlignment="1">
      <alignment horizontal="center"/>
    </xf>
    <xf numFmtId="181" fontId="0" fillId="0" borderId="11" xfId="328" applyNumberFormat="1" applyFont="1" applyBorder="1" applyAlignment="1">
      <alignment horizontal="center"/>
    </xf>
    <xf numFmtId="181" fontId="0" fillId="0" borderId="15" xfId="328" applyNumberFormat="1" applyFont="1" applyBorder="1" applyAlignment="1">
      <alignment horizontal="center"/>
    </xf>
    <xf numFmtId="181" fontId="0" fillId="0" borderId="15" xfId="328" applyNumberFormat="1" applyFont="1" applyBorder="1"/>
    <xf numFmtId="181" fontId="0" fillId="0" borderId="11" xfId="328" applyNumberFormat="1" applyFont="1" applyBorder="1"/>
    <xf numFmtId="0" fontId="72" fillId="0" borderId="11" xfId="520" applyFont="1" applyBorder="1" applyAlignment="1">
      <alignment horizontal="center" vertical="center"/>
    </xf>
    <xf numFmtId="0" fontId="72" fillId="0" borderId="11" xfId="520" applyFont="1" applyBorder="1" applyAlignment="1">
      <alignment horizontal="left" vertical="center"/>
    </xf>
    <xf numFmtId="0" fontId="23" fillId="0" borderId="11" xfId="520" applyFont="1" applyBorder="1" applyAlignment="1">
      <alignment vertical="center"/>
    </xf>
    <xf numFmtId="0" fontId="23" fillId="0" borderId="16" xfId="520" applyFont="1" applyBorder="1" applyAlignment="1">
      <alignment horizontal="center"/>
    </xf>
    <xf numFmtId="0" fontId="23" fillId="0" borderId="16" xfId="520" applyFont="1" applyBorder="1"/>
    <xf numFmtId="0" fontId="72" fillId="0" borderId="16" xfId="520" applyFont="1" applyBorder="1" applyAlignment="1">
      <alignment horizontal="center" vertical="center"/>
    </xf>
    <xf numFmtId="0" fontId="72" fillId="0" borderId="16" xfId="520" applyFont="1" applyBorder="1" applyAlignment="1">
      <alignment horizontal="left" vertical="center"/>
    </xf>
    <xf numFmtId="0" fontId="23" fillId="0" borderId="16" xfId="520" applyFont="1" applyBorder="1" applyAlignment="1">
      <alignment vertical="center"/>
    </xf>
    <xf numFmtId="0" fontId="101" fillId="0" borderId="0" xfId="520" applyFont="1" applyBorder="1" applyAlignment="1">
      <alignment horizontal="right"/>
    </xf>
    <xf numFmtId="171" fontId="0" fillId="0" borderId="11" xfId="339" applyNumberFormat="1" applyFont="1" applyBorder="1" applyAlignment="1">
      <alignment horizontal="center"/>
    </xf>
    <xf numFmtId="171" fontId="0" fillId="0" borderId="15" xfId="339" applyNumberFormat="1" applyFont="1" applyBorder="1" applyAlignment="1">
      <alignment horizontal="center"/>
    </xf>
    <xf numFmtId="0" fontId="96" fillId="0" borderId="0" xfId="520" applyFont="1" applyBorder="1" applyAlignment="1">
      <alignment vertical="center"/>
    </xf>
    <xf numFmtId="0" fontId="23" fillId="0" borderId="0" xfId="520" applyFont="1" applyFill="1" applyBorder="1"/>
    <xf numFmtId="0" fontId="23" fillId="0" borderId="11" xfId="520" applyBorder="1" applyAlignment="1">
      <alignment horizontal="center"/>
    </xf>
    <xf numFmtId="3" fontId="24" fillId="0" borderId="0" xfId="43" applyNumberFormat="1" applyFont="1" applyAlignment="1">
      <alignment horizontal="right" vertical="center"/>
    </xf>
    <xf numFmtId="0" fontId="24" fillId="0" borderId="0" xfId="43" applyFont="1" applyAlignment="1">
      <alignment horizontal="center" vertical="center"/>
    </xf>
    <xf numFmtId="3" fontId="24" fillId="0" borderId="0" xfId="43" applyNumberFormat="1" applyFont="1" applyAlignment="1">
      <alignment horizontal="right"/>
    </xf>
    <xf numFmtId="0" fontId="26" fillId="0" borderId="31" xfId="43" applyFont="1" applyBorder="1" applyAlignment="1">
      <alignment horizontal="center" vertical="center"/>
    </xf>
    <xf numFmtId="0" fontId="26" fillId="0" borderId="33" xfId="43" applyFont="1" applyBorder="1" applyAlignment="1">
      <alignment horizontal="left" vertical="center"/>
    </xf>
    <xf numFmtId="0" fontId="24" fillId="0" borderId="15" xfId="43" applyFont="1" applyBorder="1" applyAlignment="1">
      <alignment horizontal="left" vertical="center"/>
    </xf>
    <xf numFmtId="0" fontId="24" fillId="0" borderId="34" xfId="43" applyFont="1" applyBorder="1" applyAlignment="1">
      <alignment horizontal="left" vertical="center"/>
    </xf>
    <xf numFmtId="3" fontId="26" fillId="0" borderId="32" xfId="43" applyNumberFormat="1" applyFont="1" applyBorder="1" applyAlignment="1">
      <alignment horizontal="center" vertical="center"/>
    </xf>
    <xf numFmtId="3" fontId="26" fillId="0" borderId="32" xfId="43" applyNumberFormat="1" applyFont="1" applyBorder="1" applyAlignment="1">
      <alignment horizontal="right" vertical="center"/>
    </xf>
    <xf numFmtId="0" fontId="24" fillId="0" borderId="33" xfId="43" applyFont="1" applyBorder="1" applyAlignment="1">
      <alignment horizontal="left" vertical="center"/>
    </xf>
    <xf numFmtId="3" fontId="24" fillId="0" borderId="31" xfId="43" applyNumberFormat="1" applyFont="1" applyBorder="1" applyAlignment="1">
      <alignment vertical="center"/>
    </xf>
    <xf numFmtId="3" fontId="24" fillId="0" borderId="31" xfId="43" applyNumberFormat="1" applyFont="1" applyBorder="1" applyAlignment="1">
      <alignment horizontal="right" vertical="center"/>
    </xf>
    <xf numFmtId="0" fontId="24" fillId="0" borderId="15" xfId="43" applyFont="1" applyBorder="1" applyAlignment="1">
      <alignment vertical="center"/>
    </xf>
    <xf numFmtId="0" fontId="91" fillId="0" borderId="15" xfId="43" applyFont="1" applyBorder="1" applyAlignment="1">
      <alignment horizontal="left" vertical="center"/>
    </xf>
    <xf numFmtId="0" fontId="24" fillId="0" borderId="31" xfId="43" applyFont="1" applyBorder="1" applyAlignment="1">
      <alignment horizontal="center" vertical="center"/>
    </xf>
    <xf numFmtId="0" fontId="91" fillId="0" borderId="15" xfId="43" applyFont="1" applyBorder="1" applyAlignment="1">
      <alignment vertical="center"/>
    </xf>
    <xf numFmtId="3" fontId="24" fillId="0" borderId="31" xfId="43" applyNumberFormat="1" applyFont="1" applyBorder="1" applyAlignment="1">
      <alignment horizontal="center" vertical="center"/>
    </xf>
    <xf numFmtId="3" fontId="24" fillId="0" borderId="32" xfId="43" applyNumberFormat="1" applyFont="1" applyBorder="1" applyAlignment="1">
      <alignment horizontal="right" vertical="center"/>
    </xf>
    <xf numFmtId="0" fontId="24" fillId="0" borderId="18" xfId="43" applyFont="1" applyBorder="1" applyAlignment="1">
      <alignment horizontal="left" vertical="center"/>
    </xf>
    <xf numFmtId="0" fontId="91" fillId="0" borderId="17" xfId="43" applyFont="1" applyBorder="1" applyAlignment="1">
      <alignment horizontal="left" vertical="center"/>
    </xf>
    <xf numFmtId="0" fontId="24" fillId="0" borderId="12" xfId="43" applyFont="1" applyBorder="1" applyAlignment="1">
      <alignment horizontal="left" vertical="center"/>
    </xf>
    <xf numFmtId="0" fontId="91" fillId="0" borderId="10" xfId="43" applyFont="1" applyBorder="1" applyAlignment="1">
      <alignment horizontal="left" vertical="center"/>
    </xf>
    <xf numFmtId="171" fontId="24" fillId="0" borderId="0" xfId="328" applyFont="1" applyAlignment="1">
      <alignment vertical="center"/>
    </xf>
    <xf numFmtId="0" fontId="26" fillId="0" borderId="18" xfId="43" applyFont="1" applyBorder="1" applyAlignment="1">
      <alignment horizontal="left" vertical="center"/>
    </xf>
    <xf numFmtId="0" fontId="24" fillId="0" borderId="16" xfId="43" applyFont="1" applyBorder="1" applyAlignment="1">
      <alignment horizontal="left" vertical="center"/>
    </xf>
    <xf numFmtId="0" fontId="24" fillId="0" borderId="17" xfId="43" applyFont="1" applyBorder="1" applyAlignment="1">
      <alignment horizontal="left" vertical="center"/>
    </xf>
    <xf numFmtId="0" fontId="26" fillId="0" borderId="12" xfId="43" applyFont="1" applyBorder="1" applyAlignment="1">
      <alignment horizontal="left" vertical="center"/>
    </xf>
    <xf numFmtId="0" fontId="24" fillId="0" borderId="11" xfId="43" applyFont="1" applyBorder="1" applyAlignment="1">
      <alignment horizontal="left" vertical="center"/>
    </xf>
    <xf numFmtId="0" fontId="24" fillId="0" borderId="10" xfId="43" applyFont="1" applyBorder="1" applyAlignment="1">
      <alignment horizontal="left" vertical="center"/>
    </xf>
    <xf numFmtId="0" fontId="91" fillId="0" borderId="34" xfId="43" applyFont="1" applyBorder="1" applyAlignment="1">
      <alignment horizontal="left" vertical="center"/>
    </xf>
    <xf numFmtId="43" fontId="24" fillId="0" borderId="0" xfId="43" applyNumberFormat="1" applyFont="1" applyAlignment="1">
      <alignment vertical="center"/>
    </xf>
    <xf numFmtId="182" fontId="24" fillId="0" borderId="0" xfId="43" applyNumberFormat="1" applyFont="1" applyAlignment="1">
      <alignment vertical="center"/>
    </xf>
    <xf numFmtId="0" fontId="24" fillId="0" borderId="0" xfId="43" applyFont="1" applyAlignment="1">
      <alignment horizontal="right"/>
    </xf>
    <xf numFmtId="1" fontId="26" fillId="0" borderId="32" xfId="43" applyNumberFormat="1" applyFont="1" applyBorder="1" applyAlignment="1">
      <alignment horizontal="center" vertical="center"/>
    </xf>
    <xf numFmtId="0" fontId="24" fillId="0" borderId="33" xfId="43" applyFont="1" applyBorder="1" applyAlignment="1">
      <alignment horizontal="left"/>
    </xf>
    <xf numFmtId="0" fontId="24" fillId="0" borderId="34" xfId="43" applyFont="1" applyBorder="1"/>
    <xf numFmtId="3" fontId="24" fillId="0" borderId="34" xfId="43" applyNumberFormat="1" applyFont="1" applyBorder="1"/>
    <xf numFmtId="0" fontId="24" fillId="0" borderId="32" xfId="43" applyFont="1" applyBorder="1" applyAlignment="1">
      <alignment horizontal="center"/>
    </xf>
    <xf numFmtId="3" fontId="24" fillId="0" borderId="32" xfId="43" applyNumberFormat="1" applyFont="1" applyBorder="1" applyAlignment="1">
      <alignment horizontal="right"/>
    </xf>
    <xf numFmtId="0" fontId="90" fillId="0" borderId="32" xfId="43" applyFont="1" applyBorder="1" applyAlignment="1">
      <alignment horizontal="left" vertical="center"/>
    </xf>
    <xf numFmtId="0" fontId="26" fillId="0" borderId="33" xfId="43" applyFont="1" applyBorder="1" applyAlignment="1">
      <alignment vertical="center"/>
    </xf>
    <xf numFmtId="0" fontId="26" fillId="0" borderId="17" xfId="43" applyFont="1" applyBorder="1" applyAlignment="1">
      <alignment vertical="center"/>
    </xf>
    <xf numFmtId="3" fontId="24" fillId="0" borderId="32" xfId="43" applyNumberFormat="1" applyFont="1" applyBorder="1" applyAlignment="1">
      <alignment horizontal="center" vertical="center"/>
    </xf>
    <xf numFmtId="0" fontId="24" fillId="0" borderId="0" xfId="505" applyFont="1"/>
    <xf numFmtId="0" fontId="90" fillId="0" borderId="0" xfId="43" applyFont="1" applyAlignment="1">
      <alignment horizontal="right" vertical="center"/>
    </xf>
    <xf numFmtId="0" fontId="24" fillId="0" borderId="0" xfId="505" applyFont="1" applyAlignment="1">
      <alignment vertical="center"/>
    </xf>
    <xf numFmtId="0" fontId="24" fillId="0" borderId="32" xfId="505" applyFont="1" applyBorder="1"/>
    <xf numFmtId="0" fontId="24" fillId="0" borderId="32" xfId="505" applyFont="1" applyBorder="1" applyAlignment="1">
      <alignment vertical="center" textRotation="90" wrapText="1"/>
    </xf>
    <xf numFmtId="0" fontId="26" fillId="0" borderId="32" xfId="505" applyFont="1" applyBorder="1" applyAlignment="1">
      <alignment horizontal="center" vertical="center" textRotation="90"/>
    </xf>
    <xf numFmtId="0" fontId="26" fillId="0" borderId="32" xfId="505" applyFont="1" applyBorder="1" applyAlignment="1">
      <alignment horizontal="center" vertical="center" textRotation="90" wrapText="1"/>
    </xf>
    <xf numFmtId="0" fontId="26" fillId="0" borderId="32" xfId="505" applyFont="1" applyBorder="1" applyAlignment="1">
      <alignment vertical="center" wrapText="1"/>
    </xf>
    <xf numFmtId="3" fontId="26" fillId="0" borderId="32" xfId="505" applyNumberFormat="1" applyFont="1" applyBorder="1" applyAlignment="1">
      <alignment horizontal="center" vertical="center" wrapText="1"/>
    </xf>
    <xf numFmtId="0" fontId="26" fillId="0" borderId="32" xfId="505" applyFont="1" applyBorder="1" applyAlignment="1">
      <alignment horizontal="center" vertical="center" wrapText="1"/>
    </xf>
    <xf numFmtId="0" fontId="24" fillId="0" borderId="32" xfId="505" applyFont="1" applyBorder="1" applyAlignment="1">
      <alignment vertical="center" wrapText="1"/>
    </xf>
    <xf numFmtId="0" fontId="24" fillId="0" borderId="32" xfId="505" applyFont="1" applyBorder="1" applyAlignment="1">
      <alignment horizontal="center" vertical="center" wrapText="1"/>
    </xf>
    <xf numFmtId="3" fontId="24" fillId="0" borderId="0" xfId="505" applyNumberFormat="1" applyFont="1"/>
    <xf numFmtId="3" fontId="24" fillId="0" borderId="32" xfId="505" applyNumberFormat="1" applyFont="1" applyBorder="1" applyAlignment="1">
      <alignment horizontal="center" vertical="center" wrapText="1"/>
    </xf>
    <xf numFmtId="3" fontId="24" fillId="0" borderId="0" xfId="505" applyNumberFormat="1" applyFont="1" applyAlignment="1">
      <alignment vertical="center"/>
    </xf>
    <xf numFmtId="0" fontId="90" fillId="0" borderId="0" xfId="43" applyFont="1"/>
    <xf numFmtId="0" fontId="24" fillId="0" borderId="31" xfId="43" applyFont="1" applyBorder="1" applyAlignment="1">
      <alignment horizontal="center"/>
    </xf>
    <xf numFmtId="21" fontId="24" fillId="0" borderId="35" xfId="43" applyNumberFormat="1" applyFont="1" applyFill="1" applyBorder="1" applyAlignment="1">
      <alignment horizontal="center"/>
    </xf>
    <xf numFmtId="0" fontId="24" fillId="0" borderId="35" xfId="43" applyFont="1" applyFill="1" applyBorder="1" applyAlignment="1">
      <alignment horizontal="center"/>
    </xf>
    <xf numFmtId="0" fontId="24" fillId="0" borderId="32" xfId="43" applyFont="1" applyBorder="1"/>
    <xf numFmtId="181" fontId="24" fillId="0" borderId="32" xfId="342" applyNumberFormat="1" applyFont="1" applyBorder="1"/>
    <xf numFmtId="43" fontId="24" fillId="0" borderId="0" xfId="43" applyNumberFormat="1" applyFont="1"/>
    <xf numFmtId="0" fontId="103" fillId="0" borderId="32" xfId="43" applyFont="1" applyBorder="1" applyAlignment="1">
      <alignment vertical="center"/>
    </xf>
    <xf numFmtId="0" fontId="103" fillId="0" borderId="32" xfId="43" applyFont="1" applyBorder="1" applyAlignment="1">
      <alignment horizontal="center" vertical="center"/>
    </xf>
    <xf numFmtId="181" fontId="103" fillId="0" borderId="32" xfId="342" applyNumberFormat="1" applyFont="1" applyBorder="1" applyAlignment="1">
      <alignment vertical="center"/>
    </xf>
    <xf numFmtId="181" fontId="24" fillId="0" borderId="0" xfId="43" applyNumberFormat="1" applyFont="1"/>
    <xf numFmtId="181" fontId="24" fillId="0" borderId="35" xfId="342" applyNumberFormat="1" applyFont="1" applyBorder="1"/>
    <xf numFmtId="0" fontId="90" fillId="0" borderId="0" xfId="43" applyFont="1" applyAlignment="1">
      <alignment horizontal="center"/>
    </xf>
    <xf numFmtId="0" fontId="104" fillId="0" borderId="0" xfId="43" applyFont="1"/>
    <xf numFmtId="181" fontId="24" fillId="0" borderId="32" xfId="328" applyNumberFormat="1" applyFont="1" applyBorder="1"/>
    <xf numFmtId="0" fontId="90" fillId="0" borderId="0" xfId="43" applyFont="1" applyAlignment="1">
      <alignment horizontal="left"/>
    </xf>
    <xf numFmtId="21" fontId="24" fillId="0" borderId="35" xfId="43" applyNumberFormat="1" applyFont="1" applyBorder="1" applyAlignment="1">
      <alignment horizontal="center"/>
    </xf>
    <xf numFmtId="14" fontId="24" fillId="0" borderId="35" xfId="43" applyNumberFormat="1" applyFont="1" applyBorder="1" applyAlignment="1">
      <alignment horizontal="center"/>
    </xf>
    <xf numFmtId="3" fontId="24" fillId="0" borderId="32" xfId="373" applyNumberFormat="1" applyFont="1" applyBorder="1"/>
    <xf numFmtId="43" fontId="24" fillId="0" borderId="0" xfId="342" applyNumberFormat="1" applyFont="1"/>
    <xf numFmtId="0" fontId="23" fillId="0" borderId="18" xfId="43" applyBorder="1"/>
    <xf numFmtId="0" fontId="23" fillId="0" borderId="16" xfId="43" applyBorder="1"/>
    <xf numFmtId="0" fontId="23" fillId="0" borderId="17" xfId="43" applyBorder="1"/>
    <xf numFmtId="0" fontId="23" fillId="0" borderId="0" xfId="43"/>
    <xf numFmtId="0" fontId="23" fillId="0" borderId="0" xfId="43" applyAlignment="1">
      <alignment vertical="center"/>
    </xf>
    <xf numFmtId="0" fontId="99" fillId="0" borderId="14" xfId="43" applyFont="1" applyBorder="1"/>
    <xf numFmtId="0" fontId="106" fillId="0" borderId="36" xfId="43" applyFont="1" applyBorder="1" applyAlignment="1">
      <alignment horizontal="center"/>
    </xf>
    <xf numFmtId="0" fontId="99" fillId="0" borderId="37" xfId="43" applyFont="1" applyBorder="1"/>
    <xf numFmtId="0" fontId="99" fillId="0" borderId="13" xfId="43" applyFont="1" applyBorder="1"/>
    <xf numFmtId="0" fontId="99" fillId="0" borderId="0" xfId="43" applyFont="1"/>
    <xf numFmtId="0" fontId="99" fillId="0" borderId="38" xfId="43" applyFont="1" applyBorder="1"/>
    <xf numFmtId="0" fontId="99" fillId="0" borderId="39" xfId="43" applyFont="1" applyBorder="1"/>
    <xf numFmtId="0" fontId="99" fillId="0" borderId="39" xfId="43" applyFont="1" applyBorder="1" applyAlignment="1"/>
    <xf numFmtId="0" fontId="99" fillId="0" borderId="38" xfId="43" applyFont="1" applyFill="1" applyBorder="1"/>
    <xf numFmtId="0" fontId="99" fillId="0" borderId="40" xfId="43" applyFont="1" applyBorder="1"/>
    <xf numFmtId="0" fontId="99" fillId="0" borderId="41" xfId="43" applyFont="1" applyBorder="1"/>
    <xf numFmtId="0" fontId="23" fillId="0" borderId="14" xfId="43" applyBorder="1"/>
    <xf numFmtId="0" fontId="23" fillId="0" borderId="0" xfId="43" applyBorder="1"/>
    <xf numFmtId="0" fontId="23" fillId="0" borderId="13" xfId="43" applyBorder="1"/>
    <xf numFmtId="0" fontId="96" fillId="0" borderId="0" xfId="43" applyFont="1" applyBorder="1" applyAlignment="1">
      <alignment horizontal="right" vertical="center"/>
    </xf>
    <xf numFmtId="0" fontId="96" fillId="0" borderId="0" xfId="43" applyFont="1" applyBorder="1" applyAlignment="1">
      <alignment vertical="center"/>
    </xf>
    <xf numFmtId="0" fontId="99" fillId="0" borderId="0" xfId="43" applyFont="1" applyBorder="1" applyAlignment="1">
      <alignment horizontal="right" vertical="center"/>
    </xf>
    <xf numFmtId="0" fontId="23" fillId="0" borderId="0" xfId="43" applyFont="1" applyBorder="1" applyAlignment="1">
      <alignment horizontal="right"/>
    </xf>
    <xf numFmtId="0" fontId="23" fillId="0" borderId="0" xfId="43" applyFont="1" applyFill="1" applyBorder="1"/>
    <xf numFmtId="0" fontId="23" fillId="0" borderId="0" xfId="43" applyFont="1"/>
    <xf numFmtId="0" fontId="23" fillId="0" borderId="0" xfId="43" applyFont="1" applyBorder="1"/>
    <xf numFmtId="0" fontId="23" fillId="0" borderId="14" xfId="43" applyFont="1" applyBorder="1"/>
    <xf numFmtId="0" fontId="23" fillId="0" borderId="13" xfId="43" applyFont="1" applyBorder="1"/>
    <xf numFmtId="0" fontId="23" fillId="0" borderId="0" xfId="43" applyFont="1" applyBorder="1" applyAlignment="1">
      <alignment horizontal="center"/>
    </xf>
    <xf numFmtId="0" fontId="23" fillId="0" borderId="12" xfId="43" applyBorder="1"/>
    <xf numFmtId="0" fontId="23" fillId="0" borderId="11" xfId="43" applyBorder="1"/>
    <xf numFmtId="0" fontId="23" fillId="0" borderId="10" xfId="43" applyBorder="1"/>
    <xf numFmtId="0" fontId="26" fillId="0" borderId="33" xfId="43" applyFont="1" applyBorder="1" applyAlignment="1">
      <alignment horizontal="center" vertical="center"/>
    </xf>
    <xf numFmtId="0" fontId="26" fillId="0" borderId="15" xfId="43" applyFont="1" applyBorder="1" applyAlignment="1">
      <alignment horizontal="center" vertical="center"/>
    </xf>
    <xf numFmtId="0" fontId="24" fillId="0" borderId="32" xfId="43" applyFont="1" applyBorder="1" applyAlignment="1">
      <alignment horizontal="center" vertical="center"/>
    </xf>
    <xf numFmtId="43" fontId="24" fillId="0" borderId="0" xfId="43" applyNumberFormat="1" applyFont="1" applyAlignment="1">
      <alignment horizontal="center" vertical="center"/>
    </xf>
    <xf numFmtId="4" fontId="24" fillId="0" borderId="0" xfId="43" applyNumberFormat="1" applyFont="1" applyAlignment="1">
      <alignment horizontal="center" vertical="center"/>
    </xf>
    <xf numFmtId="164" fontId="24" fillId="0" borderId="0" xfId="1" applyNumberFormat="1" applyFont="1"/>
    <xf numFmtId="0" fontId="18" fillId="0" borderId="42" xfId="0" applyFont="1" applyBorder="1"/>
    <xf numFmtId="0" fontId="21" fillId="0" borderId="45" xfId="0" applyFont="1" applyBorder="1"/>
    <xf numFmtId="0" fontId="21" fillId="0" borderId="0" xfId="0" applyFont="1" applyBorder="1"/>
    <xf numFmtId="0" fontId="21" fillId="0" borderId="46" xfId="0" applyFont="1" applyBorder="1"/>
    <xf numFmtId="0" fontId="21" fillId="0" borderId="47" xfId="0" applyFont="1" applyBorder="1"/>
    <xf numFmtId="0" fontId="21" fillId="0" borderId="48" xfId="0" applyFont="1" applyBorder="1"/>
    <xf numFmtId="164" fontId="21" fillId="0" borderId="49" xfId="0" applyNumberFormat="1" applyFont="1" applyBorder="1"/>
    <xf numFmtId="164" fontId="21" fillId="0" borderId="0" xfId="0" applyNumberFormat="1" applyFont="1" applyBorder="1"/>
    <xf numFmtId="0" fontId="18" fillId="0" borderId="0" xfId="0" applyFont="1" applyBorder="1"/>
    <xf numFmtId="0" fontId="19" fillId="0" borderId="0" xfId="0" applyFont="1" applyFill="1" applyBorder="1"/>
    <xf numFmtId="164" fontId="19" fillId="0" borderId="0" xfId="1" applyNumberFormat="1" applyFont="1" applyFill="1" applyBorder="1"/>
    <xf numFmtId="0" fontId="21" fillId="0" borderId="42" xfId="0" applyFont="1" applyBorder="1"/>
    <xf numFmtId="0" fontId="21" fillId="0" borderId="43" xfId="0" applyFont="1" applyBorder="1"/>
    <xf numFmtId="0" fontId="21" fillId="0" borderId="44" xfId="0" applyFont="1" applyBorder="1"/>
    <xf numFmtId="4" fontId="21" fillId="0" borderId="43" xfId="0" applyNumberFormat="1" applyFont="1" applyBorder="1"/>
    <xf numFmtId="4" fontId="21" fillId="0" borderId="0" xfId="0" applyNumberFormat="1" applyFont="1" applyBorder="1"/>
    <xf numFmtId="4" fontId="21" fillId="0" borderId="48" xfId="0" applyNumberFormat="1" applyFont="1" applyBorder="1"/>
    <xf numFmtId="0" fontId="21" fillId="0" borderId="49" xfId="0" applyFont="1" applyBorder="1"/>
    <xf numFmtId="4" fontId="21" fillId="0" borderId="44" xfId="0" applyNumberFormat="1" applyFont="1" applyBorder="1"/>
    <xf numFmtId="4" fontId="21" fillId="0" borderId="46" xfId="0" applyNumberFormat="1" applyFont="1" applyBorder="1"/>
    <xf numFmtId="4" fontId="21" fillId="0" borderId="49" xfId="0" applyNumberFormat="1" applyFont="1" applyBorder="1"/>
    <xf numFmtId="164" fontId="21" fillId="0" borderId="43" xfId="1" applyNumberFormat="1" applyFont="1" applyBorder="1"/>
    <xf numFmtId="164" fontId="21" fillId="0" borderId="44" xfId="1" applyNumberFormat="1" applyFont="1" applyBorder="1"/>
    <xf numFmtId="0" fontId="21" fillId="0" borderId="50" xfId="0" applyFont="1" applyBorder="1"/>
    <xf numFmtId="0" fontId="21" fillId="0" borderId="51" xfId="0" applyFont="1" applyBorder="1"/>
    <xf numFmtId="4" fontId="21" fillId="0" borderId="51" xfId="0" applyNumberFormat="1" applyFont="1" applyBorder="1"/>
    <xf numFmtId="0" fontId="21" fillId="0" borderId="52" xfId="0" applyFont="1" applyBorder="1"/>
    <xf numFmtId="0" fontId="22" fillId="0" borderId="45" xfId="0" applyFont="1" applyBorder="1"/>
    <xf numFmtId="0" fontId="22" fillId="0" borderId="0" xfId="0" applyFont="1" applyBorder="1"/>
    <xf numFmtId="4" fontId="22" fillId="0" borderId="0" xfId="0" applyNumberFormat="1" applyFont="1" applyBorder="1"/>
    <xf numFmtId="0" fontId="22" fillId="0" borderId="46" xfId="0" applyFont="1" applyBorder="1"/>
    <xf numFmtId="164" fontId="21" fillId="0" borderId="49" xfId="1" applyNumberFormat="1" applyFont="1" applyBorder="1"/>
    <xf numFmtId="43" fontId="21" fillId="0" borderId="0" xfId="0" applyNumberFormat="1" applyFont="1"/>
    <xf numFmtId="181" fontId="24" fillId="0" borderId="32" xfId="342" applyNumberFormat="1" applyFont="1" applyBorder="1" applyAlignment="1">
      <alignment vertical="center"/>
    </xf>
    <xf numFmtId="0" fontId="99" fillId="0" borderId="32" xfId="520" applyFont="1" applyBorder="1" applyAlignment="1">
      <alignment horizontal="center"/>
    </xf>
    <xf numFmtId="0" fontId="95" fillId="0" borderId="14" xfId="520" applyFont="1" applyBorder="1" applyAlignment="1">
      <alignment horizontal="center" vertical="center"/>
    </xf>
    <xf numFmtId="0" fontId="95" fillId="0" borderId="0" xfId="520" applyFont="1" applyBorder="1" applyAlignment="1">
      <alignment horizontal="center" vertical="center"/>
    </xf>
    <xf numFmtId="0" fontId="95" fillId="0" borderId="13" xfId="520" applyFont="1" applyBorder="1" applyAlignment="1">
      <alignment horizontal="center" vertical="center"/>
    </xf>
    <xf numFmtId="4" fontId="23" fillId="0" borderId="0" xfId="520" applyNumberFormat="1" applyAlignment="1">
      <alignment vertical="center"/>
    </xf>
    <xf numFmtId="4" fontId="23" fillId="0" borderId="0" xfId="520" applyNumberFormat="1"/>
    <xf numFmtId="43" fontId="23" fillId="0" borderId="11" xfId="1" applyFont="1" applyBorder="1" applyAlignment="1">
      <alignment horizontal="center"/>
    </xf>
    <xf numFmtId="46" fontId="24" fillId="0" borderId="11" xfId="43" applyNumberFormat="1" applyFont="1" applyBorder="1" applyAlignment="1">
      <alignment horizontal="center"/>
    </xf>
    <xf numFmtId="0" fontId="24" fillId="0" borderId="11" xfId="43" applyFont="1" applyBorder="1" applyAlignment="1">
      <alignment horizontal="center"/>
    </xf>
    <xf numFmtId="0" fontId="26" fillId="0" borderId="14" xfId="43" applyFont="1" applyBorder="1" applyAlignment="1">
      <alignment horizontal="center"/>
    </xf>
    <xf numFmtId="0" fontId="26" fillId="0" borderId="0" xfId="43" applyFont="1" applyBorder="1" applyAlignment="1">
      <alignment horizontal="center"/>
    </xf>
    <xf numFmtId="0" fontId="26" fillId="0" borderId="13" xfId="43" applyFont="1" applyBorder="1" applyAlignment="1">
      <alignment horizontal="center"/>
    </xf>
    <xf numFmtId="0" fontId="24" fillId="0" borderId="0" xfId="43" applyFont="1" applyBorder="1" applyAlignment="1">
      <alignment horizontal="center"/>
    </xf>
    <xf numFmtId="0" fontId="24" fillId="0" borderId="15" xfId="43" applyFont="1" applyBorder="1" applyAlignment="1">
      <alignment horizontal="center"/>
    </xf>
    <xf numFmtId="21" fontId="24" fillId="0" borderId="11" xfId="43" applyNumberFormat="1" applyFont="1" applyBorder="1" applyAlignment="1">
      <alignment horizontal="center"/>
    </xf>
    <xf numFmtId="0" fontId="26" fillId="0" borderId="33" xfId="43" applyFont="1" applyBorder="1" applyAlignment="1">
      <alignment horizontal="center" vertical="center"/>
    </xf>
    <xf numFmtId="0" fontId="26" fillId="0" borderId="15" xfId="43" applyFont="1" applyBorder="1" applyAlignment="1">
      <alignment horizontal="center" vertical="center"/>
    </xf>
    <xf numFmtId="0" fontId="26" fillId="0" borderId="34" xfId="43" applyFont="1" applyBorder="1" applyAlignment="1">
      <alignment horizontal="center" vertical="center"/>
    </xf>
    <xf numFmtId="0" fontId="26" fillId="0" borderId="0" xfId="43" applyFont="1" applyAlignment="1">
      <alignment horizontal="center" vertical="center"/>
    </xf>
    <xf numFmtId="0" fontId="26" fillId="0" borderId="18" xfId="43" applyFont="1" applyBorder="1" applyAlignment="1">
      <alignment horizontal="center" vertical="center"/>
    </xf>
    <xf numFmtId="0" fontId="26" fillId="0" borderId="16" xfId="43" applyFont="1" applyBorder="1" applyAlignment="1">
      <alignment horizontal="center" vertical="center"/>
    </xf>
    <xf numFmtId="0" fontId="26" fillId="0" borderId="17" xfId="43" applyFont="1" applyBorder="1" applyAlignment="1">
      <alignment horizontal="center" vertical="center"/>
    </xf>
    <xf numFmtId="0" fontId="26" fillId="0" borderId="33" xfId="43" applyFont="1" applyBorder="1" applyAlignment="1">
      <alignment horizontal="left" vertical="center"/>
    </xf>
    <xf numFmtId="0" fontId="26" fillId="0" borderId="15" xfId="43" applyFont="1" applyBorder="1" applyAlignment="1">
      <alignment horizontal="left" vertical="center"/>
    </xf>
    <xf numFmtId="0" fontId="26" fillId="0" borderId="34" xfId="43" applyFont="1" applyBorder="1" applyAlignment="1">
      <alignment horizontal="left" vertical="center"/>
    </xf>
    <xf numFmtId="0" fontId="100" fillId="0" borderId="0" xfId="520" applyFont="1" applyBorder="1" applyAlignment="1">
      <alignment horizontal="center"/>
    </xf>
    <xf numFmtId="0" fontId="23" fillId="0" borderId="0" xfId="520" applyBorder="1" applyAlignment="1">
      <alignment horizontal="left"/>
    </xf>
    <xf numFmtId="0" fontId="23" fillId="0" borderId="0" xfId="520" applyFill="1" applyBorder="1" applyAlignment="1">
      <alignment horizontal="left"/>
    </xf>
    <xf numFmtId="0" fontId="96" fillId="0" borderId="0" xfId="520" applyFont="1" applyBorder="1" applyAlignment="1">
      <alignment horizontal="left" vertical="center"/>
    </xf>
    <xf numFmtId="0" fontId="102" fillId="0" borderId="0" xfId="520" applyFont="1" applyBorder="1" applyAlignment="1">
      <alignment horizontal="center"/>
    </xf>
    <xf numFmtId="0" fontId="23" fillId="0" borderId="32" xfId="520" applyFill="1" applyBorder="1" applyAlignment="1">
      <alignment horizontal="left"/>
    </xf>
    <xf numFmtId="0" fontId="23" fillId="0" borderId="32" xfId="520" applyFill="1" applyBorder="1" applyAlignment="1">
      <alignment horizontal="center" vertical="center"/>
    </xf>
    <xf numFmtId="0" fontId="99" fillId="0" borderId="32" xfId="520" applyFont="1" applyBorder="1" applyAlignment="1">
      <alignment horizontal="center" vertical="center"/>
    </xf>
    <xf numFmtId="0" fontId="99" fillId="0" borderId="32" xfId="520" applyFont="1" applyBorder="1" applyAlignment="1">
      <alignment horizontal="center"/>
    </xf>
    <xf numFmtId="0" fontId="23" fillId="0" borderId="32" xfId="520" applyFill="1" applyBorder="1" applyAlignment="1">
      <alignment horizontal="center"/>
    </xf>
    <xf numFmtId="0" fontId="23" fillId="0" borderId="32" xfId="520" applyBorder="1" applyAlignment="1">
      <alignment horizontal="center" vertical="center"/>
    </xf>
    <xf numFmtId="0" fontId="95" fillId="0" borderId="14" xfId="520" applyFont="1" applyBorder="1" applyAlignment="1">
      <alignment horizontal="center" vertical="center"/>
    </xf>
    <xf numFmtId="0" fontId="95" fillId="0" borderId="0" xfId="520" applyFont="1" applyBorder="1" applyAlignment="1">
      <alignment horizontal="center" vertical="center"/>
    </xf>
    <xf numFmtId="0" fontId="95" fillId="0" borderId="13" xfId="520" applyFont="1" applyBorder="1" applyAlignment="1">
      <alignment horizontal="center" vertical="center"/>
    </xf>
    <xf numFmtId="0" fontId="96" fillId="0" borderId="0" xfId="520" applyFont="1" applyBorder="1" applyAlignment="1">
      <alignment horizontal="left"/>
    </xf>
    <xf numFmtId="0" fontId="26" fillId="0" borderId="32" xfId="43" applyFont="1" applyBorder="1" applyAlignment="1">
      <alignment horizontal="center" vertical="center"/>
    </xf>
    <xf numFmtId="0" fontId="24" fillId="0" borderId="16" xfId="43" applyFont="1" applyBorder="1" applyAlignment="1">
      <alignment horizontal="center" vertical="center"/>
    </xf>
    <xf numFmtId="0" fontId="24" fillId="0" borderId="11" xfId="43" applyFont="1" applyBorder="1" applyAlignment="1">
      <alignment horizontal="center" vertical="center"/>
    </xf>
    <xf numFmtId="3" fontId="24" fillId="0" borderId="31" xfId="43" applyNumberFormat="1" applyFont="1" applyBorder="1" applyAlignment="1">
      <alignment horizontal="center" vertical="center"/>
    </xf>
    <xf numFmtId="3" fontId="24" fillId="0" borderId="35" xfId="43" applyNumberFormat="1" applyFont="1" applyBorder="1" applyAlignment="1">
      <alignment horizontal="center" vertical="center"/>
    </xf>
    <xf numFmtId="3" fontId="24" fillId="0" borderId="31" xfId="43" applyNumberFormat="1" applyFont="1" applyBorder="1" applyAlignment="1">
      <alignment horizontal="right" vertical="center"/>
    </xf>
    <xf numFmtId="3" fontId="24" fillId="0" borderId="35" xfId="43" applyNumberFormat="1" applyFont="1" applyBorder="1" applyAlignment="1">
      <alignment horizontal="right" vertical="center"/>
    </xf>
    <xf numFmtId="0" fontId="26" fillId="0" borderId="31" xfId="43" applyFont="1" applyBorder="1" applyAlignment="1">
      <alignment horizontal="center" vertical="center"/>
    </xf>
    <xf numFmtId="0" fontId="26" fillId="0" borderId="35" xfId="43" applyFont="1" applyBorder="1" applyAlignment="1">
      <alignment horizontal="center" vertical="center"/>
    </xf>
    <xf numFmtId="3" fontId="26" fillId="0" borderId="31" xfId="43" applyNumberFormat="1" applyFont="1" applyBorder="1" applyAlignment="1">
      <alignment horizontal="center" vertical="center"/>
    </xf>
    <xf numFmtId="3" fontId="26" fillId="0" borderId="35" xfId="43" applyNumberFormat="1" applyFont="1" applyBorder="1" applyAlignment="1">
      <alignment horizontal="center" vertical="center"/>
    </xf>
    <xf numFmtId="3" fontId="26" fillId="0" borderId="31" xfId="43" applyNumberFormat="1" applyFont="1" applyBorder="1" applyAlignment="1">
      <alignment horizontal="right" vertical="center"/>
    </xf>
    <xf numFmtId="3" fontId="26" fillId="0" borderId="35" xfId="43" applyNumberFormat="1" applyFont="1" applyBorder="1" applyAlignment="1">
      <alignment horizontal="right" vertical="center"/>
    </xf>
    <xf numFmtId="0" fontId="26" fillId="0" borderId="0" xfId="43" applyFont="1" applyAlignment="1">
      <alignment horizontal="center" vertical="center" wrapText="1"/>
    </xf>
    <xf numFmtId="0" fontId="91" fillId="0" borderId="0" xfId="43" applyFont="1" applyAlignment="1">
      <alignment horizontal="center"/>
    </xf>
    <xf numFmtId="0" fontId="24" fillId="0" borderId="0" xfId="43" applyFont="1" applyAlignment="1">
      <alignment horizontal="center" vertical="center"/>
    </xf>
    <xf numFmtId="0" fontId="91" fillId="0" borderId="0" xfId="43" applyFont="1" applyAlignment="1">
      <alignment horizontal="center" vertical="center"/>
    </xf>
    <xf numFmtId="0" fontId="26" fillId="0" borderId="0" xfId="505" applyFont="1" applyAlignment="1">
      <alignment horizontal="center"/>
    </xf>
    <xf numFmtId="0" fontId="24" fillId="0" borderId="0" xfId="43" applyFont="1" applyAlignment="1">
      <alignment horizontal="center"/>
    </xf>
    <xf numFmtId="0" fontId="24" fillId="0" borderId="31" xfId="43" applyFont="1" applyBorder="1" applyAlignment="1">
      <alignment horizontal="center" vertical="center"/>
    </xf>
    <xf numFmtId="0" fontId="24" fillId="0" borderId="35" xfId="43" applyFont="1" applyBorder="1" applyAlignment="1">
      <alignment horizontal="center" vertical="center"/>
    </xf>
    <xf numFmtId="0" fontId="24" fillId="0" borderId="32" xfId="43" applyFont="1" applyBorder="1" applyAlignment="1">
      <alignment horizontal="center" vertical="center"/>
    </xf>
    <xf numFmtId="0" fontId="90" fillId="0" borderId="0" xfId="43" applyFont="1" applyAlignment="1">
      <alignment horizontal="center"/>
    </xf>
    <xf numFmtId="0" fontId="105" fillId="0" borderId="0" xfId="43" applyFont="1" applyAlignment="1">
      <alignment horizontal="center"/>
    </xf>
    <xf numFmtId="0" fontId="24" fillId="0" borderId="18" xfId="43" applyFont="1" applyBorder="1" applyAlignment="1">
      <alignment horizontal="center"/>
    </xf>
    <xf numFmtId="0" fontId="24" fillId="0" borderId="17" xfId="43" applyFont="1" applyBorder="1" applyAlignment="1">
      <alignment horizontal="center"/>
    </xf>
    <xf numFmtId="0" fontId="24" fillId="0" borderId="12" xfId="43" applyFont="1" applyBorder="1" applyAlignment="1">
      <alignment horizontal="center"/>
    </xf>
    <xf numFmtId="0" fontId="24" fillId="0" borderId="10" xfId="43" applyFont="1" applyBorder="1" applyAlignment="1">
      <alignment horizontal="center"/>
    </xf>
    <xf numFmtId="0" fontId="24" fillId="0" borderId="31" xfId="43" applyFont="1" applyBorder="1" applyAlignment="1">
      <alignment horizontal="center"/>
    </xf>
    <xf numFmtId="0" fontId="24" fillId="0" borderId="35" xfId="43" applyFont="1" applyBorder="1" applyAlignment="1">
      <alignment horizontal="center"/>
    </xf>
    <xf numFmtId="0" fontId="95" fillId="0" borderId="14" xfId="43" applyFont="1" applyBorder="1" applyAlignment="1">
      <alignment horizontal="center" vertical="center"/>
    </xf>
    <xf numFmtId="0" fontId="95" fillId="0" borderId="0" xfId="43" applyFont="1" applyBorder="1" applyAlignment="1">
      <alignment horizontal="center" vertical="center"/>
    </xf>
    <xf numFmtId="0" fontId="95" fillId="0" borderId="13" xfId="43" applyFont="1" applyBorder="1" applyAlignment="1">
      <alignment horizontal="center" vertical="center"/>
    </xf>
  </cellXfs>
  <cellStyles count="690">
    <cellStyle name="0,0_x000d_&#10;NA_x000d_&#10;" xfId="44"/>
    <cellStyle name="20 % - Accent1" xfId="45"/>
    <cellStyle name="20 % - Accent1 2" xfId="46"/>
    <cellStyle name="20 % - Accent2" xfId="47"/>
    <cellStyle name="20 % - Accent2 2" xfId="48"/>
    <cellStyle name="20 % - Accent3" xfId="49"/>
    <cellStyle name="20 % - Accent3 2" xfId="50"/>
    <cellStyle name="20 % - Accent4" xfId="51"/>
    <cellStyle name="20 % - Accent4 2" xfId="52"/>
    <cellStyle name="20 % - Accent5" xfId="53"/>
    <cellStyle name="20 % - Accent5 2" xfId="54"/>
    <cellStyle name="20 % - Accent6" xfId="55"/>
    <cellStyle name="20 % - Accent6 2" xfId="56"/>
    <cellStyle name="20% - Accent1" xfId="20" builtinId="30" customBuiltin="1"/>
    <cellStyle name="20% - Accent1 2" xfId="57"/>
    <cellStyle name="20% - Accent1 2 2" xfId="58"/>
    <cellStyle name="20% - Accent1 2 2 2" xfId="59"/>
    <cellStyle name="20% - Accent1 2 3" xfId="60"/>
    <cellStyle name="20% - Accent1 2 4" xfId="61"/>
    <cellStyle name="20% - Accent1 3" xfId="62"/>
    <cellStyle name="20% - Accent1 3 2" xfId="63"/>
    <cellStyle name="20% - Accent1 3 3" xfId="64"/>
    <cellStyle name="20% - Accent1 4" xfId="65"/>
    <cellStyle name="20% - Accent1 5" xfId="66"/>
    <cellStyle name="20% - Accent2" xfId="24" builtinId="34" customBuiltin="1"/>
    <cellStyle name="20% - Accent2 2" xfId="67"/>
    <cellStyle name="20% - Accent2 2 2" xfId="68"/>
    <cellStyle name="20% - Accent2 2 2 2" xfId="69"/>
    <cellStyle name="20% - Accent2 2 3" xfId="70"/>
    <cellStyle name="20% - Accent2 2 4" xfId="71"/>
    <cellStyle name="20% - Accent2 3" xfId="72"/>
    <cellStyle name="20% - Accent2 3 2" xfId="73"/>
    <cellStyle name="20% - Accent2 3 3" xfId="74"/>
    <cellStyle name="20% - Accent2 4" xfId="75"/>
    <cellStyle name="20% - Accent2 5" xfId="76"/>
    <cellStyle name="20% - Accent3" xfId="28" builtinId="38" customBuiltin="1"/>
    <cellStyle name="20% - Accent3 2" xfId="77"/>
    <cellStyle name="20% - Accent3 2 2" xfId="78"/>
    <cellStyle name="20% - Accent3 2 2 2" xfId="79"/>
    <cellStyle name="20% - Accent3 2 3" xfId="80"/>
    <cellStyle name="20% - Accent3 2 4" xfId="81"/>
    <cellStyle name="20% - Accent3 3" xfId="82"/>
    <cellStyle name="20% - Accent3 3 2" xfId="83"/>
    <cellStyle name="20% - Accent3 3 3" xfId="84"/>
    <cellStyle name="20% - Accent3 4" xfId="85"/>
    <cellStyle name="20% - Accent3 5" xfId="86"/>
    <cellStyle name="20% - Accent4" xfId="32" builtinId="42" customBuiltin="1"/>
    <cellStyle name="20% - Accent4 2" xfId="87"/>
    <cellStyle name="20% - Accent4 2 2" xfId="88"/>
    <cellStyle name="20% - Accent4 2 2 2" xfId="89"/>
    <cellStyle name="20% - Accent4 2 3" xfId="90"/>
    <cellStyle name="20% - Accent4 2 4" xfId="91"/>
    <cellStyle name="20% - Accent4 3" xfId="92"/>
    <cellStyle name="20% - Accent4 3 2" xfId="93"/>
    <cellStyle name="20% - Accent4 3 3" xfId="94"/>
    <cellStyle name="20% - Accent4 4" xfId="95"/>
    <cellStyle name="20% - Accent4 5" xfId="96"/>
    <cellStyle name="20% - Accent5" xfId="36" builtinId="46" customBuiltin="1"/>
    <cellStyle name="20% - Accent5 2" xfId="97"/>
    <cellStyle name="20% - Accent5 2 2" xfId="98"/>
    <cellStyle name="20% - Accent5 2 2 2" xfId="99"/>
    <cellStyle name="20% - Accent5 2 3" xfId="100"/>
    <cellStyle name="20% - Accent5 2 4" xfId="101"/>
    <cellStyle name="20% - Accent5 3" xfId="102"/>
    <cellStyle name="20% - Accent5 3 2" xfId="103"/>
    <cellStyle name="20% - Accent5 3 3" xfId="104"/>
    <cellStyle name="20% - Accent5 4" xfId="105"/>
    <cellStyle name="20% - Accent5 5" xfId="106"/>
    <cellStyle name="20% - Accent6" xfId="40" builtinId="50" customBuiltin="1"/>
    <cellStyle name="20% - Accent6 2" xfId="107"/>
    <cellStyle name="20% - Accent6 2 2" xfId="108"/>
    <cellStyle name="20% - Accent6 2 2 2" xfId="109"/>
    <cellStyle name="20% - Accent6 2 3" xfId="110"/>
    <cellStyle name="20% - Accent6 2 4" xfId="111"/>
    <cellStyle name="20% - Accent6 3" xfId="112"/>
    <cellStyle name="20% - Accent6 3 2" xfId="113"/>
    <cellStyle name="20% - Accent6 3 3" xfId="114"/>
    <cellStyle name="20% - Accent6 4" xfId="115"/>
    <cellStyle name="20% - Accent6 5" xfId="116"/>
    <cellStyle name="20% - 强调文字颜色 1" xfId="117"/>
    <cellStyle name="20% - 强调文字颜色 2" xfId="118"/>
    <cellStyle name="20% - 强调文字颜色 3" xfId="119"/>
    <cellStyle name="20% - 强调文字颜色 4" xfId="120"/>
    <cellStyle name="20% - 强调文字颜色 5" xfId="121"/>
    <cellStyle name="20% - 强调文字颜色 6" xfId="122"/>
    <cellStyle name="40 % - Accent1" xfId="123"/>
    <cellStyle name="40 % - Accent1 2" xfId="124"/>
    <cellStyle name="40 % - Accent2" xfId="125"/>
    <cellStyle name="40 % - Accent2 2" xfId="126"/>
    <cellStyle name="40 % - Accent3" xfId="127"/>
    <cellStyle name="40 % - Accent3 2" xfId="128"/>
    <cellStyle name="40 % - Accent4" xfId="129"/>
    <cellStyle name="40 % - Accent4 2" xfId="130"/>
    <cellStyle name="40 % - Accent5" xfId="131"/>
    <cellStyle name="40 % - Accent5 2" xfId="132"/>
    <cellStyle name="40 % - Accent6" xfId="133"/>
    <cellStyle name="40 % - Accent6 2" xfId="134"/>
    <cellStyle name="40% - Accent1" xfId="21" builtinId="31" customBuiltin="1"/>
    <cellStyle name="40% - Accent1 2" xfId="135"/>
    <cellStyle name="40% - Accent1 2 2" xfId="136"/>
    <cellStyle name="40% - Accent1 2 2 2" xfId="137"/>
    <cellStyle name="40% - Accent1 2 3" xfId="138"/>
    <cellStyle name="40% - Accent1 2 4" xfId="139"/>
    <cellStyle name="40% - Accent1 3" xfId="140"/>
    <cellStyle name="40% - Accent1 3 2" xfId="141"/>
    <cellStyle name="40% - Accent1 3 3" xfId="142"/>
    <cellStyle name="40% - Accent1 4" xfId="143"/>
    <cellStyle name="40% - Accent1 5" xfId="144"/>
    <cellStyle name="40% - Accent2" xfId="25" builtinId="35" customBuiltin="1"/>
    <cellStyle name="40% - Accent2 2" xfId="145"/>
    <cellStyle name="40% - Accent2 2 2" xfId="146"/>
    <cellStyle name="40% - Accent2 2 2 2" xfId="147"/>
    <cellStyle name="40% - Accent2 2 3" xfId="148"/>
    <cellStyle name="40% - Accent2 2 4" xfId="149"/>
    <cellStyle name="40% - Accent2 3" xfId="150"/>
    <cellStyle name="40% - Accent2 3 2" xfId="151"/>
    <cellStyle name="40% - Accent2 3 3" xfId="152"/>
    <cellStyle name="40% - Accent2 4" xfId="153"/>
    <cellStyle name="40% - Accent2 5" xfId="154"/>
    <cellStyle name="40% - Accent3" xfId="29" builtinId="39" customBuiltin="1"/>
    <cellStyle name="40% - Accent3 2" xfId="155"/>
    <cellStyle name="40% - Accent3 2 2" xfId="156"/>
    <cellStyle name="40% - Accent3 2 2 2" xfId="157"/>
    <cellStyle name="40% - Accent3 2 3" xfId="158"/>
    <cellStyle name="40% - Accent3 2 4" xfId="159"/>
    <cellStyle name="40% - Accent3 3" xfId="160"/>
    <cellStyle name="40% - Accent3 3 2" xfId="161"/>
    <cellStyle name="40% - Accent3 3 3" xfId="162"/>
    <cellStyle name="40% - Accent3 4" xfId="163"/>
    <cellStyle name="40% - Accent3 5" xfId="164"/>
    <cellStyle name="40% - Accent4" xfId="33" builtinId="43" customBuiltin="1"/>
    <cellStyle name="40% - Accent4 2" xfId="165"/>
    <cellStyle name="40% - Accent4 2 2" xfId="166"/>
    <cellStyle name="40% - Accent4 2 2 2" xfId="167"/>
    <cellStyle name="40% - Accent4 2 3" xfId="168"/>
    <cellStyle name="40% - Accent4 2 4" xfId="169"/>
    <cellStyle name="40% - Accent4 3" xfId="170"/>
    <cellStyle name="40% - Accent4 3 2" xfId="171"/>
    <cellStyle name="40% - Accent4 3 3" xfId="172"/>
    <cellStyle name="40% - Accent4 4" xfId="173"/>
    <cellStyle name="40% - Accent4 5" xfId="174"/>
    <cellStyle name="40% - Accent5" xfId="37" builtinId="47" customBuiltin="1"/>
    <cellStyle name="40% - Accent5 2" xfId="175"/>
    <cellStyle name="40% - Accent5 2 2" xfId="176"/>
    <cellStyle name="40% - Accent5 2 2 2" xfId="177"/>
    <cellStyle name="40% - Accent5 2 3" xfId="178"/>
    <cellStyle name="40% - Accent5 2 4" xfId="179"/>
    <cellStyle name="40% - Accent5 3" xfId="180"/>
    <cellStyle name="40% - Accent5 3 2" xfId="181"/>
    <cellStyle name="40% - Accent5 3 3" xfId="182"/>
    <cellStyle name="40% - Accent5 4" xfId="183"/>
    <cellStyle name="40% - Accent5 5" xfId="184"/>
    <cellStyle name="40% - Accent6" xfId="41" builtinId="51" customBuiltin="1"/>
    <cellStyle name="40% - Accent6 2" xfId="185"/>
    <cellStyle name="40% - Accent6 2 2" xfId="186"/>
    <cellStyle name="40% - Accent6 2 2 2" xfId="187"/>
    <cellStyle name="40% - Accent6 2 3" xfId="188"/>
    <cellStyle name="40% - Accent6 2 4" xfId="189"/>
    <cellStyle name="40% - Accent6 3" xfId="190"/>
    <cellStyle name="40% - Accent6 3 2" xfId="191"/>
    <cellStyle name="40% - Accent6 3 3" xfId="192"/>
    <cellStyle name="40% - Accent6 4" xfId="193"/>
    <cellStyle name="40% - Accent6 5" xfId="194"/>
    <cellStyle name="40% - 强调文字颜色 1" xfId="195"/>
    <cellStyle name="40% - 强调文字颜色 2" xfId="196"/>
    <cellStyle name="40% - 强调文字颜色 3" xfId="197"/>
    <cellStyle name="40% - 强调文字颜色 4" xfId="198"/>
    <cellStyle name="40% - 强调文字颜色 5" xfId="199"/>
    <cellStyle name="40% - 强调文字颜色 6" xfId="200"/>
    <cellStyle name="60 % - Accent1" xfId="201"/>
    <cellStyle name="60 % - Accent1 2" xfId="202"/>
    <cellStyle name="60 % - Accent2" xfId="203"/>
    <cellStyle name="60 % - Accent2 2" xfId="204"/>
    <cellStyle name="60 % - Accent3" xfId="205"/>
    <cellStyle name="60 % - Accent3 2" xfId="206"/>
    <cellStyle name="60 % - Accent4" xfId="207"/>
    <cellStyle name="60 % - Accent4 2" xfId="208"/>
    <cellStyle name="60 % - Accent5" xfId="209"/>
    <cellStyle name="60 % - Accent5 2" xfId="210"/>
    <cellStyle name="60 % - Accent6" xfId="211"/>
    <cellStyle name="60 % - Accent6 2" xfId="212"/>
    <cellStyle name="60% - Accent1" xfId="22" builtinId="32" customBuiltin="1"/>
    <cellStyle name="60% - Accent1 2" xfId="213"/>
    <cellStyle name="60% - Accent1 2 2" xfId="214"/>
    <cellStyle name="60% - Accent1 3" xfId="215"/>
    <cellStyle name="60% - Accent1 3 2" xfId="216"/>
    <cellStyle name="60% - Accent1 4" xfId="217"/>
    <cellStyle name="60% - Accent1 5" xfId="218"/>
    <cellStyle name="60% - Accent2" xfId="26" builtinId="36" customBuiltin="1"/>
    <cellStyle name="60% - Accent2 2" xfId="219"/>
    <cellStyle name="60% - Accent2 2 2" xfId="220"/>
    <cellStyle name="60% - Accent2 3" xfId="221"/>
    <cellStyle name="60% - Accent2 3 2" xfId="222"/>
    <cellStyle name="60% - Accent2 4" xfId="223"/>
    <cellStyle name="60% - Accent2 5" xfId="224"/>
    <cellStyle name="60% - Accent3" xfId="30" builtinId="40" customBuiltin="1"/>
    <cellStyle name="60% - Accent3 2" xfId="225"/>
    <cellStyle name="60% - Accent3 2 2" xfId="226"/>
    <cellStyle name="60% - Accent3 3" xfId="227"/>
    <cellStyle name="60% - Accent3 3 2" xfId="228"/>
    <cellStyle name="60% - Accent3 4" xfId="229"/>
    <cellStyle name="60% - Accent3 5" xfId="230"/>
    <cellStyle name="60% - Accent4" xfId="34" builtinId="44" customBuiltin="1"/>
    <cellStyle name="60% - Accent4 2" xfId="231"/>
    <cellStyle name="60% - Accent4 2 2" xfId="232"/>
    <cellStyle name="60% - Accent4 3" xfId="233"/>
    <cellStyle name="60% - Accent4 3 2" xfId="234"/>
    <cellStyle name="60% - Accent4 4" xfId="235"/>
    <cellStyle name="60% - Accent4 5" xfId="236"/>
    <cellStyle name="60% - Accent5" xfId="38" builtinId="48" customBuiltin="1"/>
    <cellStyle name="60% - Accent5 2" xfId="237"/>
    <cellStyle name="60% - Accent5 2 2" xfId="238"/>
    <cellStyle name="60% - Accent5 3" xfId="239"/>
    <cellStyle name="60% - Accent5 3 2" xfId="240"/>
    <cellStyle name="60% - Accent5 4" xfId="241"/>
    <cellStyle name="60% - Accent5 5" xfId="242"/>
    <cellStyle name="60% - Accent6" xfId="42" builtinId="52" customBuiltin="1"/>
    <cellStyle name="60% - Accent6 2" xfId="243"/>
    <cellStyle name="60% - Accent6 2 2" xfId="244"/>
    <cellStyle name="60% - Accent6 3" xfId="245"/>
    <cellStyle name="60% - Accent6 3 2" xfId="246"/>
    <cellStyle name="60% - Accent6 4" xfId="247"/>
    <cellStyle name="60% - Accent6 5" xfId="248"/>
    <cellStyle name="60% - 强调文字颜色 1" xfId="249"/>
    <cellStyle name="60% - 强调文字颜色 2" xfId="250"/>
    <cellStyle name="60% - 强调文字颜色 3" xfId="251"/>
    <cellStyle name="60% - 强调文字颜色 4" xfId="252"/>
    <cellStyle name="60% - 强调文字颜色 5" xfId="253"/>
    <cellStyle name="60% - 强调文字颜色 6" xfId="254"/>
    <cellStyle name="Accent1" xfId="19" builtinId="29" customBuiltin="1"/>
    <cellStyle name="Accent1 2" xfId="255"/>
    <cellStyle name="Accent1 2 2" xfId="256"/>
    <cellStyle name="Accent1 3" xfId="257"/>
    <cellStyle name="Accent1 3 2" xfId="258"/>
    <cellStyle name="Accent2" xfId="23" builtinId="33" customBuiltin="1"/>
    <cellStyle name="Accent2 2" xfId="259"/>
    <cellStyle name="Accent2 2 2" xfId="260"/>
    <cellStyle name="Accent2 3" xfId="261"/>
    <cellStyle name="Accent2 3 2" xfId="262"/>
    <cellStyle name="Accent3" xfId="27" builtinId="37" customBuiltin="1"/>
    <cellStyle name="Accent3 2" xfId="263"/>
    <cellStyle name="Accent3 2 2" xfId="264"/>
    <cellStyle name="Accent3 3" xfId="265"/>
    <cellStyle name="Accent3 3 2" xfId="266"/>
    <cellStyle name="Accent4" xfId="31" builtinId="41" customBuiltin="1"/>
    <cellStyle name="Accent4 2" xfId="267"/>
    <cellStyle name="Accent4 2 2" xfId="268"/>
    <cellStyle name="Accent4 3" xfId="269"/>
    <cellStyle name="Accent4 3 2" xfId="270"/>
    <cellStyle name="Accent5" xfId="35" builtinId="45" customBuiltin="1"/>
    <cellStyle name="Accent5 2" xfId="271"/>
    <cellStyle name="Accent5 2 2" xfId="272"/>
    <cellStyle name="Accent5 3" xfId="273"/>
    <cellStyle name="Accent5 3 2" xfId="274"/>
    <cellStyle name="Accent6" xfId="39" builtinId="49" customBuiltin="1"/>
    <cellStyle name="Accent6 2" xfId="275"/>
    <cellStyle name="Accent6 2 2" xfId="276"/>
    <cellStyle name="Accent6 3" xfId="277"/>
    <cellStyle name="Accent6 3 2" xfId="278"/>
    <cellStyle name="Avertissement" xfId="279"/>
    <cellStyle name="Avertissement 2" xfId="280"/>
    <cellStyle name="Bad" xfId="8" builtinId="27" customBuiltin="1"/>
    <cellStyle name="Bad 2" xfId="281"/>
    <cellStyle name="Bad 2 2" xfId="282"/>
    <cellStyle name="Bad 3" xfId="283"/>
    <cellStyle name="Bad 3 2" xfId="284"/>
    <cellStyle name="Bad 4" xfId="285"/>
    <cellStyle name="Bad 5" xfId="286"/>
    <cellStyle name="Calcul" xfId="287"/>
    <cellStyle name="Calcul 2" xfId="288"/>
    <cellStyle name="Calcul 2 2" xfId="289"/>
    <cellStyle name="Calcul 3" xfId="290"/>
    <cellStyle name="Calcul 4" xfId="291"/>
    <cellStyle name="Calcul 5" xfId="292"/>
    <cellStyle name="Calculation" xfId="12" builtinId="22" customBuiltin="1"/>
    <cellStyle name="Calculation 2" xfId="293"/>
    <cellStyle name="Calculation 2 2" xfId="294"/>
    <cellStyle name="Calculation 3" xfId="295"/>
    <cellStyle name="Calculation 3 2" xfId="296"/>
    <cellStyle name="Calculation 4" xfId="297"/>
    <cellStyle name="Calculation 4 2" xfId="298"/>
    <cellStyle name="Calculation 5" xfId="299"/>
    <cellStyle name="Cellule liée" xfId="300"/>
    <cellStyle name="Cellule liée 2" xfId="301"/>
    <cellStyle name="Check Cell" xfId="14" builtinId="23" customBuiltin="1"/>
    <cellStyle name="Check Cell 2" xfId="302"/>
    <cellStyle name="Check Cell 2 2" xfId="303"/>
    <cellStyle name="Check Cell 3" xfId="304"/>
    <cellStyle name="Check Cell 3 2" xfId="305"/>
    <cellStyle name="Check Cell 4" xfId="306"/>
    <cellStyle name="Check Cell 4 2" xfId="307"/>
    <cellStyle name="Check Cell 5" xfId="308"/>
    <cellStyle name="Comma" xfId="1" builtinId="3"/>
    <cellStyle name="Comma 10" xfId="309"/>
    <cellStyle name="Comma 10 2" xfId="310"/>
    <cellStyle name="Comma 10 2 2" xfId="311"/>
    <cellStyle name="Comma 10 3" xfId="312"/>
    <cellStyle name="Comma 10 3 2" xfId="313"/>
    <cellStyle name="Comma 11" xfId="314"/>
    <cellStyle name="Comma 11 2" xfId="315"/>
    <cellStyle name="Comma 12" xfId="316"/>
    <cellStyle name="Comma 12 2" xfId="317"/>
    <cellStyle name="Comma 13" xfId="318"/>
    <cellStyle name="Comma 13 2" xfId="319"/>
    <cellStyle name="Comma 14" xfId="320"/>
    <cellStyle name="Comma 15" xfId="321"/>
    <cellStyle name="Comma 15 2" xfId="322"/>
    <cellStyle name="Comma 16" xfId="323"/>
    <cellStyle name="Comma 17" xfId="324"/>
    <cellStyle name="Comma 17 2" xfId="325"/>
    <cellStyle name="Comma 18" xfId="326"/>
    <cellStyle name="Comma 19" xfId="327"/>
    <cellStyle name="Comma 2" xfId="328"/>
    <cellStyle name="Comma 2 2" xfId="329"/>
    <cellStyle name="Comma 2 2 2" xfId="330"/>
    <cellStyle name="Comma 2 2 2 2" xfId="331"/>
    <cellStyle name="Comma 2 2 3" xfId="332"/>
    <cellStyle name="Comma 2 3" xfId="333"/>
    <cellStyle name="Comma 2 3 2" xfId="334"/>
    <cellStyle name="Comma 20" xfId="335"/>
    <cellStyle name="Comma 21" xfId="336"/>
    <cellStyle name="Comma 22" xfId="337"/>
    <cellStyle name="Comma 23" xfId="338"/>
    <cellStyle name="Comma 24" xfId="339"/>
    <cellStyle name="Comma 27" xfId="340"/>
    <cellStyle name="Comma 27 2" xfId="341"/>
    <cellStyle name="Comma 3" xfId="342"/>
    <cellStyle name="Comma 3 2" xfId="343"/>
    <cellStyle name="Comma 3 2 2" xfId="344"/>
    <cellStyle name="Comma 3 3" xfId="345"/>
    <cellStyle name="Comma 3 4" xfId="346"/>
    <cellStyle name="Comma 3_Q3 2010 BMT_Fr_20100820" xfId="347"/>
    <cellStyle name="Comma 4" xfId="348"/>
    <cellStyle name="Comma 4 2" xfId="349"/>
    <cellStyle name="Comma 4 2 2" xfId="350"/>
    <cellStyle name="Comma 4 2 3" xfId="351"/>
    <cellStyle name="Comma 4 3" xfId="352"/>
    <cellStyle name="Comma 4 3 2" xfId="353"/>
    <cellStyle name="Comma 4 4" xfId="354"/>
    <cellStyle name="Comma 4 5" xfId="355"/>
    <cellStyle name="Comma 4_Q4 2010 BMT Excel Help Tools_DZ" xfId="356"/>
    <cellStyle name="Comma 5" xfId="357"/>
    <cellStyle name="Comma 5 2" xfId="358"/>
    <cellStyle name="Comma 5 3" xfId="359"/>
    <cellStyle name="Comma 6" xfId="360"/>
    <cellStyle name="Comma 6 2" xfId="361"/>
    <cellStyle name="Comma 6 3" xfId="362"/>
    <cellStyle name="Comma 7" xfId="363"/>
    <cellStyle name="Comma 7 2" xfId="364"/>
    <cellStyle name="Comma 7 3" xfId="365"/>
    <cellStyle name="Comma 7 4" xfId="366"/>
    <cellStyle name="Comma 8" xfId="367"/>
    <cellStyle name="Comma 8 2" xfId="368"/>
    <cellStyle name="Comma 8 3" xfId="369"/>
    <cellStyle name="Comma 9" xfId="370"/>
    <cellStyle name="Comma 9 2" xfId="371"/>
    <cellStyle name="Comma 9 3" xfId="372"/>
    <cellStyle name="Comma_21.Aktivet Afatgjata Materiale  09" xfId="373"/>
    <cellStyle name="Comma_21.Aktivet Afatgjata Materiale  09 2" xfId="374"/>
    <cellStyle name="Commentaire" xfId="375"/>
    <cellStyle name="Commentaire 2" xfId="376"/>
    <cellStyle name="Commentaire 2 2" xfId="377"/>
    <cellStyle name="Commentaire 3" xfId="378"/>
    <cellStyle name="Commentaire 4" xfId="379"/>
    <cellStyle name="Commentaire 5" xfId="380"/>
    <cellStyle name="Currency 2" xfId="381"/>
    <cellStyle name="Entrée" xfId="382"/>
    <cellStyle name="Entrée 2" xfId="383"/>
    <cellStyle name="Entrée 2 2" xfId="384"/>
    <cellStyle name="Entrée 3" xfId="385"/>
    <cellStyle name="Entrée 4" xfId="386"/>
    <cellStyle name="Entrée 5" xfId="387"/>
    <cellStyle name="Euro" xfId="388"/>
    <cellStyle name="Excel Built-in Hyperlink" xfId="389"/>
    <cellStyle name="Excel Built-in Normal" xfId="390"/>
    <cellStyle name="Excel Built-in Normal 1" xfId="391"/>
    <cellStyle name="Excel Built-in Normal 2" xfId="392"/>
    <cellStyle name="Excel Built-in Normal 3" xfId="393"/>
    <cellStyle name="Excel Built-in Normal 4" xfId="394"/>
    <cellStyle name="Excel_BuiltIn_Comma" xfId="395"/>
    <cellStyle name="Explanatory Text" xfId="17" builtinId="53" customBuiltin="1"/>
    <cellStyle name="Explanatory Text 2" xfId="396"/>
    <cellStyle name="Explanatory Text 2 2" xfId="397"/>
    <cellStyle name="Explanatory Text 3" xfId="398"/>
    <cellStyle name="Explanatory Text 3 2" xfId="399"/>
    <cellStyle name="Explanatory Text 4" xfId="400"/>
    <cellStyle name="Explanatory Text 5" xfId="401"/>
    <cellStyle name="Good" xfId="7" builtinId="26" customBuiltin="1"/>
    <cellStyle name="Good 2" xfId="402"/>
    <cellStyle name="Good 2 2" xfId="403"/>
    <cellStyle name="Good 3" xfId="404"/>
    <cellStyle name="Good 3 2" xfId="405"/>
    <cellStyle name="Good 4" xfId="406"/>
    <cellStyle name="Good 5" xfId="407"/>
    <cellStyle name="Heading" xfId="408"/>
    <cellStyle name="Heading 1" xfId="3" builtinId="16" customBuiltin="1"/>
    <cellStyle name="Heading 1 2" xfId="409"/>
    <cellStyle name="Heading 1 2 2" xfId="410"/>
    <cellStyle name="Heading 1 3" xfId="411"/>
    <cellStyle name="Heading 1 3 2" xfId="412"/>
    <cellStyle name="Heading 1 4" xfId="413"/>
    <cellStyle name="Heading 1 5" xfId="414"/>
    <cellStyle name="Heading 2" xfId="4" builtinId="17" customBuiltin="1"/>
    <cellStyle name="Heading 2 2" xfId="415"/>
    <cellStyle name="Heading 2 2 2" xfId="416"/>
    <cellStyle name="Heading 2 3" xfId="417"/>
    <cellStyle name="Heading 2 3 2" xfId="418"/>
    <cellStyle name="Heading 2 4" xfId="419"/>
    <cellStyle name="Heading 2 5" xfId="420"/>
    <cellStyle name="Heading 3" xfId="5" builtinId="18" customBuiltin="1"/>
    <cellStyle name="Heading 3 2" xfId="421"/>
    <cellStyle name="Heading 3 2 2" xfId="422"/>
    <cellStyle name="Heading 3 3" xfId="423"/>
    <cellStyle name="Heading 3 3 2" xfId="424"/>
    <cellStyle name="Heading 3 4" xfId="425"/>
    <cellStyle name="Heading 3 5" xfId="426"/>
    <cellStyle name="Heading 4" xfId="6" builtinId="19" customBuiltin="1"/>
    <cellStyle name="Heading 4 2" xfId="427"/>
    <cellStyle name="Heading 4 2 2" xfId="428"/>
    <cellStyle name="Heading 4 3" xfId="429"/>
    <cellStyle name="Heading 4 3 2" xfId="430"/>
    <cellStyle name="Heading 4 4" xfId="431"/>
    <cellStyle name="Heading 4 5" xfId="432"/>
    <cellStyle name="Heading1" xfId="433"/>
    <cellStyle name="Input" xfId="10" builtinId="20" customBuiltin="1"/>
    <cellStyle name="Input 2" xfId="434"/>
    <cellStyle name="Input 2 2" xfId="435"/>
    <cellStyle name="Input 3" xfId="436"/>
    <cellStyle name="Input 3 2" xfId="437"/>
    <cellStyle name="Input 4" xfId="438"/>
    <cellStyle name="Input 4 2" xfId="439"/>
    <cellStyle name="Input 5" xfId="440"/>
    <cellStyle name="Insatisfaisant" xfId="441"/>
    <cellStyle name="Insatisfaisant 2" xfId="442"/>
    <cellStyle name="Linked Cell" xfId="13" builtinId="24" customBuiltin="1"/>
    <cellStyle name="Linked Cell 2" xfId="443"/>
    <cellStyle name="Linked Cell 2 2" xfId="444"/>
    <cellStyle name="Linked Cell 3" xfId="445"/>
    <cellStyle name="Linked Cell 3 2" xfId="446"/>
    <cellStyle name="Linked Cell 4" xfId="447"/>
    <cellStyle name="Linked Cell 5" xfId="448"/>
    <cellStyle name="Milliers 2" xfId="449"/>
    <cellStyle name="Milliers 2 2" xfId="450"/>
    <cellStyle name="Milliers 2 3" xfId="451"/>
    <cellStyle name="Milliers 3" xfId="452"/>
    <cellStyle name="Monétaire 3" xfId="453"/>
    <cellStyle name="Navadno_IPI 2005 GOSTINSTVO" xfId="454"/>
    <cellStyle name="Neutral" xfId="9" builtinId="28" customBuiltin="1"/>
    <cellStyle name="Neutral 2" xfId="455"/>
    <cellStyle name="Neutral 2 2" xfId="456"/>
    <cellStyle name="Neutral 3" xfId="457"/>
    <cellStyle name="Neutral 3 2" xfId="458"/>
    <cellStyle name="Neutral 4" xfId="459"/>
    <cellStyle name="Neutral 5" xfId="460"/>
    <cellStyle name="Neutre" xfId="461"/>
    <cellStyle name="Neutre 2" xfId="462"/>
    <cellStyle name="Normal" xfId="0" builtinId="0"/>
    <cellStyle name="Normal 10" xfId="463"/>
    <cellStyle name="Normal 10 2" xfId="464"/>
    <cellStyle name="Normal 10 2 2" xfId="465"/>
    <cellStyle name="Normal 10 3" xfId="466"/>
    <cellStyle name="Normal 10 4" xfId="467"/>
    <cellStyle name="Normal 11" xfId="468"/>
    <cellStyle name="Normal 11 2" xfId="469"/>
    <cellStyle name="Normal 11 3" xfId="470"/>
    <cellStyle name="Normal 11 4" xfId="471"/>
    <cellStyle name="Normal 12" xfId="472"/>
    <cellStyle name="Normal 12 2" xfId="473"/>
    <cellStyle name="Normal 12 3" xfId="474"/>
    <cellStyle name="Normal 13" xfId="475"/>
    <cellStyle name="Normal 13 2" xfId="476"/>
    <cellStyle name="Normal 13 3" xfId="477"/>
    <cellStyle name="Normal 13 4" xfId="478"/>
    <cellStyle name="Normal 13 5" xfId="479"/>
    <cellStyle name="Normal 14" xfId="480"/>
    <cellStyle name="Normal 14 2" xfId="481"/>
    <cellStyle name="Normal 15" xfId="482"/>
    <cellStyle name="Normal 15 2" xfId="483"/>
    <cellStyle name="Normal 15 3" xfId="484"/>
    <cellStyle name="Normal 15 4" xfId="485"/>
    <cellStyle name="Normal 16" xfId="486"/>
    <cellStyle name="Normal 16 2" xfId="487"/>
    <cellStyle name="Normal 16 3" xfId="488"/>
    <cellStyle name="Normal 17" xfId="489"/>
    <cellStyle name="Normal 17 2" xfId="490"/>
    <cellStyle name="Normal 18" xfId="491"/>
    <cellStyle name="Normal 18 2" xfId="492"/>
    <cellStyle name="Normal 19" xfId="493"/>
    <cellStyle name="Normal 19 2" xfId="494"/>
    <cellStyle name="Normal 2" xfId="43"/>
    <cellStyle name="Normal 2 2" xfId="495"/>
    <cellStyle name="Normal 2 2 2" xfId="496"/>
    <cellStyle name="Normal 2 2 3" xfId="497"/>
    <cellStyle name="Normal 2 3" xfId="498"/>
    <cellStyle name="Normal 2 3 2" xfId="499"/>
    <cellStyle name="Normal 2 3 3" xfId="500"/>
    <cellStyle name="Normal 2 4" xfId="501"/>
    <cellStyle name="Normal 2 4 2" xfId="502"/>
    <cellStyle name="Normal 2 4 3" xfId="503"/>
    <cellStyle name="Normal 2 5" xfId="504"/>
    <cellStyle name="Normal 2 5 2" xfId="505"/>
    <cellStyle name="Normal 2 6" xfId="506"/>
    <cellStyle name="Normal 20" xfId="507"/>
    <cellStyle name="Normal 21" xfId="508"/>
    <cellStyle name="Normal 21 2" xfId="509"/>
    <cellStyle name="Normal 22" xfId="510"/>
    <cellStyle name="Normal 22 2" xfId="511"/>
    <cellStyle name="Normal 23" xfId="512"/>
    <cellStyle name="Normal 24" xfId="513"/>
    <cellStyle name="Normal 25" xfId="514"/>
    <cellStyle name="Normal 25 2" xfId="515"/>
    <cellStyle name="Normal 26" xfId="516"/>
    <cellStyle name="Normal 27" xfId="517"/>
    <cellStyle name="Normal 28" xfId="518"/>
    <cellStyle name="Normal 29" xfId="519"/>
    <cellStyle name="Normal 3" xfId="520"/>
    <cellStyle name="Normal 3 2" xfId="521"/>
    <cellStyle name="Normal 3 2 2" xfId="522"/>
    <cellStyle name="Normal 3 2 3" xfId="523"/>
    <cellStyle name="Normal 3 3" xfId="524"/>
    <cellStyle name="Normal 3 4" xfId="525"/>
    <cellStyle name="Normal 3 5" xfId="526"/>
    <cellStyle name="Normal 4" xfId="527"/>
    <cellStyle name="Normal 4 2" xfId="528"/>
    <cellStyle name="Normal 4 2 2" xfId="529"/>
    <cellStyle name="Normal 4 2 2 2" xfId="530"/>
    <cellStyle name="Normal 4 2 3" xfId="531"/>
    <cellStyle name="Normal 4 3" xfId="532"/>
    <cellStyle name="Normal 4 3 2" xfId="533"/>
    <cellStyle name="Normal 4 4" xfId="534"/>
    <cellStyle name="Normal 4 5" xfId="535"/>
    <cellStyle name="Normal 5" xfId="536"/>
    <cellStyle name="Normal 5 2" xfId="537"/>
    <cellStyle name="Normal 5 2 2" xfId="538"/>
    <cellStyle name="Normal 5 2 3" xfId="539"/>
    <cellStyle name="Normal 5 2 4" xfId="540"/>
    <cellStyle name="Normal 5 3" xfId="541"/>
    <cellStyle name="Normal 5 4" xfId="542"/>
    <cellStyle name="Normal 5 5" xfId="543"/>
    <cellStyle name="Normal 5_Forecast4_EG_ 2011_rev_16Mar2011" xfId="544"/>
    <cellStyle name="Normal 6" xfId="545"/>
    <cellStyle name="Normal 6 2" xfId="546"/>
    <cellStyle name="Normal 6 3" xfId="547"/>
    <cellStyle name="Normal 7" xfId="548"/>
    <cellStyle name="Normal 7 2" xfId="549"/>
    <cellStyle name="Normal 7 2 2" xfId="550"/>
    <cellStyle name="Normal 7 2 2 2" xfId="551"/>
    <cellStyle name="Normal 7 2 2 3" xfId="552"/>
    <cellStyle name="Normal 7 2 3" xfId="553"/>
    <cellStyle name="Normal 7 2 4" xfId="554"/>
    <cellStyle name="Normal 7 2 5" xfId="555"/>
    <cellStyle name="Normal 7 3" xfId="556"/>
    <cellStyle name="Normal 7 3 2" xfId="557"/>
    <cellStyle name="Normal 7 4" xfId="558"/>
    <cellStyle name="Normal 7 5" xfId="559"/>
    <cellStyle name="Normal 77" xfId="560"/>
    <cellStyle name="Normal 77 2" xfId="561"/>
    <cellStyle name="Normal 8" xfId="562"/>
    <cellStyle name="Normal 8 2" xfId="563"/>
    <cellStyle name="Normal 8 2 2" xfId="564"/>
    <cellStyle name="Normal 8 3" xfId="565"/>
    <cellStyle name="Normal 9" xfId="566"/>
    <cellStyle name="Normal 9 2" xfId="567"/>
    <cellStyle name="Normal 9 3" xfId="568"/>
    <cellStyle name="Normal 9 4" xfId="569"/>
    <cellStyle name="Note" xfId="16" builtinId="10" customBuiltin="1"/>
    <cellStyle name="Note 2" xfId="570"/>
    <cellStyle name="Note 2 2" xfId="571"/>
    <cellStyle name="Note 2 2 2" xfId="572"/>
    <cellStyle name="Note 2 3" xfId="573"/>
    <cellStyle name="Note 2 4" xfId="574"/>
    <cellStyle name="Note 3" xfId="575"/>
    <cellStyle name="Note 3 2" xfId="576"/>
    <cellStyle name="Note 4" xfId="577"/>
    <cellStyle name="Note 4 2" xfId="578"/>
    <cellStyle name="Note 5" xfId="579"/>
    <cellStyle name="Number" xfId="580"/>
    <cellStyle name="Output" xfId="11" builtinId="21" customBuiltin="1"/>
    <cellStyle name="Output 2" xfId="581"/>
    <cellStyle name="Output 2 2" xfId="582"/>
    <cellStyle name="Output 3" xfId="583"/>
    <cellStyle name="Output 3 2" xfId="584"/>
    <cellStyle name="Output 4" xfId="585"/>
    <cellStyle name="Output 4 2" xfId="586"/>
    <cellStyle name="Output 5" xfId="587"/>
    <cellStyle name="Percent 10" xfId="588"/>
    <cellStyle name="Percent 11" xfId="589"/>
    <cellStyle name="Percent 12" xfId="590"/>
    <cellStyle name="Percent 2" xfId="591"/>
    <cellStyle name="Percent 2 2" xfId="592"/>
    <cellStyle name="Percent 2 3" xfId="593"/>
    <cellStyle name="Percent 2 4" xfId="594"/>
    <cellStyle name="Percent 3" xfId="595"/>
    <cellStyle name="Percent 3 2" xfId="596"/>
    <cellStyle name="Percent 4" xfId="597"/>
    <cellStyle name="Percent 4 2" xfId="598"/>
    <cellStyle name="Percent 4 3" xfId="599"/>
    <cellStyle name="Percent 5" xfId="600"/>
    <cellStyle name="Percent 5 2" xfId="601"/>
    <cellStyle name="Percent 6" xfId="602"/>
    <cellStyle name="Percent 6 2" xfId="603"/>
    <cellStyle name="Percent 7" xfId="604"/>
    <cellStyle name="Percent 7 2" xfId="605"/>
    <cellStyle name="Percent 8" xfId="606"/>
    <cellStyle name="Percent 9" xfId="607"/>
    <cellStyle name="Pilote de données - Catégorie" xfId="608"/>
    <cellStyle name="Pilote de données - Champ" xfId="609"/>
    <cellStyle name="Pilote de données - Coin" xfId="610"/>
    <cellStyle name="Pilote de données - Résultat" xfId="611"/>
    <cellStyle name="Pilote de données - Titre" xfId="612"/>
    <cellStyle name="Pilote de données - Valeur" xfId="613"/>
    <cellStyle name="Pourcentage 2" xfId="614"/>
    <cellStyle name="Pourcentage 2 2" xfId="615"/>
    <cellStyle name="Pourcentage 3" xfId="616"/>
    <cellStyle name="Result" xfId="617"/>
    <cellStyle name="Result2" xfId="618"/>
    <cellStyle name="Satisfaisant" xfId="619"/>
    <cellStyle name="Satisfaisant 2" xfId="620"/>
    <cellStyle name="Sortie" xfId="621"/>
    <cellStyle name="Sortie 2" xfId="622"/>
    <cellStyle name="Sortie 2 2" xfId="623"/>
    <cellStyle name="Sortie 3" xfId="624"/>
    <cellStyle name="Sortie 4" xfId="625"/>
    <cellStyle name="Sortie 5" xfId="626"/>
    <cellStyle name="Style 1" xfId="627"/>
    <cellStyle name="TableStyleLight1" xfId="628"/>
    <cellStyle name="Texte explicatif" xfId="629"/>
    <cellStyle name="Texte explicatif 2" xfId="630"/>
    <cellStyle name="Title" xfId="2" builtinId="15" customBuiltin="1"/>
    <cellStyle name="Title 2" xfId="631"/>
    <cellStyle name="Title 2 2" xfId="632"/>
    <cellStyle name="Title 3" xfId="633"/>
    <cellStyle name="Title 3 2" xfId="634"/>
    <cellStyle name="Title 4" xfId="635"/>
    <cellStyle name="Title 5" xfId="636"/>
    <cellStyle name="Title 6" xfId="637"/>
    <cellStyle name="Titre" xfId="638"/>
    <cellStyle name="Titre 1" xfId="639"/>
    <cellStyle name="Titre 1 2" xfId="640"/>
    <cellStyle name="Titre 2" xfId="641"/>
    <cellStyle name="Titre 1" xfId="642"/>
    <cellStyle name="Titre 1 2" xfId="643"/>
    <cellStyle name="Titre 2" xfId="644"/>
    <cellStyle name="Titre 2 2" xfId="645"/>
    <cellStyle name="Titre 3" xfId="646"/>
    <cellStyle name="Titre 3 2" xfId="647"/>
    <cellStyle name="Titre 4" xfId="648"/>
    <cellStyle name="Titre 4 2" xfId="649"/>
    <cellStyle name="Titre_Forecast4_EG_ 2011_rev_16Mar2011" xfId="650"/>
    <cellStyle name="Total" xfId="18" builtinId="25" customBuiltin="1"/>
    <cellStyle name="Total 2" xfId="651"/>
    <cellStyle name="Total 2 2" xfId="652"/>
    <cellStyle name="Total 3" xfId="653"/>
    <cellStyle name="Total 3 2" xfId="654"/>
    <cellStyle name="Vérification" xfId="655"/>
    <cellStyle name="Vérification 2" xfId="656"/>
    <cellStyle name="Vérification 3" xfId="657"/>
    <cellStyle name="Warning Text" xfId="15" builtinId="11" customBuiltin="1"/>
    <cellStyle name="Warning Text 2" xfId="658"/>
    <cellStyle name="Warning Text 2 2" xfId="659"/>
    <cellStyle name="Warning Text 3" xfId="660"/>
    <cellStyle name="Warning Text 3 2" xfId="661"/>
    <cellStyle name="Warning Text 4" xfId="662"/>
    <cellStyle name="Warning Text 5" xfId="663"/>
    <cellStyle name="好" xfId="664"/>
    <cellStyle name="差" xfId="665"/>
    <cellStyle name="常规 2" xfId="666"/>
    <cellStyle name="常规 3" xfId="667"/>
    <cellStyle name="常规_Salary Information - Employee Side Feb 27 08" xfId="668"/>
    <cellStyle name="强调文字颜色 1" xfId="669"/>
    <cellStyle name="强调文字颜色 2" xfId="670"/>
    <cellStyle name="强调文字颜色 3" xfId="671"/>
    <cellStyle name="强调文字颜色 4" xfId="672"/>
    <cellStyle name="强调文字颜色 5" xfId="673"/>
    <cellStyle name="强调文字颜色 6" xfId="674"/>
    <cellStyle name="标题" xfId="675"/>
    <cellStyle name="标题 1" xfId="676"/>
    <cellStyle name="标题 2" xfId="677"/>
    <cellStyle name="标题 3" xfId="678"/>
    <cellStyle name="标题 4" xfId="679"/>
    <cellStyle name="检查单元格" xfId="680"/>
    <cellStyle name="汇总" xfId="681"/>
    <cellStyle name="注释" xfId="682"/>
    <cellStyle name="解释性文本" xfId="683"/>
    <cellStyle name="警告文本" xfId="684"/>
    <cellStyle name="计算" xfId="685"/>
    <cellStyle name="输入" xfId="686"/>
    <cellStyle name="输出" xfId="687"/>
    <cellStyle name="适中" xfId="688"/>
    <cellStyle name="链接单元格" xfId="6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iovanni\DZ\Budget%202013_2014_2015\Budget%20131415\IT\Budget%202013-14-15%20-%20IT%20v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hew\Local%20Settings\Temporary%20Internet%20Files\OLKC\Balance%20sheet%20working%20pap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Auto%201%20_%20Shqi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stina%20Share/Andia%20Documents/TLScontact%20Albania/TLScontact%20Albania%202018/Bilanc%202018/Bilanci%202018_Model%20SKK%20e%20Permiresuara_T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ustina%20Share/Andia%20Documents/ALFA/2018/Bilanc%202018/Bilanci%202018_Model%20SKK%20e%20Permiresuara_AC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LOBAL €"/>
      <sheetName val="GLOBAL CNY"/>
      <sheetName val="By Center €"/>
      <sheetName val="By Center Detail €"/>
      <sheetName val="INVEST"/>
      <sheetName val="source"/>
      <sheetName val="#"/>
      <sheetName val="CURR &amp; RATES"/>
      <sheetName val="Draft"/>
      <sheetName val="Sheet1"/>
      <sheetName val="list"/>
      <sheetName val="Parametre"/>
      <sheetName val="INPUT"/>
      <sheetName val="Hourly paid"/>
    </sheetNames>
    <sheetDataSet>
      <sheetData sheetId="0"/>
      <sheetData sheetId="1"/>
      <sheetData sheetId="2"/>
      <sheetData sheetId="3"/>
      <sheetData sheetId="4">
        <row r="2">
          <cell r="B2" t="str">
            <v>BUDGETING &amp; EXP.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L2">
            <v>0</v>
          </cell>
          <cell r="M2" t="str">
            <v>Confidential IT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B3" t="str">
            <v>Departement: IT</v>
          </cell>
          <cell r="F3" t="str">
            <v>Date</v>
          </cell>
          <cell r="G3" t="str">
            <v>Action</v>
          </cell>
          <cell r="H3">
            <v>0</v>
          </cell>
          <cell r="I3">
            <v>0</v>
          </cell>
          <cell r="J3" t="str">
            <v>Name</v>
          </cell>
          <cell r="K3">
            <v>0</v>
          </cell>
          <cell r="L3" t="str">
            <v>Version</v>
          </cell>
          <cell r="M3" t="str">
            <v>Comment</v>
          </cell>
        </row>
        <row r="4">
          <cell r="B4" t="str">
            <v>Period: 2013</v>
          </cell>
          <cell r="F4" t="str">
            <v>2012-08-22</v>
          </cell>
          <cell r="G4" t="str">
            <v>Creation</v>
          </cell>
          <cell r="H4">
            <v>0</v>
          </cell>
          <cell r="I4" t="str">
            <v>creation</v>
          </cell>
          <cell r="J4" t="str">
            <v>Matthieu SCHIPMAN</v>
          </cell>
          <cell r="K4">
            <v>0</v>
          </cell>
          <cell r="L4" t="str">
            <v>v1.0</v>
          </cell>
          <cell r="M4" t="str">
            <v>new format</v>
          </cell>
        </row>
        <row r="5">
          <cell r="F5">
            <v>0</v>
          </cell>
          <cell r="G5">
            <v>0</v>
          </cell>
          <cell r="H5">
            <v>0</v>
          </cell>
          <cell r="I5" t="str">
            <v>review</v>
          </cell>
          <cell r="J5">
            <v>0</v>
          </cell>
          <cell r="K5">
            <v>0</v>
          </cell>
          <cell r="L5" t="str">
            <v>v1.0</v>
          </cell>
          <cell r="M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 t="str">
            <v>approval</v>
          </cell>
          <cell r="J6">
            <v>0</v>
          </cell>
          <cell r="K6">
            <v>0</v>
          </cell>
          <cell r="L6" t="str">
            <v>v1.0</v>
          </cell>
          <cell r="M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9">
          <cell r="C9" t="str">
            <v>BUDGET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X9" t="str">
            <v>REALIZED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B10" t="str">
            <v>Type</v>
          </cell>
          <cell r="C10" t="str">
            <v>Expected
date</v>
          </cell>
          <cell r="D10" t="str">
            <v>Nb</v>
          </cell>
          <cell r="E10" t="str">
            <v>ck</v>
          </cell>
          <cell r="F10" t="str">
            <v>Location</v>
          </cell>
          <cell r="G10" t="str">
            <v>Payer</v>
          </cell>
          <cell r="H10" t="str">
            <v>Qty</v>
          </cell>
          <cell r="I10" t="str">
            <v>Unit price
LC</v>
          </cell>
          <cell r="J10" t="str">
            <v>LC</v>
          </cell>
          <cell r="K10" t="str">
            <v>Expected
change (%)
default: +0%</v>
          </cell>
          <cell r="L10" t="str">
            <v>Project</v>
          </cell>
          <cell r="M10" t="str">
            <v>Comment</v>
          </cell>
          <cell r="X10" t="str">
            <v>Date
purchase</v>
          </cell>
          <cell r="Y10" t="str">
            <v>LC</v>
          </cell>
          <cell r="Z10" t="str">
            <v>LC</v>
          </cell>
          <cell r="AA10" t="str">
            <v>EUR</v>
          </cell>
          <cell r="AB10" t="str">
            <v>CNY</v>
          </cell>
        </row>
        <row r="11">
          <cell r="B11" t="str">
            <v>datacenter france</v>
          </cell>
          <cell r="C11">
            <v>41275</v>
          </cell>
          <cell r="D11">
            <v>12</v>
          </cell>
          <cell r="E11" t="str">
            <v/>
          </cell>
          <cell r="F11" t="str">
            <v>fr_dc</v>
          </cell>
          <cell r="G11" t="str">
            <v>tls_lux</v>
          </cell>
          <cell r="H11">
            <v>0</v>
          </cell>
          <cell r="I11">
            <v>1822</v>
          </cell>
          <cell r="J11" t="str">
            <v>EUR</v>
          </cell>
          <cell r="K11">
            <v>0</v>
          </cell>
          <cell r="L11">
            <v>0</v>
          </cell>
          <cell r="M11" t="str">
            <v>1/2 baie 600x1200 double alimentation (4A) = 2000.25 EUR / q
+ 35Mbps = 3465 EUR / quarter  =&gt; 5465.25 EUR / quarter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B12" t="str">
            <v>datacenter germany</v>
          </cell>
          <cell r="C12">
            <v>41275</v>
          </cell>
          <cell r="D12">
            <v>4</v>
          </cell>
          <cell r="E12" t="str">
            <v/>
          </cell>
          <cell r="F12" t="str">
            <v>ge_dc</v>
          </cell>
          <cell r="G12" t="str">
            <v>tls_lux</v>
          </cell>
          <cell r="H12">
            <v>0</v>
          </cell>
          <cell r="I12">
            <v>350</v>
          </cell>
          <cell r="J12" t="str">
            <v>EUR</v>
          </cell>
          <cell r="K12">
            <v>0.3</v>
          </cell>
          <cell r="L12">
            <v>0</v>
          </cell>
          <cell r="M12" t="str">
            <v>10Mbps = 350 EUR/m  (NB: +30% for the rack space (free so far)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B13" t="str">
            <v>datacenter germany</v>
          </cell>
          <cell r="C13">
            <v>41395</v>
          </cell>
          <cell r="D13">
            <v>8</v>
          </cell>
          <cell r="E13" t="str">
            <v/>
          </cell>
          <cell r="F13" t="str">
            <v>ge_dc</v>
          </cell>
          <cell r="G13" t="str">
            <v>tls_lux</v>
          </cell>
          <cell r="H13">
            <v>0</v>
          </cell>
          <cell r="I13">
            <v>350</v>
          </cell>
          <cell r="J13" t="str">
            <v>EUR</v>
          </cell>
          <cell r="K13">
            <v>1.3</v>
          </cell>
          <cell r="L13">
            <v>0</v>
          </cell>
          <cell r="M13" t="str">
            <v>10Mbps =&gt; 20Mbps (~700 EUR/m?)  around May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B14" t="str">
            <v>datacenter china</v>
          </cell>
          <cell r="C14">
            <v>41275</v>
          </cell>
          <cell r="D14">
            <v>12</v>
          </cell>
          <cell r="E14" t="str">
            <v/>
          </cell>
          <cell r="F14" t="str">
            <v>cn_dc</v>
          </cell>
          <cell r="G14" t="str">
            <v>BJS_INT</v>
          </cell>
          <cell r="H14">
            <v>0</v>
          </cell>
          <cell r="I14">
            <v>7334</v>
          </cell>
          <cell r="J14" t="str">
            <v>CNY</v>
          </cell>
          <cell r="K14">
            <v>0.5</v>
          </cell>
          <cell r="L14">
            <v>0</v>
          </cell>
          <cell r="M14" t="str">
            <v>88000 RMB/y (cabinet 40k, 8Mbps 48k). using ~4-5 Mbps
cn2de/ch about to start, vol ~100% increase =&gt; get 12M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B15" t="str">
            <v>datacenter US</v>
          </cell>
          <cell r="C15">
            <v>41275</v>
          </cell>
          <cell r="D15">
            <v>12</v>
          </cell>
          <cell r="E15" t="str">
            <v/>
          </cell>
          <cell r="F15" t="str">
            <v>us_dc</v>
          </cell>
          <cell r="G15" t="str">
            <v>tls_lux</v>
          </cell>
          <cell r="H15">
            <v>0</v>
          </cell>
          <cell r="I15">
            <v>450</v>
          </cell>
          <cell r="J15" t="str">
            <v>EUR</v>
          </cell>
          <cell r="K15">
            <v>0</v>
          </cell>
          <cell r="L15" t="str">
            <v>UHG</v>
          </cell>
          <cell r="M15" t="str">
            <v>(estimate) 12-15 Mbps?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B17" t="str">
            <v>internet</v>
          </cell>
          <cell r="C17">
            <v>41275</v>
          </cell>
          <cell r="D17">
            <v>12</v>
          </cell>
          <cell r="E17" t="str">
            <v/>
          </cell>
          <cell r="F17" t="str">
            <v>BJS_INT</v>
          </cell>
          <cell r="G17" t="str">
            <v>BJS_INT</v>
          </cell>
          <cell r="H17">
            <v>0</v>
          </cell>
          <cell r="I17">
            <v>7100</v>
          </cell>
          <cell r="J17" t="str">
            <v>CNY</v>
          </cell>
          <cell r="K17">
            <v>0</v>
          </cell>
          <cell r="L17">
            <v>0</v>
          </cell>
          <cell r="M17" t="str">
            <v>10Mbps ~70kRMB x 1  + 4Mbps (replace ADSL) 15kRMB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B18" t="str">
            <v>internet</v>
          </cell>
          <cell r="C18">
            <v>41275</v>
          </cell>
          <cell r="D18">
            <v>12</v>
          </cell>
          <cell r="E18" t="str">
            <v/>
          </cell>
          <cell r="F18" t="str">
            <v>BJS</v>
          </cell>
          <cell r="G18" t="str">
            <v>BJS</v>
          </cell>
          <cell r="H18">
            <v>0</v>
          </cell>
          <cell r="I18">
            <v>13000</v>
          </cell>
          <cell r="J18" t="str">
            <v>CNY</v>
          </cell>
          <cell r="K18">
            <v>0</v>
          </cell>
          <cell r="L18">
            <v>0</v>
          </cell>
          <cell r="M18" t="str">
            <v>10Mbps ~70kRMB x 2  + 4Mbps (replace ADSL) 15kRMB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B19" t="str">
            <v>internet</v>
          </cell>
          <cell r="C19">
            <v>41275</v>
          </cell>
          <cell r="D19">
            <v>12</v>
          </cell>
          <cell r="E19" t="str">
            <v/>
          </cell>
          <cell r="F19" t="str">
            <v>SHE</v>
          </cell>
          <cell r="G19" t="str">
            <v>SHE</v>
          </cell>
          <cell r="H19">
            <v>0</v>
          </cell>
          <cell r="I19">
            <v>3367</v>
          </cell>
          <cell r="J19" t="str">
            <v>CNY</v>
          </cell>
          <cell r="K19">
            <v>0</v>
          </cell>
          <cell r="L19">
            <v>0</v>
          </cell>
          <cell r="M19" t="str">
            <v>to detail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B20" t="str">
            <v>internet</v>
          </cell>
          <cell r="C20">
            <v>41275</v>
          </cell>
          <cell r="D20">
            <v>12</v>
          </cell>
          <cell r="E20" t="str">
            <v/>
          </cell>
          <cell r="F20" t="str">
            <v>CNG</v>
          </cell>
          <cell r="G20" t="str">
            <v>CNG</v>
          </cell>
          <cell r="H20">
            <v>0</v>
          </cell>
          <cell r="I20">
            <v>4900</v>
          </cell>
          <cell r="J20" t="str">
            <v>CNY</v>
          </cell>
          <cell r="K20">
            <v>0</v>
          </cell>
          <cell r="L20">
            <v>0</v>
          </cell>
          <cell r="M20" t="str">
            <v>Main: China Tel, 2500 RMB/m ; Back: Unicom, 2400 RMB/m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internet</v>
          </cell>
          <cell r="C21">
            <v>41275</v>
          </cell>
          <cell r="D21">
            <v>12</v>
          </cell>
          <cell r="E21" t="str">
            <v/>
          </cell>
          <cell r="F21" t="str">
            <v>WUH</v>
          </cell>
          <cell r="G21" t="str">
            <v>WUH</v>
          </cell>
          <cell r="H21">
            <v>0</v>
          </cell>
          <cell r="I21">
            <v>5200</v>
          </cell>
          <cell r="J21" t="str">
            <v>CNY</v>
          </cell>
          <cell r="K21">
            <v>0</v>
          </cell>
          <cell r="L21">
            <v>0</v>
          </cell>
          <cell r="M21" t="str">
            <v>to detail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internet</v>
          </cell>
          <cell r="C22">
            <v>41275</v>
          </cell>
          <cell r="D22">
            <v>12</v>
          </cell>
          <cell r="E22" t="str">
            <v/>
          </cell>
          <cell r="F22" t="str">
            <v>CAN</v>
          </cell>
          <cell r="G22" t="str">
            <v>CAN</v>
          </cell>
          <cell r="H22">
            <v>0</v>
          </cell>
          <cell r="I22">
            <v>9800</v>
          </cell>
          <cell r="J22" t="str">
            <v>CNY</v>
          </cell>
          <cell r="K22">
            <v>0</v>
          </cell>
          <cell r="L22">
            <v>0</v>
          </cell>
          <cell r="M22" t="str">
            <v>to detail – connection not fully used, should be ok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B23" t="str">
            <v>internet</v>
          </cell>
          <cell r="C23">
            <v>41275</v>
          </cell>
          <cell r="D23">
            <v>12</v>
          </cell>
          <cell r="E23" t="str">
            <v/>
          </cell>
          <cell r="F23" t="str">
            <v>SHA</v>
          </cell>
          <cell r="G23" t="str">
            <v>SHA</v>
          </cell>
          <cell r="H23">
            <v>0</v>
          </cell>
          <cell r="I23">
            <v>12000</v>
          </cell>
          <cell r="J23" t="str">
            <v>CNY</v>
          </cell>
          <cell r="K23">
            <v>0</v>
          </cell>
          <cell r="L23">
            <v>0</v>
          </cell>
          <cell r="M23" t="str">
            <v>to detail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B24" t="str">
            <v>internet</v>
          </cell>
          <cell r="C24">
            <v>41275</v>
          </cell>
          <cell r="D24">
            <v>12</v>
          </cell>
          <cell r="E24" t="str">
            <v/>
          </cell>
          <cell r="F24" t="str">
            <v>BKK</v>
          </cell>
          <cell r="G24" t="str">
            <v>BKK</v>
          </cell>
          <cell r="H24">
            <v>0</v>
          </cell>
          <cell r="I24">
            <v>56000</v>
          </cell>
          <cell r="J24" t="str">
            <v>BHT</v>
          </cell>
          <cell r="K24">
            <v>0</v>
          </cell>
          <cell r="L24">
            <v>0</v>
          </cell>
          <cell r="M24" t="str">
            <v>Internet connection: 25000 thb per month (True) + 30000 thb per month (ToT) + 1000 thb (True, wifi for TLS guest)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B25" t="str">
            <v>internet</v>
          </cell>
          <cell r="C25">
            <v>41275</v>
          </cell>
          <cell r="D25">
            <v>12</v>
          </cell>
          <cell r="E25" t="str">
            <v/>
          </cell>
          <cell r="F25" t="str">
            <v>JKT</v>
          </cell>
          <cell r="G25" t="str">
            <v>JKT</v>
          </cell>
          <cell r="H25">
            <v>0</v>
          </cell>
          <cell r="I25">
            <v>6955900</v>
          </cell>
          <cell r="J25" t="str">
            <v>IDR</v>
          </cell>
          <cell r="K25">
            <v>0</v>
          </cell>
          <cell r="L25">
            <v>0</v>
          </cell>
          <cell r="M25" t="str">
            <v>to detail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B26" t="str">
            <v>internet</v>
          </cell>
          <cell r="C26">
            <v>41275</v>
          </cell>
          <cell r="D26">
            <v>12</v>
          </cell>
          <cell r="E26" t="str">
            <v/>
          </cell>
          <cell r="F26" t="str">
            <v>BEY</v>
          </cell>
          <cell r="G26" t="str">
            <v>BEY</v>
          </cell>
          <cell r="H26">
            <v>0</v>
          </cell>
          <cell r="I26">
            <v>2806</v>
          </cell>
          <cell r="J26" t="str">
            <v>USD</v>
          </cell>
          <cell r="K26">
            <v>0</v>
          </cell>
          <cell r="L26">
            <v>0</v>
          </cell>
          <cell r="M26" t="str">
            <v>to detail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</row>
        <row r="27">
          <cell r="B27" t="str">
            <v>internet</v>
          </cell>
          <cell r="C27">
            <v>41275</v>
          </cell>
          <cell r="D27">
            <v>12</v>
          </cell>
          <cell r="E27" t="str">
            <v/>
          </cell>
          <cell r="F27" t="str">
            <v>CAI</v>
          </cell>
          <cell r="G27" t="str">
            <v>CAI</v>
          </cell>
          <cell r="H27">
            <v>0</v>
          </cell>
          <cell r="I27">
            <v>8500</v>
          </cell>
          <cell r="J27" t="str">
            <v>EGP</v>
          </cell>
          <cell r="K27">
            <v>0</v>
          </cell>
          <cell r="L27">
            <v>0</v>
          </cell>
          <cell r="M27" t="str">
            <v>to detail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B28" t="str">
            <v>internet</v>
          </cell>
          <cell r="C28">
            <v>41275</v>
          </cell>
          <cell r="D28">
            <v>12</v>
          </cell>
          <cell r="E28" t="str">
            <v/>
          </cell>
          <cell r="F28" t="str">
            <v>TUN</v>
          </cell>
          <cell r="G28" t="str">
            <v>TUN</v>
          </cell>
          <cell r="H28">
            <v>0</v>
          </cell>
          <cell r="I28">
            <v>4214</v>
          </cell>
          <cell r="J28" t="str">
            <v>TND</v>
          </cell>
          <cell r="K28">
            <v>0.4</v>
          </cell>
          <cell r="L28">
            <v>0</v>
          </cell>
          <cell r="M28" t="str">
            <v>MS fiber 4 Mbps (2 173 DT/m) + FH 4Mbps (1952/m)+ ADSL Gnet 1st Pro 20Mbps (89/m)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B29" t="str">
            <v>internet</v>
          </cell>
          <cell r="C29">
            <v>41275</v>
          </cell>
          <cell r="D29">
            <v>12</v>
          </cell>
          <cell r="E29" t="str">
            <v/>
          </cell>
          <cell r="F29" t="str">
            <v>CAS</v>
          </cell>
          <cell r="G29" t="str">
            <v>CAS</v>
          </cell>
          <cell r="H29">
            <v>0</v>
          </cell>
          <cell r="I29">
            <v>31370</v>
          </cell>
          <cell r="J29" t="str">
            <v>MAD</v>
          </cell>
          <cell r="K29">
            <v>0</v>
          </cell>
          <cell r="L29">
            <v>0</v>
          </cell>
          <cell r="M29" t="str">
            <v>Optical fiber 2Mbps 11760MAD HT, Optical fiber 1Mbps 9660MAD HT and wimax 2Mbps 9950MAD HT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B30" t="str">
            <v>internet</v>
          </cell>
          <cell r="C30">
            <v>41275</v>
          </cell>
          <cell r="D30">
            <v>12</v>
          </cell>
          <cell r="E30" t="str">
            <v/>
          </cell>
          <cell r="F30" t="str">
            <v>RAB</v>
          </cell>
          <cell r="G30" t="str">
            <v>RAB</v>
          </cell>
          <cell r="H30">
            <v>0</v>
          </cell>
          <cell r="I30">
            <v>8625</v>
          </cell>
          <cell r="J30" t="str">
            <v>MAD</v>
          </cell>
          <cell r="K30">
            <v>0</v>
          </cell>
          <cell r="L30">
            <v>0</v>
          </cell>
          <cell r="M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B31" t="str">
            <v>internet</v>
          </cell>
          <cell r="C31">
            <v>41275</v>
          </cell>
          <cell r="D31">
            <v>12</v>
          </cell>
          <cell r="E31" t="str">
            <v/>
          </cell>
          <cell r="F31" t="str">
            <v>ALG</v>
          </cell>
          <cell r="G31" t="str">
            <v>ALG</v>
          </cell>
          <cell r="H31">
            <v>0</v>
          </cell>
          <cell r="I31">
            <v>268054</v>
          </cell>
          <cell r="J31" t="str">
            <v>DZD</v>
          </cell>
          <cell r="K31">
            <v>0</v>
          </cell>
          <cell r="L31">
            <v>0</v>
          </cell>
          <cell r="M31" t="str">
            <v>1) SLC(Wimax) = 185400 ; 2) Fibre = 65000 ; 3) ADSL = 17654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B32" t="str">
            <v>internet</v>
          </cell>
          <cell r="C32">
            <v>41275</v>
          </cell>
          <cell r="D32">
            <v>12</v>
          </cell>
          <cell r="E32" t="str">
            <v/>
          </cell>
          <cell r="F32" t="str">
            <v>LON</v>
          </cell>
          <cell r="G32" t="str">
            <v>LON</v>
          </cell>
          <cell r="H32">
            <v>0</v>
          </cell>
          <cell r="I32">
            <v>365</v>
          </cell>
          <cell r="J32" t="str">
            <v>GBP</v>
          </cell>
          <cell r="K32">
            <v>0</v>
          </cell>
          <cell r="L32">
            <v>0</v>
          </cell>
          <cell r="M32" t="str">
            <v>Urban Wimax 2Mo ~£200/m ; BACK: Managed Communication: 120GBP/m (+BT rental lines, about 45GBP extra) = 365GBP/m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B34" t="str">
            <v>telephone</v>
          </cell>
          <cell r="C34">
            <v>41275</v>
          </cell>
          <cell r="D34">
            <v>12</v>
          </cell>
          <cell r="E34" t="str">
            <v/>
          </cell>
          <cell r="F34" t="str">
            <v>BJS_INT</v>
          </cell>
          <cell r="G34" t="str">
            <v>BJS_INT</v>
          </cell>
          <cell r="H34">
            <v>2</v>
          </cell>
          <cell r="I34">
            <v>3000</v>
          </cell>
          <cell r="J34" t="str">
            <v>CNY</v>
          </cell>
          <cell r="K34">
            <v>0</v>
          </cell>
          <cell r="L34">
            <v>0</v>
          </cell>
          <cell r="M34" t="str">
            <v>no CC, one E1 (3000RMB/m) for both ops and INT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B35" t="str">
            <v>telephone</v>
          </cell>
          <cell r="C35">
            <v>41275</v>
          </cell>
          <cell r="D35">
            <v>12</v>
          </cell>
          <cell r="E35" t="str">
            <v/>
          </cell>
          <cell r="F35" t="str">
            <v>BJS</v>
          </cell>
          <cell r="G35" t="str">
            <v>BJS</v>
          </cell>
          <cell r="H35">
            <v>0</v>
          </cell>
          <cell r="I35">
            <v>0</v>
          </cell>
          <cell r="J35" t="str">
            <v>CNY</v>
          </cell>
          <cell r="K35">
            <v>0</v>
          </cell>
          <cell r="L35">
            <v>0</v>
          </cell>
          <cell r="M35" t="str">
            <v>no CC, uses BJS_INT E1 lines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B36" t="str">
            <v>telephone</v>
          </cell>
          <cell r="C36">
            <v>41275</v>
          </cell>
          <cell r="D36">
            <v>12</v>
          </cell>
          <cell r="E36" t="str">
            <v/>
          </cell>
          <cell r="F36" t="str">
            <v>SHE</v>
          </cell>
          <cell r="G36" t="str">
            <v>SHE</v>
          </cell>
          <cell r="H36">
            <v>0</v>
          </cell>
          <cell r="I36">
            <v>300</v>
          </cell>
          <cell r="J36" t="str">
            <v>CNY</v>
          </cell>
          <cell r="K36">
            <v>0</v>
          </cell>
          <cell r="L36">
            <v>0</v>
          </cell>
          <cell r="M36" t="str">
            <v>no CC, ~ 500RMB/m in China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B37" t="str">
            <v>telephone</v>
          </cell>
          <cell r="C37">
            <v>41275</v>
          </cell>
          <cell r="D37">
            <v>12</v>
          </cell>
          <cell r="E37" t="str">
            <v/>
          </cell>
          <cell r="F37" t="str">
            <v>CNG</v>
          </cell>
          <cell r="G37" t="str">
            <v>CNG</v>
          </cell>
          <cell r="H37">
            <v>0</v>
          </cell>
          <cell r="I37">
            <v>6000</v>
          </cell>
          <cell r="J37" t="str">
            <v>CNY</v>
          </cell>
          <cell r="K37">
            <v>0</v>
          </cell>
          <cell r="L37">
            <v>0</v>
          </cell>
          <cell r="M37" t="str">
            <v>CC: E1 (3000RMB/m) x2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B38" t="str">
            <v>telephone</v>
          </cell>
          <cell r="C38">
            <v>41275</v>
          </cell>
          <cell r="D38">
            <v>12</v>
          </cell>
          <cell r="E38" t="str">
            <v/>
          </cell>
          <cell r="F38" t="str">
            <v>WUH</v>
          </cell>
          <cell r="G38" t="str">
            <v>WUH</v>
          </cell>
          <cell r="H38">
            <v>0</v>
          </cell>
          <cell r="I38">
            <v>500</v>
          </cell>
          <cell r="J38" t="str">
            <v>CNY</v>
          </cell>
          <cell r="K38">
            <v>0</v>
          </cell>
          <cell r="L38">
            <v>0</v>
          </cell>
          <cell r="M38" t="str">
            <v>no CC, ~ 500RMB/m in China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B39" t="str">
            <v>telephone</v>
          </cell>
          <cell r="C39">
            <v>41275</v>
          </cell>
          <cell r="D39">
            <v>12</v>
          </cell>
          <cell r="E39" t="str">
            <v/>
          </cell>
          <cell r="F39" t="str">
            <v>CAN</v>
          </cell>
          <cell r="G39" t="str">
            <v>CAN</v>
          </cell>
          <cell r="H39">
            <v>0</v>
          </cell>
          <cell r="I39">
            <v>500</v>
          </cell>
          <cell r="J39" t="str">
            <v>CNY</v>
          </cell>
          <cell r="K39">
            <v>0</v>
          </cell>
          <cell r="L39">
            <v>0</v>
          </cell>
          <cell r="M39" t="str">
            <v>no CC, ~ 500RMB/m in China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B40" t="str">
            <v>telephone</v>
          </cell>
          <cell r="C40">
            <v>41275</v>
          </cell>
          <cell r="D40">
            <v>12</v>
          </cell>
          <cell r="E40" t="str">
            <v/>
          </cell>
          <cell r="F40" t="str">
            <v>SHA</v>
          </cell>
          <cell r="G40" t="str">
            <v>SHA</v>
          </cell>
          <cell r="H40">
            <v>0</v>
          </cell>
          <cell r="I40">
            <v>500</v>
          </cell>
          <cell r="J40" t="str">
            <v>CNY</v>
          </cell>
          <cell r="K40">
            <v>0</v>
          </cell>
          <cell r="L40">
            <v>0</v>
          </cell>
          <cell r="M40" t="str">
            <v>no CC, ~ 500RMB/m in China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telephone</v>
          </cell>
          <cell r="C41">
            <v>41275</v>
          </cell>
          <cell r="D41">
            <v>12</v>
          </cell>
          <cell r="E41" t="str">
            <v/>
          </cell>
          <cell r="F41" t="str">
            <v>BKK</v>
          </cell>
          <cell r="G41" t="str">
            <v>BKK</v>
          </cell>
          <cell r="H41">
            <v>0</v>
          </cell>
          <cell r="I41">
            <v>7500</v>
          </cell>
          <cell r="J41" t="str">
            <v>BHT</v>
          </cell>
          <cell r="K41">
            <v>0</v>
          </cell>
          <cell r="L41">
            <v>0</v>
          </cell>
          <cell r="M41" t="str">
            <v>to detail (E1?)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telephone</v>
          </cell>
          <cell r="C42">
            <v>41275</v>
          </cell>
          <cell r="D42">
            <v>12</v>
          </cell>
          <cell r="E42" t="str">
            <v/>
          </cell>
          <cell r="F42" t="str">
            <v>JKT</v>
          </cell>
          <cell r="G42" t="str">
            <v>JKT</v>
          </cell>
          <cell r="H42">
            <v>0</v>
          </cell>
          <cell r="I42">
            <v>72</v>
          </cell>
          <cell r="J42" t="str">
            <v>EUR</v>
          </cell>
          <cell r="K42">
            <v>0</v>
          </cell>
          <cell r="L42">
            <v>0</v>
          </cell>
          <cell r="M42" t="str">
            <v>E1 prov by building (one shot: (210EUR+12EUR)/numb + 160EUR)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B43" t="str">
            <v>telephone</v>
          </cell>
          <cell r="C43">
            <v>41275</v>
          </cell>
          <cell r="D43">
            <v>12</v>
          </cell>
          <cell r="E43" t="str">
            <v/>
          </cell>
          <cell r="F43" t="str">
            <v>BEY</v>
          </cell>
          <cell r="G43" t="str">
            <v>BEY</v>
          </cell>
          <cell r="H43">
            <v>0</v>
          </cell>
          <cell r="I43">
            <v>1100</v>
          </cell>
          <cell r="J43" t="str">
            <v>USD</v>
          </cell>
          <cell r="K43">
            <v>0</v>
          </cell>
          <cell r="L43">
            <v>0</v>
          </cell>
          <cell r="M43" t="str">
            <v>to detail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</row>
        <row r="44">
          <cell r="B44" t="str">
            <v>telephone</v>
          </cell>
          <cell r="C44">
            <v>41275</v>
          </cell>
          <cell r="D44">
            <v>12</v>
          </cell>
          <cell r="E44" t="str">
            <v/>
          </cell>
          <cell r="F44" t="str">
            <v>CAI</v>
          </cell>
          <cell r="G44" t="str">
            <v>CAI</v>
          </cell>
          <cell r="H44">
            <v>0</v>
          </cell>
          <cell r="I44">
            <v>2000</v>
          </cell>
          <cell r="J44" t="str">
            <v>EGP</v>
          </cell>
          <cell r="K44">
            <v>0</v>
          </cell>
          <cell r="L44">
            <v>0</v>
          </cell>
          <cell r="M44" t="str">
            <v>to detail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B45" t="str">
            <v>telephone</v>
          </cell>
          <cell r="C45">
            <v>41275</v>
          </cell>
          <cell r="D45">
            <v>12</v>
          </cell>
          <cell r="E45" t="str">
            <v/>
          </cell>
          <cell r="F45" t="str">
            <v>TUN</v>
          </cell>
          <cell r="G45" t="str">
            <v>TUN</v>
          </cell>
          <cell r="H45">
            <v>0</v>
          </cell>
          <cell r="I45">
            <v>1200</v>
          </cell>
          <cell r="J45" t="str">
            <v>EUR</v>
          </cell>
          <cell r="K45">
            <v>0.4</v>
          </cell>
          <cell r="L45">
            <v>0</v>
          </cell>
          <cell r="M45" t="str">
            <v>rough estimate: 600 EUR / E1 line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B46" t="str">
            <v>telephone</v>
          </cell>
          <cell r="C46">
            <v>41275</v>
          </cell>
          <cell r="D46">
            <v>12</v>
          </cell>
          <cell r="E46" t="str">
            <v/>
          </cell>
          <cell r="F46" t="str">
            <v>ALG</v>
          </cell>
          <cell r="G46" t="str">
            <v>ALG</v>
          </cell>
          <cell r="H46">
            <v>0</v>
          </cell>
          <cell r="I46">
            <v>1000</v>
          </cell>
          <cell r="J46" t="str">
            <v>EUR</v>
          </cell>
          <cell r="K46">
            <v>0</v>
          </cell>
          <cell r="L46">
            <v>0</v>
          </cell>
          <cell r="M46" t="str">
            <v>2 E1, rough estimate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B47" t="str">
            <v>telephone</v>
          </cell>
          <cell r="C47">
            <v>41275</v>
          </cell>
          <cell r="D47">
            <v>12</v>
          </cell>
          <cell r="E47" t="str">
            <v/>
          </cell>
          <cell r="F47" t="str">
            <v>CAS</v>
          </cell>
          <cell r="G47" t="str">
            <v>CAS</v>
          </cell>
          <cell r="H47">
            <v>0</v>
          </cell>
          <cell r="I47">
            <v>2520</v>
          </cell>
          <cell r="J47" t="str">
            <v>MAD</v>
          </cell>
          <cell r="K47">
            <v>0</v>
          </cell>
          <cell r="L47">
            <v>0</v>
          </cell>
          <cell r="M47" t="str">
            <v>office line 120MAD HT and primary rate for CC 2400MAD HT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  <row r="48">
          <cell r="B48" t="str">
            <v>telephone</v>
          </cell>
          <cell r="C48">
            <v>41275</v>
          </cell>
          <cell r="D48">
            <v>12</v>
          </cell>
          <cell r="E48" t="str">
            <v/>
          </cell>
          <cell r="F48" t="str">
            <v>RAB</v>
          </cell>
          <cell r="G48" t="str">
            <v>RAB</v>
          </cell>
          <cell r="H48">
            <v>0</v>
          </cell>
          <cell r="I48">
            <v>4800</v>
          </cell>
          <cell r="J48" t="str">
            <v>MAD</v>
          </cell>
          <cell r="K48">
            <v>0</v>
          </cell>
          <cell r="L48">
            <v>0</v>
          </cell>
          <cell r="M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B49" t="str">
            <v>telephone</v>
          </cell>
          <cell r="C49">
            <v>41275</v>
          </cell>
          <cell r="D49">
            <v>12</v>
          </cell>
          <cell r="E49" t="str">
            <v/>
          </cell>
          <cell r="F49" t="str">
            <v>LON</v>
          </cell>
          <cell r="G49" t="str">
            <v>LON</v>
          </cell>
          <cell r="H49">
            <v>0</v>
          </cell>
          <cell r="I49">
            <v>980</v>
          </cell>
          <cell r="J49" t="str">
            <v>GBP</v>
          </cell>
          <cell r="K49">
            <v>0.05</v>
          </cell>
          <cell r="L49">
            <v>0</v>
          </cell>
          <cell r="M49" t="str">
            <v>E1 to come ? (350GBP/m)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 t="str">
            <v/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B51" t="str">
            <v>ink</v>
          </cell>
          <cell r="C51">
            <v>41275</v>
          </cell>
          <cell r="D51">
            <v>12</v>
          </cell>
          <cell r="E51" t="str">
            <v/>
          </cell>
          <cell r="F51" t="str">
            <v>BJS_INT</v>
          </cell>
          <cell r="G51" t="str">
            <v>BJS_INT</v>
          </cell>
          <cell r="H51">
            <v>0</v>
          </cell>
          <cell r="I51">
            <v>20000</v>
          </cell>
          <cell r="J51" t="str">
            <v>CNY</v>
          </cell>
          <cell r="K51">
            <v>0.25</v>
          </cell>
          <cell r="L51">
            <v>0</v>
          </cell>
          <cell r="M51" t="str">
            <v>Sales / IT / Finance / HR growth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B52" t="str">
            <v>ink</v>
          </cell>
          <cell r="C52">
            <v>41275</v>
          </cell>
          <cell r="D52">
            <v>12</v>
          </cell>
          <cell r="E52" t="str">
            <v/>
          </cell>
          <cell r="F52" t="str">
            <v>BJS</v>
          </cell>
          <cell r="G52" t="str">
            <v>BJS</v>
          </cell>
          <cell r="H52">
            <v>0</v>
          </cell>
          <cell r="I52">
            <v>5000</v>
          </cell>
          <cell r="J52" t="str">
            <v>CNY</v>
          </cell>
          <cell r="K52">
            <v>1</v>
          </cell>
          <cell r="L52">
            <v>0</v>
          </cell>
          <cell r="M52" t="str">
            <v>Germany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B53" t="str">
            <v>ink</v>
          </cell>
          <cell r="C53">
            <v>41275</v>
          </cell>
          <cell r="D53">
            <v>12</v>
          </cell>
          <cell r="E53" t="str">
            <v/>
          </cell>
          <cell r="F53" t="str">
            <v>SHE</v>
          </cell>
          <cell r="G53" t="str">
            <v>SHE</v>
          </cell>
          <cell r="H53">
            <v>0</v>
          </cell>
          <cell r="I53">
            <v>1000</v>
          </cell>
          <cell r="J53" t="str">
            <v>CNY</v>
          </cell>
          <cell r="K53">
            <v>0.2</v>
          </cell>
          <cell r="L53">
            <v>0</v>
          </cell>
          <cell r="M53" t="str">
            <v>check why these diff (note: directly related to volume)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B54" t="str">
            <v>ink</v>
          </cell>
          <cell r="C54">
            <v>41275</v>
          </cell>
          <cell r="D54">
            <v>12</v>
          </cell>
          <cell r="E54" t="str">
            <v/>
          </cell>
          <cell r="F54" t="str">
            <v>CNG</v>
          </cell>
          <cell r="G54" t="str">
            <v>CNG</v>
          </cell>
          <cell r="H54">
            <v>0</v>
          </cell>
          <cell r="I54">
            <v>3000</v>
          </cell>
          <cell r="J54" t="str">
            <v>CNY</v>
          </cell>
          <cell r="K54">
            <v>0.25</v>
          </cell>
          <cell r="L54">
            <v>0</v>
          </cell>
          <cell r="M54" t="str">
            <v>check why these diff (note: directly related to volume)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B55" t="str">
            <v>ink</v>
          </cell>
          <cell r="C55">
            <v>41275</v>
          </cell>
          <cell r="D55">
            <v>12</v>
          </cell>
          <cell r="E55" t="str">
            <v/>
          </cell>
          <cell r="F55" t="str">
            <v>WUH</v>
          </cell>
          <cell r="G55" t="str">
            <v>WUH</v>
          </cell>
          <cell r="H55">
            <v>0</v>
          </cell>
          <cell r="I55">
            <v>1400</v>
          </cell>
          <cell r="J55" t="str">
            <v>CNY</v>
          </cell>
          <cell r="K55">
            <v>0.05</v>
          </cell>
          <cell r="L55">
            <v>0</v>
          </cell>
          <cell r="M55" t="str">
            <v>check why these diff (note: directly related to volume)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B56" t="str">
            <v>ink</v>
          </cell>
          <cell r="C56">
            <v>41275</v>
          </cell>
          <cell r="D56">
            <v>12</v>
          </cell>
          <cell r="E56" t="str">
            <v/>
          </cell>
          <cell r="F56" t="str">
            <v>CAN</v>
          </cell>
          <cell r="G56" t="str">
            <v>CAN</v>
          </cell>
          <cell r="H56">
            <v>0</v>
          </cell>
          <cell r="I56">
            <v>2000</v>
          </cell>
          <cell r="J56" t="str">
            <v>CNY</v>
          </cell>
          <cell r="K56">
            <v>1</v>
          </cell>
          <cell r="L56">
            <v>0</v>
          </cell>
          <cell r="M56" t="str">
            <v>check with these diff  SO CHEAP?? (500???) =&gt; 2000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B57" t="str">
            <v>ink</v>
          </cell>
          <cell r="C57">
            <v>41275</v>
          </cell>
          <cell r="D57">
            <v>12</v>
          </cell>
          <cell r="E57" t="str">
            <v/>
          </cell>
          <cell r="F57" t="str">
            <v>SHA</v>
          </cell>
          <cell r="G57" t="str">
            <v>SHA</v>
          </cell>
          <cell r="H57">
            <v>0</v>
          </cell>
          <cell r="I57">
            <v>12000</v>
          </cell>
          <cell r="J57" t="str">
            <v>CNY</v>
          </cell>
          <cell r="K57">
            <v>0</v>
          </cell>
          <cell r="L57">
            <v>0</v>
          </cell>
          <cell r="M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B58" t="str">
            <v>ink</v>
          </cell>
          <cell r="C58">
            <v>41275</v>
          </cell>
          <cell r="D58">
            <v>12</v>
          </cell>
          <cell r="E58" t="str">
            <v/>
          </cell>
          <cell r="F58" t="str">
            <v>BKK</v>
          </cell>
          <cell r="G58" t="str">
            <v>BKK</v>
          </cell>
          <cell r="H58">
            <v>0</v>
          </cell>
          <cell r="I58">
            <v>18000</v>
          </cell>
          <cell r="J58" t="str">
            <v>BHT</v>
          </cell>
          <cell r="K58">
            <v>0.05</v>
          </cell>
          <cell r="L58">
            <v>0</v>
          </cell>
          <cell r="M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B59" t="str">
            <v>ink</v>
          </cell>
          <cell r="C59">
            <v>41275</v>
          </cell>
          <cell r="D59">
            <v>12</v>
          </cell>
          <cell r="E59" t="str">
            <v/>
          </cell>
          <cell r="F59" t="str">
            <v>JKT</v>
          </cell>
          <cell r="G59" t="str">
            <v>JKT</v>
          </cell>
          <cell r="H59">
            <v>0</v>
          </cell>
          <cell r="I59">
            <v>19</v>
          </cell>
          <cell r="J59" t="str">
            <v>EUR</v>
          </cell>
          <cell r="K59">
            <v>0.1</v>
          </cell>
          <cell r="L59">
            <v>0</v>
          </cell>
          <cell r="M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B60" t="str">
            <v>ink</v>
          </cell>
          <cell r="C60">
            <v>41275</v>
          </cell>
          <cell r="D60">
            <v>12</v>
          </cell>
          <cell r="E60" t="str">
            <v/>
          </cell>
          <cell r="F60" t="str">
            <v>BEY</v>
          </cell>
          <cell r="G60" t="str">
            <v>BEY</v>
          </cell>
          <cell r="H60">
            <v>0</v>
          </cell>
          <cell r="I60">
            <v>700</v>
          </cell>
          <cell r="J60" t="str">
            <v>USD</v>
          </cell>
          <cell r="K60">
            <v>0</v>
          </cell>
          <cell r="L60">
            <v>0</v>
          </cell>
          <cell r="M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B61" t="str">
            <v>ink</v>
          </cell>
          <cell r="C61">
            <v>41275</v>
          </cell>
          <cell r="D61">
            <v>12</v>
          </cell>
          <cell r="E61" t="str">
            <v/>
          </cell>
          <cell r="F61" t="str">
            <v>CAI</v>
          </cell>
          <cell r="G61" t="str">
            <v>CAI</v>
          </cell>
          <cell r="H61">
            <v>0</v>
          </cell>
          <cell r="I61">
            <v>6000</v>
          </cell>
          <cell r="J61" t="str">
            <v>EGP</v>
          </cell>
          <cell r="K61">
            <v>0</v>
          </cell>
          <cell r="L61">
            <v>0</v>
          </cell>
          <cell r="M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B62" t="str">
            <v>ink</v>
          </cell>
          <cell r="C62">
            <v>41275</v>
          </cell>
          <cell r="D62">
            <v>12</v>
          </cell>
          <cell r="E62" t="str">
            <v/>
          </cell>
          <cell r="F62" t="str">
            <v>TUN</v>
          </cell>
          <cell r="G62" t="str">
            <v>TUN</v>
          </cell>
          <cell r="H62">
            <v>0</v>
          </cell>
          <cell r="I62">
            <v>700</v>
          </cell>
          <cell r="J62" t="str">
            <v>EUR</v>
          </cell>
          <cell r="K62">
            <v>0.4</v>
          </cell>
          <cell r="L62">
            <v>0</v>
          </cell>
          <cell r="M62" t="str">
            <v>rough estimate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B63" t="str">
            <v>ink</v>
          </cell>
          <cell r="C63">
            <v>41275</v>
          </cell>
          <cell r="D63">
            <v>12</v>
          </cell>
          <cell r="E63" t="str">
            <v/>
          </cell>
          <cell r="F63" t="str">
            <v>CAS</v>
          </cell>
          <cell r="G63" t="str">
            <v>CAS</v>
          </cell>
          <cell r="H63">
            <v>0</v>
          </cell>
          <cell r="I63">
            <v>6000</v>
          </cell>
          <cell r="J63" t="str">
            <v>MAD</v>
          </cell>
          <cell r="K63">
            <v>0.1</v>
          </cell>
          <cell r="L63">
            <v>0</v>
          </cell>
          <cell r="M63" t="str">
            <v>584 MAD/m =&gt; impossible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B64" t="str">
            <v>ink</v>
          </cell>
          <cell r="C64">
            <v>41275</v>
          </cell>
          <cell r="D64">
            <v>12</v>
          </cell>
          <cell r="E64" t="str">
            <v/>
          </cell>
          <cell r="F64" t="str">
            <v>RAB</v>
          </cell>
          <cell r="G64" t="str">
            <v>RAB</v>
          </cell>
          <cell r="H64">
            <v>0</v>
          </cell>
          <cell r="I64">
            <v>2100</v>
          </cell>
          <cell r="J64" t="str">
            <v>MAD</v>
          </cell>
          <cell r="K64">
            <v>0.1</v>
          </cell>
          <cell r="L64">
            <v>0</v>
          </cell>
          <cell r="M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B65" t="str">
            <v>ink</v>
          </cell>
          <cell r="C65">
            <v>41275</v>
          </cell>
          <cell r="D65">
            <v>12</v>
          </cell>
          <cell r="E65" t="str">
            <v/>
          </cell>
          <cell r="F65" t="str">
            <v>ALG</v>
          </cell>
          <cell r="G65" t="str">
            <v>ALG</v>
          </cell>
          <cell r="H65">
            <v>0</v>
          </cell>
          <cell r="I65">
            <v>107800</v>
          </cell>
          <cell r="J65" t="str">
            <v>DZD</v>
          </cell>
          <cell r="K65">
            <v>0</v>
          </cell>
          <cell r="L65">
            <v>0</v>
          </cell>
          <cell r="M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</row>
        <row r="66">
          <cell r="B66" t="str">
            <v>ink</v>
          </cell>
          <cell r="C66">
            <v>41275</v>
          </cell>
          <cell r="D66">
            <v>12</v>
          </cell>
          <cell r="E66" t="str">
            <v/>
          </cell>
          <cell r="F66" t="str">
            <v>LON</v>
          </cell>
          <cell r="G66" t="str">
            <v>LON</v>
          </cell>
          <cell r="H66">
            <v>0</v>
          </cell>
          <cell r="I66">
            <v>300</v>
          </cell>
          <cell r="J66" t="str">
            <v>GBP</v>
          </cell>
          <cell r="K66">
            <v>0.05</v>
          </cell>
          <cell r="L66">
            <v>0</v>
          </cell>
          <cell r="M66" t="str">
            <v>rental: 20GBP/month/printer *15 pieces = 300GBP/month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 t="str">
            <v/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B68" t="str">
            <v>3G</v>
          </cell>
          <cell r="C68">
            <v>41275</v>
          </cell>
          <cell r="D68">
            <v>12</v>
          </cell>
          <cell r="E68" t="str">
            <v/>
          </cell>
          <cell r="F68" t="str">
            <v>BJS_INT</v>
          </cell>
          <cell r="G68" t="str">
            <v>BJS_INT</v>
          </cell>
          <cell r="H68">
            <v>0</v>
          </cell>
          <cell r="I68">
            <v>2080</v>
          </cell>
          <cell r="J68" t="str">
            <v>CNY</v>
          </cell>
          <cell r="K68">
            <v>0</v>
          </cell>
          <cell r="L68">
            <v>0</v>
          </cell>
          <cell r="M68" t="str">
            <v>80 CNY/m/iPad, cn=21 iPads =&gt; 1680 CNY/m, plan 5 more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B69" t="str">
            <v>3G</v>
          </cell>
          <cell r="C69">
            <v>41275</v>
          </cell>
          <cell r="D69">
            <v>12</v>
          </cell>
          <cell r="E69" t="str">
            <v/>
          </cell>
          <cell r="F69" t="str">
            <v>BJS_INT</v>
          </cell>
          <cell r="G69" t="str">
            <v>BJS_INT</v>
          </cell>
          <cell r="H69">
            <v>0</v>
          </cell>
          <cell r="I69">
            <v>240</v>
          </cell>
          <cell r="J69" t="str">
            <v>CNY</v>
          </cell>
          <cell r="K69">
            <v>0</v>
          </cell>
          <cell r="L69">
            <v>0</v>
          </cell>
          <cell r="M69" t="str">
            <v>add 3 iPads in ops for dispatch?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B70" t="str">
            <v>3G</v>
          </cell>
          <cell r="C70">
            <v>41275</v>
          </cell>
          <cell r="D70">
            <v>12</v>
          </cell>
          <cell r="E70" t="str">
            <v/>
          </cell>
          <cell r="F70" t="str">
            <v>BKK</v>
          </cell>
          <cell r="G70" t="str">
            <v>BKK</v>
          </cell>
          <cell r="H70">
            <v>0</v>
          </cell>
          <cell r="I70">
            <v>20</v>
          </cell>
          <cell r="J70" t="str">
            <v>EUR</v>
          </cell>
          <cell r="K70">
            <v>0</v>
          </cell>
          <cell r="L70">
            <v>0</v>
          </cell>
          <cell r="M70" t="str">
            <v>2 iPads (1 CM, 1 csl)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B71" t="str">
            <v>3G</v>
          </cell>
          <cell r="C71">
            <v>41275</v>
          </cell>
          <cell r="D71">
            <v>12</v>
          </cell>
          <cell r="E71" t="str">
            <v/>
          </cell>
          <cell r="F71" t="str">
            <v>JKT</v>
          </cell>
          <cell r="G71" t="str">
            <v>JKT</v>
          </cell>
          <cell r="H71">
            <v>0</v>
          </cell>
          <cell r="I71">
            <v>20</v>
          </cell>
          <cell r="J71" t="str">
            <v>EUR</v>
          </cell>
          <cell r="K71">
            <v>0</v>
          </cell>
          <cell r="L71">
            <v>0</v>
          </cell>
          <cell r="M71" t="str">
            <v>2 iPads (1 CM, 1 csl)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B72" t="str">
            <v>3G</v>
          </cell>
          <cell r="C72">
            <v>41275</v>
          </cell>
          <cell r="D72">
            <v>12</v>
          </cell>
          <cell r="E72" t="str">
            <v/>
          </cell>
          <cell r="F72" t="str">
            <v>BEY</v>
          </cell>
          <cell r="G72" t="str">
            <v>BEY</v>
          </cell>
          <cell r="H72">
            <v>0</v>
          </cell>
          <cell r="I72">
            <v>20</v>
          </cell>
          <cell r="J72" t="str">
            <v>EUR</v>
          </cell>
          <cell r="K72">
            <v>0</v>
          </cell>
          <cell r="L72">
            <v>0</v>
          </cell>
          <cell r="M72" t="str">
            <v>2 iPads (1 CM, 1 csl)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B73" t="str">
            <v>3G</v>
          </cell>
          <cell r="C73">
            <v>41275</v>
          </cell>
          <cell r="D73">
            <v>12</v>
          </cell>
          <cell r="E73" t="str">
            <v/>
          </cell>
          <cell r="F73" t="str">
            <v>CAI</v>
          </cell>
          <cell r="G73" t="str">
            <v>CAI</v>
          </cell>
          <cell r="H73">
            <v>0</v>
          </cell>
          <cell r="I73">
            <v>20</v>
          </cell>
          <cell r="J73" t="str">
            <v>EUR</v>
          </cell>
          <cell r="K73">
            <v>0</v>
          </cell>
          <cell r="L73">
            <v>0</v>
          </cell>
          <cell r="M73" t="str">
            <v>2 iPads (1 CM, 1 csl)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B74" t="str">
            <v>3G</v>
          </cell>
          <cell r="C74">
            <v>41275</v>
          </cell>
          <cell r="D74">
            <v>12</v>
          </cell>
          <cell r="E74" t="str">
            <v/>
          </cell>
          <cell r="F74" t="str">
            <v>TUN</v>
          </cell>
          <cell r="G74" t="str">
            <v>TUN</v>
          </cell>
          <cell r="H74">
            <v>0</v>
          </cell>
          <cell r="I74">
            <v>50</v>
          </cell>
          <cell r="J74" t="str">
            <v>EUR</v>
          </cell>
          <cell r="K74">
            <v>0</v>
          </cell>
          <cell r="L74">
            <v>0</v>
          </cell>
          <cell r="M74" t="str">
            <v>INT team there should grow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75">
          <cell r="B75" t="str">
            <v>3G</v>
          </cell>
          <cell r="C75">
            <v>41275</v>
          </cell>
          <cell r="D75">
            <v>12</v>
          </cell>
          <cell r="E75" t="str">
            <v/>
          </cell>
          <cell r="F75" t="str">
            <v>ALG</v>
          </cell>
          <cell r="G75" t="str">
            <v>ALG</v>
          </cell>
          <cell r="H75">
            <v>0</v>
          </cell>
          <cell r="I75">
            <v>30</v>
          </cell>
          <cell r="J75" t="str">
            <v>EUR</v>
          </cell>
          <cell r="K75">
            <v>0</v>
          </cell>
          <cell r="L75">
            <v>0</v>
          </cell>
          <cell r="M75" t="str">
            <v>2 iPads (1 CM, 1 csl)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B76" t="str">
            <v>3G</v>
          </cell>
          <cell r="C76">
            <v>41275</v>
          </cell>
          <cell r="D76">
            <v>12</v>
          </cell>
          <cell r="E76" t="str">
            <v/>
          </cell>
          <cell r="F76" t="str">
            <v>CAS</v>
          </cell>
          <cell r="G76" t="str">
            <v>CAS</v>
          </cell>
          <cell r="H76">
            <v>0</v>
          </cell>
          <cell r="I76">
            <v>20</v>
          </cell>
          <cell r="J76" t="str">
            <v>EUR</v>
          </cell>
          <cell r="K76">
            <v>0</v>
          </cell>
          <cell r="L76">
            <v>0</v>
          </cell>
          <cell r="M76" t="str">
            <v>2 iPads (1 CM, 1 csl)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B77" t="str">
            <v>3G</v>
          </cell>
          <cell r="C77">
            <v>41275</v>
          </cell>
          <cell r="D77">
            <v>12</v>
          </cell>
          <cell r="E77" t="str">
            <v/>
          </cell>
          <cell r="F77" t="str">
            <v>RAB</v>
          </cell>
          <cell r="G77" t="str">
            <v>RAB</v>
          </cell>
          <cell r="H77">
            <v>0</v>
          </cell>
          <cell r="I77">
            <v>0</v>
          </cell>
          <cell r="J77" t="str">
            <v>EUR</v>
          </cell>
          <cell r="K77">
            <v>0</v>
          </cell>
          <cell r="L77">
            <v>0</v>
          </cell>
          <cell r="M77" t="str">
            <v>2 iPads (1 CM, 1 csl)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B78" t="str">
            <v>3G</v>
          </cell>
          <cell r="C78">
            <v>41275</v>
          </cell>
          <cell r="D78">
            <v>12</v>
          </cell>
          <cell r="E78" t="str">
            <v/>
          </cell>
          <cell r="F78" t="str">
            <v>LON</v>
          </cell>
          <cell r="G78" t="str">
            <v>LON</v>
          </cell>
          <cell r="H78">
            <v>0</v>
          </cell>
          <cell r="I78">
            <v>20</v>
          </cell>
          <cell r="J78" t="str">
            <v>EUR</v>
          </cell>
          <cell r="K78">
            <v>0</v>
          </cell>
          <cell r="L78">
            <v>0</v>
          </cell>
          <cell r="M78" t="str">
            <v>2 iPads (1 CM, 1 csl)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 t="str">
            <v/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B80" t="str">
            <v>audits code wargan</v>
          </cell>
          <cell r="C80">
            <v>41275</v>
          </cell>
          <cell r="D80">
            <v>4</v>
          </cell>
          <cell r="E80" t="str">
            <v/>
          </cell>
          <cell r="F80" t="str">
            <v>ge_dc</v>
          </cell>
          <cell r="G80" t="str">
            <v>tls_lux</v>
          </cell>
          <cell r="H80">
            <v>0</v>
          </cell>
          <cell r="I80">
            <v>10000</v>
          </cell>
          <cell r="J80" t="str">
            <v>EUR</v>
          </cell>
          <cell r="K80">
            <v>0</v>
          </cell>
          <cell r="L80" t="str">
            <v>SEC</v>
          </cell>
          <cell r="M80" t="str">
            <v>quarterly, ~12d x 850EUR each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B81" t="str">
            <v>audits system wargan</v>
          </cell>
          <cell r="C81">
            <v>41456</v>
          </cell>
          <cell r="D81">
            <v>1</v>
          </cell>
          <cell r="E81" t="str">
            <v/>
          </cell>
          <cell r="F81" t="str">
            <v>ge_dc</v>
          </cell>
          <cell r="G81" t="str">
            <v>tls_lux</v>
          </cell>
          <cell r="H81">
            <v>0</v>
          </cell>
          <cell r="I81">
            <v>10000</v>
          </cell>
          <cell r="J81" t="str">
            <v>EUR</v>
          </cell>
          <cell r="K81">
            <v>0</v>
          </cell>
          <cell r="L81" t="str">
            <v>SEC</v>
          </cell>
          <cell r="M81" t="str">
            <v>Wargan or others, to check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B82" t="str">
            <v>audit perf + arch postgresql</v>
          </cell>
          <cell r="C82">
            <v>0</v>
          </cell>
          <cell r="D82">
            <v>0</v>
          </cell>
          <cell r="E82" t="str">
            <v/>
          </cell>
          <cell r="F82" t="str">
            <v>ge_dc</v>
          </cell>
          <cell r="G82" t="str">
            <v>tls_lux</v>
          </cell>
          <cell r="H82">
            <v>0</v>
          </cell>
          <cell r="I82">
            <v>8000</v>
          </cell>
          <cell r="J82" t="str">
            <v>EUR</v>
          </cell>
          <cell r="K82">
            <v>0</v>
          </cell>
          <cell r="L82">
            <v>0</v>
          </cell>
          <cell r="M82" t="str">
            <v>by US company Revsys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B83" t="str">
            <v>IT training (required by ISO) +books</v>
          </cell>
          <cell r="C83">
            <v>41275</v>
          </cell>
          <cell r="D83">
            <v>1</v>
          </cell>
          <cell r="E83" t="str">
            <v/>
          </cell>
          <cell r="F83" t="str">
            <v>BJS_INT</v>
          </cell>
          <cell r="G83" t="str">
            <v>BJS_INT</v>
          </cell>
          <cell r="H83">
            <v>0</v>
          </cell>
          <cell r="I83">
            <v>10000</v>
          </cell>
          <cell r="J83" t="str">
            <v>EUR</v>
          </cell>
          <cell r="K83">
            <v>0</v>
          </cell>
          <cell r="L83">
            <v>0</v>
          </cell>
          <cell r="M83" t="str">
            <v>especially Checkpoint and Juniper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B84" t="str">
            <v>Team building</v>
          </cell>
          <cell r="C84">
            <v>41275</v>
          </cell>
          <cell r="D84">
            <v>1</v>
          </cell>
          <cell r="E84" t="str">
            <v/>
          </cell>
          <cell r="F84" t="str">
            <v>BJS_INT</v>
          </cell>
          <cell r="G84" t="str">
            <v>BJS_INT</v>
          </cell>
          <cell r="H84">
            <v>0</v>
          </cell>
          <cell r="I84">
            <v>25000</v>
          </cell>
          <cell r="J84" t="str">
            <v>CNY</v>
          </cell>
          <cell r="K84">
            <v>0</v>
          </cell>
          <cell r="L84">
            <v>0</v>
          </cell>
          <cell r="M84" t="str">
            <v>team meal + 1 activity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B85" t="str">
            <v>MPLS</v>
          </cell>
          <cell r="C85">
            <v>41275</v>
          </cell>
          <cell r="D85">
            <v>12</v>
          </cell>
          <cell r="E85" t="str">
            <v/>
          </cell>
          <cell r="F85" t="str">
            <v>cn_dc</v>
          </cell>
          <cell r="G85" t="str">
            <v>BJS_INT</v>
          </cell>
          <cell r="H85">
            <v>0</v>
          </cell>
          <cell r="I85">
            <v>1844</v>
          </cell>
          <cell r="J85" t="str">
            <v>USD</v>
          </cell>
          <cell r="K85">
            <v>0</v>
          </cell>
          <cell r="L85">
            <v>0</v>
          </cell>
          <cell r="M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6">
          <cell r="B86" t="str">
            <v>MPLS</v>
          </cell>
          <cell r="C86">
            <v>41275</v>
          </cell>
          <cell r="D86">
            <v>12</v>
          </cell>
          <cell r="E86" t="str">
            <v/>
          </cell>
          <cell r="F86" t="str">
            <v>ge_dc</v>
          </cell>
          <cell r="G86" t="str">
            <v>tls_lux</v>
          </cell>
          <cell r="H86">
            <v>0</v>
          </cell>
          <cell r="I86">
            <v>2390</v>
          </cell>
          <cell r="J86" t="str">
            <v>USD</v>
          </cell>
          <cell r="K86">
            <v>0</v>
          </cell>
          <cell r="L86">
            <v>0</v>
          </cell>
          <cell r="M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B87" t="str">
            <v>TLSmobile</v>
          </cell>
          <cell r="C87">
            <v>41456</v>
          </cell>
          <cell r="D87">
            <v>1</v>
          </cell>
          <cell r="E87" t="str">
            <v/>
          </cell>
          <cell r="F87" t="str">
            <v>BJS_INT</v>
          </cell>
          <cell r="G87" t="str">
            <v>tls_lux</v>
          </cell>
          <cell r="H87">
            <v>0</v>
          </cell>
          <cell r="I87">
            <v>60000</v>
          </cell>
          <cell r="J87" t="str">
            <v>CNY</v>
          </cell>
          <cell r="K87">
            <v>0</v>
          </cell>
          <cell r="L87">
            <v>0</v>
          </cell>
          <cell r="M87" t="str">
            <v>probably some improvements to come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B88" t="str">
            <v>GotoMeeting</v>
          </cell>
          <cell r="C88">
            <v>41275</v>
          </cell>
          <cell r="D88">
            <v>12</v>
          </cell>
          <cell r="E88" t="str">
            <v/>
          </cell>
          <cell r="F88" t="str">
            <v>BJS_INT</v>
          </cell>
          <cell r="G88" t="str">
            <v>tls_lux</v>
          </cell>
          <cell r="H88">
            <v>0</v>
          </cell>
          <cell r="I88">
            <v>49</v>
          </cell>
          <cell r="J88" t="str">
            <v>USD</v>
          </cell>
          <cell r="K88">
            <v>1</v>
          </cell>
          <cell r="L88">
            <v>0</v>
          </cell>
          <cell r="M88" t="str">
            <v>49$/m now, but will have to increase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 t="str">
            <v/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str">
            <v>EQUIPMENTS ==============================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 t="str">
            <v/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str">
            <v>Datacenter Germany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B91" t="str">
            <v>Server</v>
          </cell>
          <cell r="C91">
            <v>41275</v>
          </cell>
          <cell r="D91">
            <v>1</v>
          </cell>
          <cell r="E91" t="str">
            <v/>
          </cell>
          <cell r="F91" t="str">
            <v>ge_dc</v>
          </cell>
          <cell r="G91" t="str">
            <v>tls_lux</v>
          </cell>
          <cell r="H91">
            <v>0</v>
          </cell>
          <cell r="I91">
            <v>5500</v>
          </cell>
          <cell r="J91" t="str">
            <v>EUR</v>
          </cell>
          <cell r="K91">
            <v>0</v>
          </cell>
          <cell r="L91" t="str">
            <v>perf</v>
          </cell>
          <cell r="M91" t="str">
            <v>HP ProLiant DL380 G7 – TLSconnect 2 (geq2 -&gt; public 2)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B92" t="str">
            <v>Server</v>
          </cell>
          <cell r="C92">
            <v>41275</v>
          </cell>
          <cell r="D92">
            <v>1</v>
          </cell>
          <cell r="E92" t="str">
            <v/>
          </cell>
          <cell r="F92" t="str">
            <v>ge_dc</v>
          </cell>
          <cell r="G92" t="str">
            <v>tls_lux</v>
          </cell>
          <cell r="H92">
            <v>0</v>
          </cell>
          <cell r="I92">
            <v>5500</v>
          </cell>
          <cell r="J92" t="str">
            <v>EUR</v>
          </cell>
          <cell r="K92">
            <v>0</v>
          </cell>
          <cell r="L92" t="str">
            <v>perf</v>
          </cell>
          <cell r="M92" t="str">
            <v>HP ProLiant DL380 G7 – Redis (DB cache)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</row>
        <row r="93">
          <cell r="B93" t="str">
            <v>Server</v>
          </cell>
          <cell r="C93">
            <v>41275</v>
          </cell>
          <cell r="D93">
            <v>1</v>
          </cell>
          <cell r="E93" t="str">
            <v/>
          </cell>
          <cell r="F93" t="str">
            <v>ge_dc</v>
          </cell>
          <cell r="G93" t="str">
            <v>tls_lux</v>
          </cell>
          <cell r="H93">
            <v>0</v>
          </cell>
          <cell r="I93">
            <v>5500</v>
          </cell>
          <cell r="J93" t="str">
            <v>EUR</v>
          </cell>
          <cell r="K93">
            <v>0</v>
          </cell>
          <cell r="L93" t="str">
            <v>perf</v>
          </cell>
          <cell r="M93" t="str">
            <v>HP ProLiant DL380 G7 – DB slave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B94" t="str">
            <v>Server</v>
          </cell>
          <cell r="C94">
            <v>41275</v>
          </cell>
          <cell r="D94">
            <v>1</v>
          </cell>
          <cell r="E94" t="str">
            <v/>
          </cell>
          <cell r="F94" t="str">
            <v>ge_dc</v>
          </cell>
          <cell r="G94" t="str">
            <v>tls_lux</v>
          </cell>
          <cell r="H94">
            <v>0</v>
          </cell>
          <cell r="I94">
            <v>11900</v>
          </cell>
          <cell r="J94" t="str">
            <v>EUR</v>
          </cell>
          <cell r="K94">
            <v>0</v>
          </cell>
          <cell r="L94" t="str">
            <v>perf</v>
          </cell>
          <cell r="M94" t="str">
            <v>HP ProLiant DL380p Gen8 – DB master failover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B95" t="str">
            <v>Server</v>
          </cell>
          <cell r="C95">
            <v>41275</v>
          </cell>
          <cell r="D95">
            <v>1</v>
          </cell>
          <cell r="E95" t="str">
            <v/>
          </cell>
          <cell r="F95" t="str">
            <v>ge_dc</v>
          </cell>
          <cell r="G95" t="str">
            <v>tls_lux</v>
          </cell>
          <cell r="H95">
            <v>0</v>
          </cell>
          <cell r="I95">
            <v>10000</v>
          </cell>
          <cell r="J95" t="str">
            <v>EUR</v>
          </cell>
          <cell r="K95">
            <v>0</v>
          </cell>
          <cell r="L95" t="str">
            <v>archi</v>
          </cell>
          <cell r="M95" t="str">
            <v>1 more node to expand the VMs (+partial failover)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B96" t="str">
            <v>SAN</v>
          </cell>
          <cell r="C96">
            <v>41275</v>
          </cell>
          <cell r="D96">
            <v>1</v>
          </cell>
          <cell r="E96" t="str">
            <v/>
          </cell>
          <cell r="F96" t="str">
            <v>ge_dc</v>
          </cell>
          <cell r="G96" t="str">
            <v>tls_lux</v>
          </cell>
          <cell r="H96">
            <v>0</v>
          </cell>
          <cell r="I96">
            <v>10000</v>
          </cell>
          <cell r="J96" t="str">
            <v>EUR</v>
          </cell>
          <cell r="K96">
            <v>0</v>
          </cell>
          <cell r="L96" t="str">
            <v>archi</v>
          </cell>
          <cell r="M96" t="str">
            <v>HP P2000 G3 SAS MSA (SAN), node failover (med size, med speed)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B97" t="str">
            <v>HP support</v>
          </cell>
          <cell r="C97">
            <v>41275</v>
          </cell>
          <cell r="D97">
            <v>1</v>
          </cell>
          <cell r="E97" t="str">
            <v/>
          </cell>
          <cell r="F97" t="str">
            <v>ge_dc</v>
          </cell>
          <cell r="G97" t="str">
            <v>tls_lux</v>
          </cell>
          <cell r="H97">
            <v>0</v>
          </cell>
          <cell r="I97">
            <v>2000</v>
          </cell>
          <cell r="J97" t="str">
            <v>EUR</v>
          </cell>
          <cell r="K97">
            <v>0</v>
          </cell>
          <cell r="L97">
            <v>0</v>
          </cell>
          <cell r="M97" t="str">
            <v>should have to renew old server support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B98" t="str">
            <v>Hardware maintenance</v>
          </cell>
          <cell r="C98">
            <v>41275</v>
          </cell>
          <cell r="D98">
            <v>1</v>
          </cell>
          <cell r="E98" t="str">
            <v/>
          </cell>
          <cell r="F98" t="str">
            <v>ge_dc</v>
          </cell>
          <cell r="G98" t="str">
            <v>tls_lux</v>
          </cell>
          <cell r="H98">
            <v>0</v>
          </cell>
          <cell r="I98">
            <v>2000</v>
          </cell>
          <cell r="J98" t="str">
            <v>EUR</v>
          </cell>
          <cell r="K98">
            <v>0</v>
          </cell>
          <cell r="L98">
            <v>0</v>
          </cell>
          <cell r="M98" t="str">
            <v>from Equinix + maybe space to pay (not defined yet)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99">
          <cell r="B99" t="str">
            <v>Splunk support</v>
          </cell>
          <cell r="C99">
            <v>41456</v>
          </cell>
          <cell r="D99">
            <v>1</v>
          </cell>
          <cell r="E99" t="str">
            <v/>
          </cell>
          <cell r="F99" t="str">
            <v>ge_dc</v>
          </cell>
          <cell r="G99" t="str">
            <v>tls_lux</v>
          </cell>
          <cell r="H99">
            <v>0</v>
          </cell>
          <cell r="I99">
            <v>1000</v>
          </cell>
          <cell r="J99" t="str">
            <v>USD</v>
          </cell>
          <cell r="K99">
            <v>0</v>
          </cell>
          <cell r="L99">
            <v>0</v>
          </cell>
          <cell r="M99" t="str">
            <v>Yearly support, July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</row>
        <row r="100">
          <cell r="B100" t="str">
            <v>Win server 2008</v>
          </cell>
          <cell r="C100">
            <v>41275</v>
          </cell>
          <cell r="D100">
            <v>1</v>
          </cell>
          <cell r="E100" t="str">
            <v/>
          </cell>
          <cell r="F100" t="str">
            <v>ge_dc</v>
          </cell>
          <cell r="G100" t="str">
            <v>tls_lux</v>
          </cell>
          <cell r="H100">
            <v>0</v>
          </cell>
          <cell r="I100">
            <v>730</v>
          </cell>
          <cell r="J100" t="str">
            <v>USD</v>
          </cell>
          <cell r="K100">
            <v>0</v>
          </cell>
          <cell r="L100">
            <v>0</v>
          </cell>
          <cell r="M100" t="str">
            <v>license for file server (to confirm) 530USD + SA renewal 200USD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 t="str">
            <v/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str">
            <v>Datacenter China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</row>
        <row r="102">
          <cell r="B102" t="str">
            <v>Server</v>
          </cell>
          <cell r="C102">
            <v>41275</v>
          </cell>
          <cell r="D102">
            <v>1</v>
          </cell>
          <cell r="E102" t="str">
            <v/>
          </cell>
          <cell r="F102" t="str">
            <v>cn_dc</v>
          </cell>
          <cell r="G102" t="str">
            <v>BJS_INT</v>
          </cell>
          <cell r="H102">
            <v>0</v>
          </cell>
          <cell r="I102">
            <v>70000</v>
          </cell>
          <cell r="J102" t="str">
            <v>CNY</v>
          </cell>
          <cell r="K102">
            <v>0</v>
          </cell>
          <cell r="L102" t="str">
            <v>perf</v>
          </cell>
          <cell r="M102" t="str">
            <v>2nd big DB (backup)  HP ProLiant DL380 G7 (Perf)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</row>
        <row r="103">
          <cell r="B103" t="str">
            <v>Server</v>
          </cell>
          <cell r="C103">
            <v>41275</v>
          </cell>
          <cell r="D103">
            <v>1</v>
          </cell>
          <cell r="E103" t="str">
            <v/>
          </cell>
          <cell r="F103" t="str">
            <v>cn_dc</v>
          </cell>
          <cell r="G103" t="str">
            <v>BJS_INT</v>
          </cell>
          <cell r="H103">
            <v>0</v>
          </cell>
          <cell r="I103">
            <v>60000</v>
          </cell>
          <cell r="J103" t="str">
            <v>CNY</v>
          </cell>
          <cell r="K103">
            <v>0</v>
          </cell>
          <cell r="L103" t="str">
            <v>perf</v>
          </cell>
          <cell r="M103" t="str">
            <v>TLSconnect 2 (same as current big apache)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</row>
        <row r="104">
          <cell r="B104" t="str">
            <v>Server</v>
          </cell>
          <cell r="C104">
            <v>41275</v>
          </cell>
          <cell r="D104">
            <v>1</v>
          </cell>
          <cell r="E104" t="str">
            <v/>
          </cell>
          <cell r="F104" t="str">
            <v>cn_dc</v>
          </cell>
          <cell r="G104" t="str">
            <v>BJS_INT</v>
          </cell>
          <cell r="H104">
            <v>0</v>
          </cell>
          <cell r="I104">
            <v>40000</v>
          </cell>
          <cell r="J104" t="str">
            <v>CNY</v>
          </cell>
          <cell r="K104">
            <v>0</v>
          </cell>
          <cell r="L104" t="str">
            <v>perf</v>
          </cell>
          <cell r="M104" t="str">
            <v>Server for DB cache (Redis)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B105" t="str">
            <v>Server</v>
          </cell>
          <cell r="C105">
            <v>41275</v>
          </cell>
          <cell r="D105">
            <v>1</v>
          </cell>
          <cell r="E105" t="str">
            <v/>
          </cell>
          <cell r="F105" t="str">
            <v>cn_dc</v>
          </cell>
          <cell r="G105" t="str">
            <v>BJS_INT</v>
          </cell>
          <cell r="H105">
            <v>0</v>
          </cell>
          <cell r="I105">
            <v>50000</v>
          </cell>
          <cell r="J105" t="str">
            <v>CNY</v>
          </cell>
          <cell r="K105">
            <v>0</v>
          </cell>
          <cell r="L105" t="str">
            <v>archi</v>
          </cell>
          <cell r="M105" t="str">
            <v>one node for virtualization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B106" t="str">
            <v>Switch (cisco Catalyst 24 port)</v>
          </cell>
          <cell r="C106">
            <v>41275</v>
          </cell>
          <cell r="D106">
            <v>1</v>
          </cell>
          <cell r="E106" t="str">
            <v/>
          </cell>
          <cell r="F106" t="str">
            <v>cn_dc</v>
          </cell>
          <cell r="G106" t="str">
            <v>BJS_INT</v>
          </cell>
          <cell r="H106">
            <v>0</v>
          </cell>
          <cell r="I106">
            <v>4000</v>
          </cell>
          <cell r="J106" t="str">
            <v>CNY</v>
          </cell>
          <cell r="K106">
            <v>0</v>
          </cell>
          <cell r="L106">
            <v>0</v>
          </cell>
          <cell r="M106" t="str">
            <v>failover switch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B107" t="str">
            <v>HP support</v>
          </cell>
          <cell r="C107">
            <v>41275</v>
          </cell>
          <cell r="D107">
            <v>1</v>
          </cell>
          <cell r="E107" t="str">
            <v/>
          </cell>
          <cell r="F107" t="str">
            <v>cn_dc</v>
          </cell>
          <cell r="G107" t="str">
            <v>BJS_INT</v>
          </cell>
          <cell r="H107">
            <v>0</v>
          </cell>
          <cell r="I107">
            <v>10000</v>
          </cell>
          <cell r="J107" t="str">
            <v>CNY</v>
          </cell>
          <cell r="K107">
            <v>0</v>
          </cell>
          <cell r="L107">
            <v>0</v>
          </cell>
          <cell r="M107" t="str">
            <v>should have to renew old server support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B108" t="str">
            <v>Hardware maintenance</v>
          </cell>
          <cell r="C108">
            <v>41275</v>
          </cell>
          <cell r="D108">
            <v>1</v>
          </cell>
          <cell r="E108" t="str">
            <v/>
          </cell>
          <cell r="F108" t="str">
            <v>cn_dc</v>
          </cell>
          <cell r="G108" t="str">
            <v>BJS_INT</v>
          </cell>
          <cell r="H108">
            <v>0</v>
          </cell>
          <cell r="I108">
            <v>10000</v>
          </cell>
          <cell r="J108" t="str">
            <v>CNY</v>
          </cell>
          <cell r="K108">
            <v>0</v>
          </cell>
          <cell r="L108">
            <v>0</v>
          </cell>
          <cell r="M108" t="str">
            <v>exstimate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B109" t="str">
            <v>Win server 2008</v>
          </cell>
          <cell r="C109">
            <v>41275</v>
          </cell>
          <cell r="D109">
            <v>1</v>
          </cell>
          <cell r="E109" t="str">
            <v/>
          </cell>
          <cell r="F109" t="str">
            <v>cn_dc</v>
          </cell>
          <cell r="G109" t="str">
            <v>BJS_INT</v>
          </cell>
          <cell r="H109">
            <v>0</v>
          </cell>
          <cell r="I109">
            <v>200</v>
          </cell>
          <cell r="J109" t="str">
            <v>USD</v>
          </cell>
          <cell r="K109">
            <v>0</v>
          </cell>
          <cell r="L109">
            <v>0</v>
          </cell>
          <cell r="M109" t="str">
            <v>SA renewal 200USD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 t="str">
            <v/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str">
            <v>Datacenter France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</row>
        <row r="111">
          <cell r="B111" t="str">
            <v>HP support</v>
          </cell>
          <cell r="C111">
            <v>41275</v>
          </cell>
          <cell r="D111">
            <v>1</v>
          </cell>
          <cell r="E111" t="str">
            <v/>
          </cell>
          <cell r="F111" t="str">
            <v>fr_dc</v>
          </cell>
          <cell r="G111" t="str">
            <v>tls_fr</v>
          </cell>
          <cell r="H111">
            <v>0</v>
          </cell>
          <cell r="I111">
            <v>1000</v>
          </cell>
          <cell r="J111" t="str">
            <v>EUR</v>
          </cell>
          <cell r="K111">
            <v>0</v>
          </cell>
          <cell r="L111">
            <v>0</v>
          </cell>
          <cell r="M111" t="str">
            <v>should have to renew old server support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B112" t="str">
            <v>Hardware maintenance</v>
          </cell>
          <cell r="C112">
            <v>41275</v>
          </cell>
          <cell r="D112">
            <v>1</v>
          </cell>
          <cell r="E112" t="str">
            <v/>
          </cell>
          <cell r="F112" t="str">
            <v>fr_dc</v>
          </cell>
          <cell r="G112" t="str">
            <v>tls_fr</v>
          </cell>
          <cell r="H112">
            <v>0</v>
          </cell>
          <cell r="I112">
            <v>500</v>
          </cell>
          <cell r="J112" t="str">
            <v>EUR</v>
          </cell>
          <cell r="K112">
            <v>0</v>
          </cell>
          <cell r="L112">
            <v>0</v>
          </cell>
          <cell r="M112" t="str">
            <v>from Equinix + maybe space to pay (not defined yet)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E113" t="str">
            <v/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Datacenter US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B114" t="str">
            <v>Juniper firewall appliance</v>
          </cell>
          <cell r="C114">
            <v>41275</v>
          </cell>
          <cell r="D114">
            <v>1</v>
          </cell>
          <cell r="E114" t="str">
            <v/>
          </cell>
          <cell r="F114" t="str">
            <v>us_dc</v>
          </cell>
          <cell r="G114" t="str">
            <v>tls_lux</v>
          </cell>
          <cell r="H114">
            <v>0</v>
          </cell>
          <cell r="I114">
            <v>4000</v>
          </cell>
          <cell r="J114" t="str">
            <v>USD</v>
          </cell>
          <cell r="K114">
            <v>0</v>
          </cell>
          <cell r="L114" t="str">
            <v>UHG</v>
          </cell>
          <cell r="M114" t="str">
            <v>opt1 – TLSconn small: 2 firewall appliances SSG140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</row>
        <row r="115">
          <cell r="B115" t="str">
            <v>Switch (cisco Catalyst 24 port)</v>
          </cell>
          <cell r="C115">
            <v>41275</v>
          </cell>
          <cell r="D115">
            <v>1</v>
          </cell>
          <cell r="E115" t="str">
            <v/>
          </cell>
          <cell r="F115" t="str">
            <v>us_dc</v>
          </cell>
          <cell r="G115" t="str">
            <v>tls_lux</v>
          </cell>
          <cell r="H115">
            <v>0</v>
          </cell>
          <cell r="I115">
            <v>2000</v>
          </cell>
          <cell r="J115" t="str">
            <v>USD</v>
          </cell>
          <cell r="K115">
            <v>0</v>
          </cell>
          <cell r="L115" t="str">
            <v>UHG</v>
          </cell>
          <cell r="M115" t="str">
            <v>opt1 – TLSconn small: 2 gigabit cisco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B116" t="str">
            <v>Server</v>
          </cell>
          <cell r="C116">
            <v>41276</v>
          </cell>
          <cell r="D116">
            <v>1</v>
          </cell>
          <cell r="E116" t="str">
            <v/>
          </cell>
          <cell r="F116" t="str">
            <v>us_dc</v>
          </cell>
          <cell r="G116" t="str">
            <v>tls_lux</v>
          </cell>
          <cell r="H116">
            <v>0</v>
          </cell>
          <cell r="I116">
            <v>7000</v>
          </cell>
          <cell r="J116" t="str">
            <v>USD</v>
          </cell>
          <cell r="K116">
            <v>0</v>
          </cell>
          <cell r="L116" t="str">
            <v>UHG</v>
          </cell>
          <cell r="M116" t="str">
            <v>opt1 – TLSconn small: 1 TLSconnect (HP ProLiant DL380 G7)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7">
          <cell r="B117" t="str">
            <v>Server</v>
          </cell>
          <cell r="C117">
            <v>41276</v>
          </cell>
          <cell r="D117">
            <v>1</v>
          </cell>
          <cell r="E117" t="str">
            <v/>
          </cell>
          <cell r="F117" t="str">
            <v>us_dc</v>
          </cell>
          <cell r="G117" t="str">
            <v>tls_lux</v>
          </cell>
          <cell r="H117">
            <v>0</v>
          </cell>
          <cell r="I117">
            <v>15000</v>
          </cell>
          <cell r="J117" t="str">
            <v>USD</v>
          </cell>
          <cell r="K117">
            <v>0</v>
          </cell>
          <cell r="L117" t="str">
            <v>UHG</v>
          </cell>
          <cell r="M117" t="str">
            <v>opt1 – TLSconn small: 1 big DB (HP ProLiant DL380 G8p)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</row>
        <row r="118">
          <cell r="B118" t="str">
            <v>Server</v>
          </cell>
          <cell r="C118">
            <v>41276</v>
          </cell>
          <cell r="D118">
            <v>1</v>
          </cell>
          <cell r="E118" t="str">
            <v/>
          </cell>
          <cell r="F118" t="str">
            <v>us_dc</v>
          </cell>
          <cell r="G118" t="str">
            <v>tls_lux</v>
          </cell>
          <cell r="H118">
            <v>0</v>
          </cell>
          <cell r="I118">
            <v>7000</v>
          </cell>
          <cell r="J118" t="str">
            <v>USD</v>
          </cell>
          <cell r="K118">
            <v>0</v>
          </cell>
          <cell r="L118" t="str">
            <v>UHG</v>
          </cell>
          <cell r="M118" t="str">
            <v>opt2 – TLSconn big: + 2 TLSconnect (HP ProLiant DL380 G7)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B119" t="str">
            <v>Server</v>
          </cell>
          <cell r="C119">
            <v>41276</v>
          </cell>
          <cell r="D119">
            <v>1</v>
          </cell>
          <cell r="E119" t="str">
            <v/>
          </cell>
          <cell r="F119" t="str">
            <v>us_dc</v>
          </cell>
          <cell r="G119" t="str">
            <v>tls_lux</v>
          </cell>
          <cell r="H119">
            <v>0</v>
          </cell>
          <cell r="I119">
            <v>15000</v>
          </cell>
          <cell r="J119" t="str">
            <v>USD</v>
          </cell>
          <cell r="K119">
            <v>0</v>
          </cell>
          <cell r="L119" t="str">
            <v>UHG</v>
          </cell>
          <cell r="M119" t="str">
            <v>opt2 – TLSconn big: + 1 big DB (HP ProLiant DL380 G8p)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B120" t="str">
            <v>Server</v>
          </cell>
          <cell r="C120">
            <v>41276</v>
          </cell>
          <cell r="D120">
            <v>1</v>
          </cell>
          <cell r="E120" t="str">
            <v/>
          </cell>
          <cell r="F120" t="str">
            <v>us_dc</v>
          </cell>
          <cell r="G120" t="str">
            <v>tls_lux</v>
          </cell>
          <cell r="H120">
            <v>0</v>
          </cell>
          <cell r="I120">
            <v>20000</v>
          </cell>
          <cell r="J120" t="str">
            <v>USD</v>
          </cell>
          <cell r="K120">
            <v>0</v>
          </cell>
          <cell r="L120" t="str">
            <v>UHG</v>
          </cell>
          <cell r="M120" t="str">
            <v>opt3 – TLS big &amp; archi: + 1 big DB (HP ProLiant DL380 G8p)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B121" t="str">
            <v>SAN</v>
          </cell>
          <cell r="C121">
            <v>41276</v>
          </cell>
          <cell r="D121">
            <v>1</v>
          </cell>
          <cell r="E121" t="str">
            <v/>
          </cell>
          <cell r="F121" t="str">
            <v>us_dc</v>
          </cell>
          <cell r="G121" t="str">
            <v>tls_lux</v>
          </cell>
          <cell r="H121">
            <v>0</v>
          </cell>
          <cell r="I121">
            <v>8200</v>
          </cell>
          <cell r="J121" t="str">
            <v>USD</v>
          </cell>
          <cell r="K121">
            <v>0</v>
          </cell>
          <cell r="L121" t="str">
            <v>UHG</v>
          </cell>
          <cell r="M121" t="str">
            <v>opt3 – TLS big &amp; archi: + 1 HP P2000 G3 SAS MSA (SAN) for nodes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B122" t="str">
            <v>Hardware maintenance</v>
          </cell>
          <cell r="C122">
            <v>41275</v>
          </cell>
          <cell r="D122">
            <v>1</v>
          </cell>
          <cell r="E122" t="str">
            <v/>
          </cell>
          <cell r="F122" t="str">
            <v>us_dc</v>
          </cell>
          <cell r="G122" t="str">
            <v>tls_lux</v>
          </cell>
          <cell r="H122">
            <v>0</v>
          </cell>
          <cell r="I122">
            <v>2000</v>
          </cell>
          <cell r="J122" t="str">
            <v>USD</v>
          </cell>
          <cell r="K122">
            <v>0</v>
          </cell>
          <cell r="L122" t="str">
            <v>UHG</v>
          </cell>
          <cell r="M122" t="str">
            <v>opt1 – misc server maintenance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B123" t="str">
            <v>Hardware maintenance</v>
          </cell>
          <cell r="C123">
            <v>41275</v>
          </cell>
          <cell r="D123">
            <v>1</v>
          </cell>
          <cell r="E123" t="str">
            <v/>
          </cell>
          <cell r="F123" t="str">
            <v>us_dc</v>
          </cell>
          <cell r="G123" t="str">
            <v>tls_lux</v>
          </cell>
          <cell r="H123">
            <v>0</v>
          </cell>
          <cell r="I123">
            <v>2000</v>
          </cell>
          <cell r="J123" t="str">
            <v>USD</v>
          </cell>
          <cell r="K123">
            <v>0</v>
          </cell>
          <cell r="L123" t="str">
            <v>UHG</v>
          </cell>
          <cell r="M123" t="str">
            <v>opt2 – misc server maintenance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B124" t="str">
            <v>Win server 2008</v>
          </cell>
          <cell r="C124">
            <v>41275</v>
          </cell>
          <cell r="D124">
            <v>1</v>
          </cell>
          <cell r="E124" t="str">
            <v/>
          </cell>
          <cell r="F124" t="str">
            <v>us_dc</v>
          </cell>
          <cell r="G124" t="str">
            <v>tls_lux</v>
          </cell>
          <cell r="H124">
            <v>0</v>
          </cell>
          <cell r="I124">
            <v>1590</v>
          </cell>
          <cell r="J124" t="str">
            <v>USD</v>
          </cell>
          <cell r="K124">
            <v>0</v>
          </cell>
          <cell r="L124" t="str">
            <v>UHG</v>
          </cell>
          <cell r="M124" t="str">
            <v>opt3 - 2 licenses (AD, WSUS, samsung) 3x 530USD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</row>
        <row r="125">
          <cell r="B125" t="str">
            <v>Juniper IDS/IPS support</v>
          </cell>
          <cell r="C125">
            <v>41277</v>
          </cell>
          <cell r="D125">
            <v>12</v>
          </cell>
          <cell r="E125" t="str">
            <v/>
          </cell>
          <cell r="F125" t="str">
            <v>tls_lux</v>
          </cell>
          <cell r="G125" t="str">
            <v>tls_lux</v>
          </cell>
          <cell r="H125">
            <v>0</v>
          </cell>
          <cell r="I125">
            <v>114</v>
          </cell>
          <cell r="J125" t="str">
            <v>EUR</v>
          </cell>
          <cell r="K125">
            <v>0</v>
          </cell>
          <cell r="L125" t="str">
            <v>UHG</v>
          </cell>
          <cell r="M125" t="str">
            <v>opt1 – 329EUR / 2y / SSG140 =&gt; 14EUR / m / SSG140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E126" t="str">
            <v/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BJS IT lab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</row>
        <row r="127">
          <cell r="B127" t="str">
            <v>Server</v>
          </cell>
          <cell r="C127">
            <v>41275</v>
          </cell>
          <cell r="D127">
            <v>1</v>
          </cell>
          <cell r="E127" t="str">
            <v/>
          </cell>
          <cell r="F127" t="str">
            <v>BJS_INT</v>
          </cell>
          <cell r="G127" t="str">
            <v>BJS_INT</v>
          </cell>
          <cell r="H127">
            <v>0</v>
          </cell>
          <cell r="I127">
            <v>20000</v>
          </cell>
          <cell r="J127" t="str">
            <v>CNY</v>
          </cell>
          <cell r="K127">
            <v>0</v>
          </cell>
          <cell r="L127">
            <v>0</v>
          </cell>
          <cell r="M127" t="str">
            <v>test VMs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B128" t="str">
            <v>IT office supplies</v>
          </cell>
          <cell r="C128">
            <v>41275</v>
          </cell>
          <cell r="D128">
            <v>1</v>
          </cell>
          <cell r="E128" t="str">
            <v/>
          </cell>
          <cell r="F128" t="str">
            <v>BJS_INT</v>
          </cell>
          <cell r="G128" t="str">
            <v>BJS_INT</v>
          </cell>
          <cell r="H128">
            <v>0</v>
          </cell>
          <cell r="I128">
            <v>8000</v>
          </cell>
          <cell r="J128" t="str">
            <v>CNY</v>
          </cell>
          <cell r="K128">
            <v>0</v>
          </cell>
          <cell r="L128">
            <v>0</v>
          </cell>
          <cell r="M128" t="str">
            <v>DVD burner, cables...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 t="str">
            <v/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</row>
        <row r="130">
          <cell r="B130" t="str">
            <v>Payment kiosk</v>
          </cell>
          <cell r="C130">
            <v>41334</v>
          </cell>
          <cell r="D130">
            <v>1</v>
          </cell>
          <cell r="E130" t="str">
            <v/>
          </cell>
          <cell r="F130" t="str">
            <v>BJS</v>
          </cell>
          <cell r="G130" t="str">
            <v>BJS</v>
          </cell>
          <cell r="H130">
            <v>0</v>
          </cell>
          <cell r="I130">
            <v>32000</v>
          </cell>
          <cell r="J130" t="str">
            <v>EUR</v>
          </cell>
          <cell r="K130">
            <v>0</v>
          </cell>
          <cell r="L130">
            <v>0</v>
          </cell>
          <cell r="M130" t="str">
            <v>~8000 EUR/device ?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1">
          <cell r="B131" t="str">
            <v>Payment kiosk</v>
          </cell>
          <cell r="C131">
            <v>41334</v>
          </cell>
          <cell r="D131">
            <v>1</v>
          </cell>
          <cell r="E131" t="str">
            <v/>
          </cell>
          <cell r="F131" t="str">
            <v>SHE</v>
          </cell>
          <cell r="G131" t="str">
            <v>SHE</v>
          </cell>
          <cell r="H131">
            <v>0</v>
          </cell>
          <cell r="I131">
            <v>8000</v>
          </cell>
          <cell r="J131" t="str">
            <v>EUR</v>
          </cell>
          <cell r="K131">
            <v>0</v>
          </cell>
          <cell r="L131">
            <v>0</v>
          </cell>
          <cell r="M131" t="str">
            <v>~8000 EUR/device ?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</row>
        <row r="132">
          <cell r="B132" t="str">
            <v>Payment kiosk</v>
          </cell>
          <cell r="C132">
            <v>41334</v>
          </cell>
          <cell r="D132">
            <v>1</v>
          </cell>
          <cell r="E132" t="str">
            <v/>
          </cell>
          <cell r="F132" t="str">
            <v>CNG</v>
          </cell>
          <cell r="G132" t="str">
            <v>CNG</v>
          </cell>
          <cell r="H132">
            <v>0</v>
          </cell>
          <cell r="I132">
            <v>16000</v>
          </cell>
          <cell r="J132" t="str">
            <v>EUR</v>
          </cell>
          <cell r="K132">
            <v>0</v>
          </cell>
          <cell r="L132">
            <v>0</v>
          </cell>
          <cell r="M132" t="str">
            <v>~8000 EUR/device ?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</row>
        <row r="133">
          <cell r="B133" t="str">
            <v>Payment kiosk</v>
          </cell>
          <cell r="C133">
            <v>41334</v>
          </cell>
          <cell r="D133">
            <v>1</v>
          </cell>
          <cell r="E133" t="str">
            <v/>
          </cell>
          <cell r="F133" t="str">
            <v>WUH</v>
          </cell>
          <cell r="G133" t="str">
            <v>WUH</v>
          </cell>
          <cell r="H133">
            <v>0</v>
          </cell>
          <cell r="I133">
            <v>16000</v>
          </cell>
          <cell r="J133" t="str">
            <v>EUR</v>
          </cell>
          <cell r="K133">
            <v>0</v>
          </cell>
          <cell r="L133">
            <v>0</v>
          </cell>
          <cell r="M133" t="str">
            <v>~8000 EUR/device ?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B134" t="str">
            <v>Payment kiosk</v>
          </cell>
          <cell r="C134">
            <v>41334</v>
          </cell>
          <cell r="D134">
            <v>1</v>
          </cell>
          <cell r="E134" t="str">
            <v/>
          </cell>
          <cell r="F134" t="str">
            <v>CAN</v>
          </cell>
          <cell r="G134" t="str">
            <v>CAN</v>
          </cell>
          <cell r="H134">
            <v>0</v>
          </cell>
          <cell r="I134">
            <v>24000</v>
          </cell>
          <cell r="J134" t="str">
            <v>EUR</v>
          </cell>
          <cell r="K134">
            <v>0</v>
          </cell>
          <cell r="L134">
            <v>0</v>
          </cell>
          <cell r="M134" t="str">
            <v>~8000 EUR/device ?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5">
          <cell r="B135" t="str">
            <v>Payment kiosk</v>
          </cell>
          <cell r="C135">
            <v>41334</v>
          </cell>
          <cell r="D135">
            <v>1</v>
          </cell>
          <cell r="E135" t="str">
            <v/>
          </cell>
          <cell r="F135" t="str">
            <v>SHA</v>
          </cell>
          <cell r="G135" t="str">
            <v>SHA</v>
          </cell>
          <cell r="H135">
            <v>0</v>
          </cell>
          <cell r="I135">
            <v>32000</v>
          </cell>
          <cell r="J135" t="str">
            <v>EUR</v>
          </cell>
          <cell r="K135">
            <v>0</v>
          </cell>
          <cell r="L135">
            <v>0</v>
          </cell>
          <cell r="M135" t="str">
            <v>~8000 EUR/device ?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</row>
        <row r="136">
          <cell r="B136" t="str">
            <v>Payment kiosk</v>
          </cell>
          <cell r="C136">
            <v>41334</v>
          </cell>
          <cell r="D136">
            <v>1</v>
          </cell>
          <cell r="E136" t="str">
            <v/>
          </cell>
          <cell r="F136" t="str">
            <v>BKK</v>
          </cell>
          <cell r="G136" t="str">
            <v>BKK</v>
          </cell>
          <cell r="H136">
            <v>0</v>
          </cell>
          <cell r="I136">
            <v>16000</v>
          </cell>
          <cell r="J136" t="str">
            <v>EUR</v>
          </cell>
          <cell r="K136">
            <v>0</v>
          </cell>
          <cell r="L136">
            <v>0</v>
          </cell>
          <cell r="M136" t="str">
            <v>~8000 EUR/device ?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</row>
        <row r="137">
          <cell r="B137" t="str">
            <v>Payment kiosk</v>
          </cell>
          <cell r="C137">
            <v>41334</v>
          </cell>
          <cell r="D137">
            <v>1</v>
          </cell>
          <cell r="E137" t="str">
            <v/>
          </cell>
          <cell r="F137" t="str">
            <v>JKT</v>
          </cell>
          <cell r="G137" t="str">
            <v>JKT</v>
          </cell>
          <cell r="H137">
            <v>0</v>
          </cell>
          <cell r="I137">
            <v>16000</v>
          </cell>
          <cell r="J137" t="str">
            <v>EUR</v>
          </cell>
          <cell r="K137">
            <v>0</v>
          </cell>
          <cell r="L137">
            <v>0</v>
          </cell>
          <cell r="M137" t="str">
            <v>~8000 EUR/device ?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</row>
        <row r="138">
          <cell r="B138" t="str">
            <v>Payment kiosk</v>
          </cell>
          <cell r="C138">
            <v>41365</v>
          </cell>
          <cell r="D138">
            <v>1</v>
          </cell>
          <cell r="E138" t="str">
            <v/>
          </cell>
          <cell r="F138" t="str">
            <v>BEY</v>
          </cell>
          <cell r="G138" t="str">
            <v>BEY</v>
          </cell>
          <cell r="H138">
            <v>0</v>
          </cell>
          <cell r="I138">
            <v>24000</v>
          </cell>
          <cell r="J138" t="str">
            <v>EUR</v>
          </cell>
          <cell r="K138">
            <v>0</v>
          </cell>
          <cell r="L138">
            <v>0</v>
          </cell>
          <cell r="M138" t="str">
            <v>~8000 EUR/device ?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</row>
        <row r="139">
          <cell r="B139" t="str">
            <v>Payment kiosk</v>
          </cell>
          <cell r="C139">
            <v>41365</v>
          </cell>
          <cell r="D139">
            <v>1</v>
          </cell>
          <cell r="E139" t="str">
            <v/>
          </cell>
          <cell r="F139" t="str">
            <v>CAI</v>
          </cell>
          <cell r="G139" t="str">
            <v>CAI</v>
          </cell>
          <cell r="H139">
            <v>0</v>
          </cell>
          <cell r="I139">
            <v>16000</v>
          </cell>
          <cell r="J139" t="str">
            <v>EUR</v>
          </cell>
          <cell r="K139">
            <v>0</v>
          </cell>
          <cell r="L139">
            <v>0</v>
          </cell>
          <cell r="M139" t="str">
            <v>~8000 EUR/device ?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</row>
        <row r="140">
          <cell r="B140" t="str">
            <v>Payment kiosk</v>
          </cell>
          <cell r="C140">
            <v>41365</v>
          </cell>
          <cell r="D140">
            <v>1</v>
          </cell>
          <cell r="E140" t="str">
            <v/>
          </cell>
          <cell r="F140" t="str">
            <v>TUN</v>
          </cell>
          <cell r="G140" t="str">
            <v>TUN</v>
          </cell>
          <cell r="H140">
            <v>0</v>
          </cell>
          <cell r="I140">
            <v>32000</v>
          </cell>
          <cell r="J140" t="str">
            <v>EUR</v>
          </cell>
          <cell r="K140">
            <v>0</v>
          </cell>
          <cell r="L140">
            <v>0</v>
          </cell>
          <cell r="M140" t="str">
            <v>~8000 EUR/device ?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</row>
        <row r="141">
          <cell r="B141" t="str">
            <v>Payment kiosk</v>
          </cell>
          <cell r="C141">
            <v>41365</v>
          </cell>
          <cell r="D141">
            <v>1</v>
          </cell>
          <cell r="E141" t="str">
            <v/>
          </cell>
          <cell r="F141" t="str">
            <v>CAS</v>
          </cell>
          <cell r="G141" t="str">
            <v>CAS</v>
          </cell>
          <cell r="H141">
            <v>0</v>
          </cell>
          <cell r="I141">
            <v>24000</v>
          </cell>
          <cell r="J141" t="str">
            <v>EUR</v>
          </cell>
          <cell r="K141">
            <v>0</v>
          </cell>
          <cell r="L141">
            <v>0</v>
          </cell>
          <cell r="M141" t="str">
            <v>~8000 EUR/device ?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B142" t="str">
            <v>Payment kiosk</v>
          </cell>
          <cell r="C142">
            <v>41365</v>
          </cell>
          <cell r="D142">
            <v>1</v>
          </cell>
          <cell r="E142" t="str">
            <v/>
          </cell>
          <cell r="F142" t="str">
            <v>RAB</v>
          </cell>
          <cell r="G142" t="str">
            <v>RAB</v>
          </cell>
          <cell r="H142">
            <v>0</v>
          </cell>
          <cell r="I142">
            <v>8000</v>
          </cell>
          <cell r="J142" t="str">
            <v>EUR</v>
          </cell>
          <cell r="K142">
            <v>0</v>
          </cell>
          <cell r="L142">
            <v>0</v>
          </cell>
          <cell r="M142" t="str">
            <v>~8000 EUR/device ?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</row>
        <row r="143">
          <cell r="B143" t="str">
            <v>Payment kiosk</v>
          </cell>
          <cell r="C143">
            <v>41365</v>
          </cell>
          <cell r="D143">
            <v>1</v>
          </cell>
          <cell r="E143" t="str">
            <v/>
          </cell>
          <cell r="F143" t="str">
            <v>ALG</v>
          </cell>
          <cell r="G143" t="str">
            <v>ALG</v>
          </cell>
          <cell r="H143">
            <v>0</v>
          </cell>
          <cell r="I143">
            <v>40000</v>
          </cell>
          <cell r="J143" t="str">
            <v>EUR</v>
          </cell>
          <cell r="K143">
            <v>0</v>
          </cell>
          <cell r="L143">
            <v>0</v>
          </cell>
          <cell r="M143" t="str">
            <v>~8000 EUR/device ?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</row>
        <row r="144">
          <cell r="B144" t="str">
            <v>Payment kiosk</v>
          </cell>
          <cell r="C144">
            <v>41365</v>
          </cell>
          <cell r="D144">
            <v>1</v>
          </cell>
          <cell r="E144" t="str">
            <v/>
          </cell>
          <cell r="F144" t="str">
            <v>LON</v>
          </cell>
          <cell r="G144" t="str">
            <v>LON</v>
          </cell>
          <cell r="H144">
            <v>0</v>
          </cell>
          <cell r="I144">
            <v>32000</v>
          </cell>
          <cell r="J144" t="str">
            <v>EUR</v>
          </cell>
          <cell r="K144">
            <v>0</v>
          </cell>
          <cell r="L144">
            <v>0</v>
          </cell>
          <cell r="M144" t="str">
            <v>~8000 EUR/device ?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E145" t="str">
            <v/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</row>
        <row r="146">
          <cell r="B146" t="str">
            <v>turnstile</v>
          </cell>
          <cell r="C146">
            <v>41275</v>
          </cell>
          <cell r="D146">
            <v>1</v>
          </cell>
          <cell r="E146" t="str">
            <v/>
          </cell>
          <cell r="F146" t="str">
            <v>BJS</v>
          </cell>
          <cell r="G146" t="str">
            <v>BJS</v>
          </cell>
          <cell r="H146">
            <v>0</v>
          </cell>
          <cell r="I146">
            <v>200000</v>
          </cell>
          <cell r="J146" t="str">
            <v>CNY</v>
          </cell>
          <cell r="K146">
            <v>0</v>
          </cell>
          <cell r="L146">
            <v>0</v>
          </cell>
          <cell r="M146" t="str">
            <v>to complete the ones installed at center setup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B147" t="str">
            <v>turnstile</v>
          </cell>
          <cell r="C147">
            <v>41275</v>
          </cell>
          <cell r="D147">
            <v>1</v>
          </cell>
          <cell r="E147" t="str">
            <v/>
          </cell>
          <cell r="F147" t="str">
            <v>SHE</v>
          </cell>
          <cell r="G147" t="str">
            <v>SHE</v>
          </cell>
          <cell r="H147">
            <v>0</v>
          </cell>
          <cell r="I147">
            <v>200000</v>
          </cell>
          <cell r="J147" t="str">
            <v>CNY</v>
          </cell>
          <cell r="K147">
            <v>0</v>
          </cell>
          <cell r="L147">
            <v>0</v>
          </cell>
          <cell r="M147" t="str">
            <v>exit only, or bi-directional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</row>
        <row r="148">
          <cell r="B148" t="str">
            <v>turnstile</v>
          </cell>
          <cell r="C148">
            <v>41275</v>
          </cell>
          <cell r="D148">
            <v>1</v>
          </cell>
          <cell r="E148" t="str">
            <v/>
          </cell>
          <cell r="F148" t="str">
            <v>CNG</v>
          </cell>
          <cell r="G148" t="str">
            <v>CNG</v>
          </cell>
          <cell r="H148">
            <v>0</v>
          </cell>
          <cell r="I148">
            <v>400000</v>
          </cell>
          <cell r="J148" t="str">
            <v>CNY</v>
          </cell>
          <cell r="K148">
            <v>0</v>
          </cell>
          <cell r="L148">
            <v>0</v>
          </cell>
          <cell r="M148" t="str">
            <v>entrance, exit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</row>
        <row r="149">
          <cell r="B149" t="str">
            <v>turnstile</v>
          </cell>
          <cell r="C149">
            <v>41275</v>
          </cell>
          <cell r="D149">
            <v>1</v>
          </cell>
          <cell r="E149" t="str">
            <v/>
          </cell>
          <cell r="F149" t="str">
            <v>WUH</v>
          </cell>
          <cell r="G149" t="str">
            <v>WUH</v>
          </cell>
          <cell r="H149">
            <v>0</v>
          </cell>
          <cell r="I149">
            <v>200000</v>
          </cell>
          <cell r="J149" t="str">
            <v>CNY</v>
          </cell>
          <cell r="K149">
            <v>0</v>
          </cell>
          <cell r="L149">
            <v>0</v>
          </cell>
          <cell r="M149" t="str">
            <v>exit only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</row>
        <row r="150">
          <cell r="B150" t="str">
            <v>turnstile</v>
          </cell>
          <cell r="C150">
            <v>41275</v>
          </cell>
          <cell r="D150">
            <v>1</v>
          </cell>
          <cell r="E150" t="str">
            <v/>
          </cell>
          <cell r="F150" t="str">
            <v>CAN</v>
          </cell>
          <cell r="G150" t="str">
            <v>CAN</v>
          </cell>
          <cell r="H150">
            <v>0</v>
          </cell>
          <cell r="I150">
            <v>400000</v>
          </cell>
          <cell r="J150" t="str">
            <v>CNY</v>
          </cell>
          <cell r="K150">
            <v>0</v>
          </cell>
          <cell r="L150">
            <v>0</v>
          </cell>
          <cell r="M150" t="str">
            <v>entrance, exit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B151" t="str">
            <v>turnstile</v>
          </cell>
          <cell r="C151">
            <v>41275</v>
          </cell>
          <cell r="D151">
            <v>1</v>
          </cell>
          <cell r="E151" t="str">
            <v/>
          </cell>
          <cell r="F151" t="str">
            <v>SHA</v>
          </cell>
          <cell r="G151" t="str">
            <v>SHA</v>
          </cell>
          <cell r="H151">
            <v>0</v>
          </cell>
          <cell r="I151">
            <v>800000</v>
          </cell>
          <cell r="J151" t="str">
            <v>CNY</v>
          </cell>
          <cell r="K151">
            <v>0</v>
          </cell>
          <cell r="L151">
            <v>0</v>
          </cell>
          <cell r="M151" t="str">
            <v>2 entrance, 1 interm, 1 exit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2">
          <cell r="B152" t="str">
            <v>turnstile</v>
          </cell>
          <cell r="C152">
            <v>41365</v>
          </cell>
          <cell r="D152">
            <v>1</v>
          </cell>
          <cell r="E152" t="str">
            <v/>
          </cell>
          <cell r="F152" t="str">
            <v>BKK</v>
          </cell>
          <cell r="G152" t="str">
            <v>BKK</v>
          </cell>
          <cell r="H152">
            <v>0</v>
          </cell>
          <cell r="I152">
            <v>50000</v>
          </cell>
          <cell r="J152" t="str">
            <v>EUR</v>
          </cell>
          <cell r="K152">
            <v>0</v>
          </cell>
          <cell r="L152">
            <v>0</v>
          </cell>
          <cell r="M152" t="str">
            <v>entrance, exit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</row>
        <row r="153">
          <cell r="B153" t="str">
            <v>turnstile</v>
          </cell>
          <cell r="C153">
            <v>41365</v>
          </cell>
          <cell r="D153">
            <v>1</v>
          </cell>
          <cell r="E153" t="str">
            <v/>
          </cell>
          <cell r="F153" t="str">
            <v>JKT</v>
          </cell>
          <cell r="G153" t="str">
            <v>JKT</v>
          </cell>
          <cell r="H153">
            <v>0</v>
          </cell>
          <cell r="I153">
            <v>50000</v>
          </cell>
          <cell r="J153" t="str">
            <v>EUR</v>
          </cell>
          <cell r="K153">
            <v>0</v>
          </cell>
          <cell r="L153">
            <v>0</v>
          </cell>
          <cell r="M153" t="str">
            <v>entrance, exit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</row>
        <row r="154">
          <cell r="B154" t="str">
            <v>turnstile</v>
          </cell>
          <cell r="C154">
            <v>41365</v>
          </cell>
          <cell r="D154">
            <v>1</v>
          </cell>
          <cell r="E154" t="str">
            <v/>
          </cell>
          <cell r="F154" t="str">
            <v>BEY</v>
          </cell>
          <cell r="G154" t="str">
            <v>BEY</v>
          </cell>
          <cell r="H154">
            <v>0</v>
          </cell>
          <cell r="I154">
            <v>50000</v>
          </cell>
          <cell r="J154" t="str">
            <v>EUR</v>
          </cell>
          <cell r="K154">
            <v>0</v>
          </cell>
          <cell r="L154">
            <v>0</v>
          </cell>
          <cell r="M154" t="str">
            <v>entrance, exit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</row>
        <row r="155">
          <cell r="B155" t="str">
            <v>turnstile</v>
          </cell>
          <cell r="C155">
            <v>41365</v>
          </cell>
          <cell r="D155">
            <v>1</v>
          </cell>
          <cell r="E155" t="str">
            <v/>
          </cell>
          <cell r="F155" t="str">
            <v>CAI</v>
          </cell>
          <cell r="G155" t="str">
            <v>CAI</v>
          </cell>
          <cell r="H155">
            <v>0</v>
          </cell>
          <cell r="I155">
            <v>50000</v>
          </cell>
          <cell r="J155" t="str">
            <v>EUR</v>
          </cell>
          <cell r="K155">
            <v>0</v>
          </cell>
          <cell r="L155">
            <v>0</v>
          </cell>
          <cell r="M155" t="str">
            <v>entrance, exit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</row>
        <row r="156">
          <cell r="B156" t="str">
            <v>turnstile</v>
          </cell>
          <cell r="C156">
            <v>41365</v>
          </cell>
          <cell r="D156">
            <v>1</v>
          </cell>
          <cell r="E156" t="str">
            <v/>
          </cell>
          <cell r="F156" t="str">
            <v>TUN</v>
          </cell>
          <cell r="G156" t="str">
            <v>TUN</v>
          </cell>
          <cell r="H156">
            <v>0</v>
          </cell>
          <cell r="I156">
            <v>100000</v>
          </cell>
          <cell r="J156" t="str">
            <v>EUR</v>
          </cell>
          <cell r="K156">
            <v>0</v>
          </cell>
          <cell r="L156">
            <v>0</v>
          </cell>
          <cell r="M156" t="str">
            <v>2 entrance, 1 interm, 1 exit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57">
          <cell r="B157" t="str">
            <v>turnstile</v>
          </cell>
          <cell r="C157">
            <v>41365</v>
          </cell>
          <cell r="D157">
            <v>1</v>
          </cell>
          <cell r="E157" t="str">
            <v/>
          </cell>
          <cell r="F157" t="str">
            <v>CAS</v>
          </cell>
          <cell r="G157" t="str">
            <v>CAS</v>
          </cell>
          <cell r="H157">
            <v>0</v>
          </cell>
          <cell r="I157">
            <v>50000</v>
          </cell>
          <cell r="J157" t="str">
            <v>EUR</v>
          </cell>
          <cell r="K157">
            <v>0</v>
          </cell>
          <cell r="L157">
            <v>0</v>
          </cell>
          <cell r="M157" t="str">
            <v>entrance, exit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</row>
        <row r="158">
          <cell r="B158" t="str">
            <v>turnstile</v>
          </cell>
          <cell r="C158">
            <v>41365</v>
          </cell>
          <cell r="D158">
            <v>1</v>
          </cell>
          <cell r="E158" t="str">
            <v/>
          </cell>
          <cell r="F158" t="str">
            <v>RAB</v>
          </cell>
          <cell r="G158" t="str">
            <v>RAB</v>
          </cell>
          <cell r="H158">
            <v>0</v>
          </cell>
          <cell r="I158">
            <v>25000</v>
          </cell>
          <cell r="J158" t="str">
            <v>EUR</v>
          </cell>
          <cell r="K158">
            <v>0</v>
          </cell>
          <cell r="L158">
            <v>0</v>
          </cell>
          <cell r="M158" t="str">
            <v>exit only, or bi-directional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</row>
        <row r="159">
          <cell r="B159" t="str">
            <v>turnstile</v>
          </cell>
          <cell r="C159">
            <v>41365</v>
          </cell>
          <cell r="D159">
            <v>1</v>
          </cell>
          <cell r="E159" t="str">
            <v/>
          </cell>
          <cell r="F159" t="str">
            <v>ALG</v>
          </cell>
          <cell r="G159" t="str">
            <v>ALG</v>
          </cell>
          <cell r="H159">
            <v>0</v>
          </cell>
          <cell r="I159">
            <v>100000</v>
          </cell>
          <cell r="J159" t="str">
            <v>EUR</v>
          </cell>
          <cell r="K159">
            <v>0</v>
          </cell>
          <cell r="L159">
            <v>0</v>
          </cell>
          <cell r="M159" t="str">
            <v>2 entrance, 1 interm, 1 exit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B160" t="str">
            <v>turnstile</v>
          </cell>
          <cell r="C160">
            <v>41365</v>
          </cell>
          <cell r="D160">
            <v>1</v>
          </cell>
          <cell r="E160" t="str">
            <v/>
          </cell>
          <cell r="F160" t="str">
            <v>LON</v>
          </cell>
          <cell r="G160" t="str">
            <v>LON</v>
          </cell>
          <cell r="H160">
            <v>0</v>
          </cell>
          <cell r="I160">
            <v>100000</v>
          </cell>
          <cell r="J160" t="str">
            <v>EUR</v>
          </cell>
          <cell r="K160">
            <v>0</v>
          </cell>
          <cell r="L160">
            <v>0</v>
          </cell>
          <cell r="M160" t="str">
            <v>2 entrance, 1 interm, 1 exit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E161" t="str">
            <v/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</row>
        <row r="162">
          <cell r="B162" t="str">
            <v>iPads</v>
          </cell>
          <cell r="C162">
            <v>41275</v>
          </cell>
          <cell r="D162">
            <v>0</v>
          </cell>
          <cell r="E162" t="str">
            <v/>
          </cell>
          <cell r="F162" t="str">
            <v>BJS_INT</v>
          </cell>
          <cell r="G162" t="str">
            <v>BJS_INT</v>
          </cell>
          <cell r="H162">
            <v>1</v>
          </cell>
          <cell r="I162">
            <v>4500</v>
          </cell>
          <cell r="J162" t="str">
            <v>CNY</v>
          </cell>
          <cell r="K162">
            <v>0</v>
          </cell>
          <cell r="L162">
            <v>0</v>
          </cell>
          <cell r="M162" t="str">
            <v>5 more for INT team, 4500 CNY each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</row>
        <row r="163">
          <cell r="B163" t="str">
            <v>iPads</v>
          </cell>
          <cell r="C163">
            <v>41365</v>
          </cell>
          <cell r="D163">
            <v>0</v>
          </cell>
          <cell r="E163" t="str">
            <v/>
          </cell>
          <cell r="F163" t="str">
            <v>BJS_INT</v>
          </cell>
          <cell r="G163" t="str">
            <v>BJS_INT</v>
          </cell>
          <cell r="H163">
            <v>1</v>
          </cell>
          <cell r="I163">
            <v>4500</v>
          </cell>
          <cell r="J163" t="str">
            <v>CNY</v>
          </cell>
          <cell r="K163">
            <v>0</v>
          </cell>
          <cell r="L163">
            <v>0</v>
          </cell>
          <cell r="M163" t="str">
            <v>5 more for INT team, 4500 CNY each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</row>
        <row r="164">
          <cell r="B164" t="str">
            <v>iPads</v>
          </cell>
          <cell r="C164">
            <v>41456</v>
          </cell>
          <cell r="D164">
            <v>0</v>
          </cell>
          <cell r="E164" t="str">
            <v/>
          </cell>
          <cell r="F164" t="str">
            <v>BJS_INT</v>
          </cell>
          <cell r="G164" t="str">
            <v>BJS_INT</v>
          </cell>
          <cell r="H164">
            <v>2</v>
          </cell>
          <cell r="I164">
            <v>4500</v>
          </cell>
          <cell r="J164" t="str">
            <v>CNY</v>
          </cell>
          <cell r="K164">
            <v>0</v>
          </cell>
          <cell r="L164">
            <v>0</v>
          </cell>
          <cell r="M164" t="str">
            <v>5 more for INT team, 4500 CNY each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</row>
        <row r="165">
          <cell r="B165" t="str">
            <v>iPads</v>
          </cell>
          <cell r="C165">
            <v>41548</v>
          </cell>
          <cell r="D165">
            <v>0</v>
          </cell>
          <cell r="E165" t="str">
            <v/>
          </cell>
          <cell r="F165" t="str">
            <v>BJS_INT</v>
          </cell>
          <cell r="G165" t="str">
            <v>BJS_INT</v>
          </cell>
          <cell r="H165">
            <v>1</v>
          </cell>
          <cell r="I165">
            <v>4500</v>
          </cell>
          <cell r="J165" t="str">
            <v>CNY</v>
          </cell>
          <cell r="K165">
            <v>0</v>
          </cell>
          <cell r="L165">
            <v>0</v>
          </cell>
          <cell r="M165" t="str">
            <v>5 more for INT team, 4500 CNY each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</row>
        <row r="166">
          <cell r="B166" t="str">
            <v>iPads</v>
          </cell>
          <cell r="C166">
            <v>41365</v>
          </cell>
          <cell r="D166">
            <v>0</v>
          </cell>
          <cell r="E166" t="str">
            <v/>
          </cell>
          <cell r="F166" t="str">
            <v>BJS</v>
          </cell>
          <cell r="G166" t="str">
            <v>BJS</v>
          </cell>
          <cell r="H166">
            <v>1</v>
          </cell>
          <cell r="I166">
            <v>4500</v>
          </cell>
          <cell r="J166" t="str">
            <v>CNY</v>
          </cell>
          <cell r="K166">
            <v>0</v>
          </cell>
          <cell r="L166">
            <v>0</v>
          </cell>
          <cell r="M166" t="str">
            <v>3 more for BJS center, 4500 CNY each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B167" t="str">
            <v>iPads</v>
          </cell>
          <cell r="C167">
            <v>41456</v>
          </cell>
          <cell r="D167">
            <v>0</v>
          </cell>
          <cell r="E167" t="str">
            <v/>
          </cell>
          <cell r="F167" t="str">
            <v>BJS</v>
          </cell>
          <cell r="G167" t="str">
            <v>BJS</v>
          </cell>
          <cell r="H167">
            <v>1</v>
          </cell>
          <cell r="I167">
            <v>4500</v>
          </cell>
          <cell r="J167" t="str">
            <v>CNY</v>
          </cell>
          <cell r="K167">
            <v>0</v>
          </cell>
          <cell r="L167">
            <v>0</v>
          </cell>
          <cell r="M167" t="str">
            <v>3 more for BJS center, 4500 CNY each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</row>
        <row r="168">
          <cell r="B168" t="str">
            <v>iPads</v>
          </cell>
          <cell r="C168">
            <v>41548</v>
          </cell>
          <cell r="D168">
            <v>0</v>
          </cell>
          <cell r="E168" t="str">
            <v/>
          </cell>
          <cell r="F168" t="str">
            <v>BJS</v>
          </cell>
          <cell r="G168" t="str">
            <v>BJS</v>
          </cell>
          <cell r="H168">
            <v>1</v>
          </cell>
          <cell r="I168">
            <v>4500</v>
          </cell>
          <cell r="J168" t="str">
            <v>CNY</v>
          </cell>
          <cell r="K168">
            <v>0</v>
          </cell>
          <cell r="L168">
            <v>0</v>
          </cell>
          <cell r="M168" t="str">
            <v>3 more for BJS center, 4500 CNY each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</row>
        <row r="169">
          <cell r="B169" t="str">
            <v>iPads</v>
          </cell>
          <cell r="C169">
            <v>41365</v>
          </cell>
          <cell r="D169">
            <v>0</v>
          </cell>
          <cell r="E169" t="str">
            <v/>
          </cell>
          <cell r="F169" t="str">
            <v>ALG</v>
          </cell>
          <cell r="G169" t="str">
            <v>ALG</v>
          </cell>
          <cell r="H169">
            <v>1</v>
          </cell>
          <cell r="I169">
            <v>7000</v>
          </cell>
          <cell r="J169" t="str">
            <v>CNY</v>
          </cell>
          <cell r="K169">
            <v>0</v>
          </cell>
          <cell r="L169">
            <v>0</v>
          </cell>
          <cell r="M169" t="str">
            <v>2 more for ALG center, 7000 CNY each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</row>
        <row r="170">
          <cell r="B170" t="str">
            <v>iPads</v>
          </cell>
          <cell r="C170">
            <v>41365</v>
          </cell>
          <cell r="D170">
            <v>0</v>
          </cell>
          <cell r="E170" t="str">
            <v/>
          </cell>
          <cell r="F170" t="str">
            <v>ALG</v>
          </cell>
          <cell r="G170" t="str">
            <v>ALG</v>
          </cell>
          <cell r="H170">
            <v>1</v>
          </cell>
          <cell r="I170">
            <v>7000</v>
          </cell>
          <cell r="J170" t="str">
            <v>CNY</v>
          </cell>
          <cell r="K170">
            <v>0</v>
          </cell>
          <cell r="L170">
            <v>0</v>
          </cell>
          <cell r="M170" t="str">
            <v>2 more for ALG center, 7000 CNY each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</row>
        <row r="171">
          <cell r="B171" t="str">
            <v>iPads</v>
          </cell>
          <cell r="C171">
            <v>41456</v>
          </cell>
          <cell r="D171">
            <v>0</v>
          </cell>
          <cell r="E171" t="str">
            <v/>
          </cell>
          <cell r="F171" t="str">
            <v>TUN</v>
          </cell>
          <cell r="G171" t="str">
            <v>TUN</v>
          </cell>
          <cell r="H171">
            <v>1</v>
          </cell>
          <cell r="I171">
            <v>7000</v>
          </cell>
          <cell r="J171" t="str">
            <v>CNY</v>
          </cell>
          <cell r="K171">
            <v>0</v>
          </cell>
          <cell r="L171">
            <v>0</v>
          </cell>
          <cell r="M171" t="str">
            <v>2 more for TUN center, 7000 CNY each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</row>
        <row r="172">
          <cell r="B172" t="str">
            <v>iPads</v>
          </cell>
          <cell r="C172">
            <v>41365</v>
          </cell>
          <cell r="D172">
            <v>0</v>
          </cell>
          <cell r="E172" t="str">
            <v/>
          </cell>
          <cell r="F172" t="str">
            <v>TUN</v>
          </cell>
          <cell r="G172" t="str">
            <v>TUN</v>
          </cell>
          <cell r="H172">
            <v>1</v>
          </cell>
          <cell r="I172">
            <v>7000</v>
          </cell>
          <cell r="J172" t="str">
            <v>CNY</v>
          </cell>
          <cell r="K172">
            <v>0</v>
          </cell>
          <cell r="L172">
            <v>0</v>
          </cell>
          <cell r="M172" t="str">
            <v>2 more for TUN center, 7000 CNY each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E173" t="str">
            <v/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E174" t="str">
            <v/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</row>
        <row r="175">
          <cell r="B175" t="str">
            <v>RENOVATION (global)</v>
          </cell>
          <cell r="C175">
            <v>41456</v>
          </cell>
          <cell r="D175">
            <v>0</v>
          </cell>
          <cell r="E175" t="str">
            <v/>
          </cell>
          <cell r="F175" t="str">
            <v>CAI</v>
          </cell>
          <cell r="G175" t="str">
            <v>CAI</v>
          </cell>
          <cell r="H175">
            <v>0</v>
          </cell>
          <cell r="I175">
            <v>70000</v>
          </cell>
          <cell r="J175" t="str">
            <v>EUR</v>
          </cell>
          <cell r="K175">
            <v>0</v>
          </cell>
          <cell r="L175">
            <v>0</v>
          </cell>
          <cell r="M175" t="str">
            <v>CAIRO new center with ITaly + ALEXANDRIA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</row>
        <row r="176">
          <cell r="B176" t="str">
            <v>EQUIPMENTS (global)</v>
          </cell>
          <cell r="C176">
            <v>41456</v>
          </cell>
          <cell r="D176">
            <v>0</v>
          </cell>
          <cell r="E176" t="str">
            <v/>
          </cell>
          <cell r="F176" t="str">
            <v>CAI</v>
          </cell>
          <cell r="G176" t="str">
            <v>CAI</v>
          </cell>
          <cell r="H176">
            <v>0</v>
          </cell>
          <cell r="I176">
            <v>50000</v>
          </cell>
          <cell r="J176" t="str">
            <v>EUR</v>
          </cell>
          <cell r="K176">
            <v>0</v>
          </cell>
          <cell r="L176">
            <v>0</v>
          </cell>
          <cell r="M176" t="str">
            <v>CAIRO new center with ITaly + ALEXANDRIA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</row>
        <row r="177">
          <cell r="B177" t="str">
            <v>RENOVATION (global)</v>
          </cell>
          <cell r="C177">
            <v>41456</v>
          </cell>
          <cell r="D177">
            <v>0</v>
          </cell>
          <cell r="E177" t="str">
            <v/>
          </cell>
          <cell r="F177" t="str">
            <v>LON</v>
          </cell>
          <cell r="G177" t="str">
            <v>LON</v>
          </cell>
          <cell r="H177">
            <v>0</v>
          </cell>
          <cell r="I177">
            <v>10000</v>
          </cell>
          <cell r="J177" t="str">
            <v>GBP</v>
          </cell>
          <cell r="K177">
            <v>0</v>
          </cell>
          <cell r="L177">
            <v>0</v>
          </cell>
          <cell r="M177" t="str">
            <v>see afi's email: 20000GBP planned, took half for IT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</row>
        <row r="178">
          <cell r="B178" t="str">
            <v>EQUIPMENTS (global)</v>
          </cell>
          <cell r="C178">
            <v>41456</v>
          </cell>
          <cell r="D178">
            <v>0</v>
          </cell>
          <cell r="E178" t="str">
            <v/>
          </cell>
          <cell r="F178" t="str">
            <v>LON</v>
          </cell>
          <cell r="G178" t="str">
            <v>LON</v>
          </cell>
          <cell r="H178">
            <v>0</v>
          </cell>
          <cell r="I178">
            <v>5000</v>
          </cell>
          <cell r="J178" t="str">
            <v>GBP</v>
          </cell>
          <cell r="K178">
            <v>0</v>
          </cell>
          <cell r="L178">
            <v>0</v>
          </cell>
          <cell r="M178" t="str">
            <v>see afi's email: misc for re-org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</row>
        <row r="179">
          <cell r="B179" t="str">
            <v>RENOVATION (global)</v>
          </cell>
          <cell r="C179">
            <v>41456</v>
          </cell>
          <cell r="D179">
            <v>0</v>
          </cell>
          <cell r="E179" t="str">
            <v/>
          </cell>
          <cell r="F179" t="str">
            <v>BEY</v>
          </cell>
          <cell r="G179" t="str">
            <v>BEY</v>
          </cell>
          <cell r="H179">
            <v>0</v>
          </cell>
          <cell r="I179">
            <v>4000</v>
          </cell>
          <cell r="J179" t="str">
            <v>USD</v>
          </cell>
          <cell r="K179">
            <v>0</v>
          </cell>
          <cell r="L179">
            <v>0</v>
          </cell>
          <cell r="M179" t="str">
            <v>see Bilal's email: 8000$ planned, took half for IT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</row>
        <row r="180">
          <cell r="B180" t="str">
            <v>EQUIPMENTS (global)</v>
          </cell>
          <cell r="C180">
            <v>41456</v>
          </cell>
          <cell r="D180">
            <v>0</v>
          </cell>
          <cell r="E180" t="str">
            <v/>
          </cell>
          <cell r="F180" t="str">
            <v>BEY</v>
          </cell>
          <cell r="G180" t="str">
            <v>BEY</v>
          </cell>
          <cell r="H180">
            <v>0</v>
          </cell>
          <cell r="I180">
            <v>27000</v>
          </cell>
          <cell r="J180" t="str">
            <v>USD</v>
          </cell>
          <cell r="K180">
            <v>0</v>
          </cell>
          <cell r="L180">
            <v>0</v>
          </cell>
          <cell r="M180" t="str">
            <v>see Bilal's email: 10 wkst, cogent, +cams, cables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B181" t="str">
            <v>EQUIPMENTS (global)</v>
          </cell>
          <cell r="C181">
            <v>41275</v>
          </cell>
          <cell r="D181">
            <v>0</v>
          </cell>
          <cell r="E181" t="str">
            <v/>
          </cell>
          <cell r="F181" t="str">
            <v>ALG_new</v>
          </cell>
          <cell r="G181" t="str">
            <v>ALG</v>
          </cell>
          <cell r="H181">
            <v>0</v>
          </cell>
          <cell r="I181">
            <v>120000</v>
          </cell>
          <cell r="J181" t="str">
            <v>EUR</v>
          </cell>
          <cell r="K181">
            <v>0</v>
          </cell>
          <cell r="L181" t="str">
            <v>ALG2</v>
          </cell>
          <cell r="M181" t="str">
            <v>cams to rebuy, fing to add + many switches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2">
          <cell r="B182" t="str">
            <v>RENOVATION (global)</v>
          </cell>
          <cell r="C182">
            <v>41275</v>
          </cell>
          <cell r="D182">
            <v>0</v>
          </cell>
          <cell r="E182" t="str">
            <v/>
          </cell>
          <cell r="F182" t="str">
            <v>ALG_new</v>
          </cell>
          <cell r="G182" t="str">
            <v>ALG</v>
          </cell>
          <cell r="H182">
            <v>0</v>
          </cell>
          <cell r="I182">
            <v>80000</v>
          </cell>
          <cell r="J182" t="str">
            <v>EUR</v>
          </cell>
          <cell r="K182">
            <v>0</v>
          </cell>
          <cell r="L182" t="str">
            <v>ALG2</v>
          </cell>
          <cell r="M182" t="str">
            <v>many cables + renov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</row>
        <row r="183">
          <cell r="B183" t="str">
            <v>Axis licenses</v>
          </cell>
          <cell r="C183">
            <v>41275</v>
          </cell>
          <cell r="D183">
            <v>0</v>
          </cell>
          <cell r="E183" t="str">
            <v/>
          </cell>
          <cell r="F183" t="str">
            <v>ALG_new</v>
          </cell>
          <cell r="G183" t="str">
            <v>ALG</v>
          </cell>
          <cell r="H183">
            <v>0</v>
          </cell>
          <cell r="I183">
            <v>4000</v>
          </cell>
          <cell r="J183" t="str">
            <v>EUR</v>
          </cell>
          <cell r="K183">
            <v>0</v>
          </cell>
          <cell r="L183" t="str">
            <v>ALG2</v>
          </cell>
          <cell r="M183" t="str">
            <v>cams to renew: 100 EUR/cam (one shot) x 40 cams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</row>
        <row r="184">
          <cell r="B184" t="str">
            <v>Juniper SSL VPN appliance (x2)</v>
          </cell>
          <cell r="C184">
            <v>41456</v>
          </cell>
          <cell r="D184">
            <v>0</v>
          </cell>
          <cell r="E184" t="str">
            <v/>
          </cell>
          <cell r="F184" t="str">
            <v>ge_dc</v>
          </cell>
          <cell r="G184" t="str">
            <v>tls_lux</v>
          </cell>
          <cell r="H184">
            <v>0</v>
          </cell>
          <cell r="I184">
            <v>2000</v>
          </cell>
          <cell r="J184" t="str">
            <v>EUR</v>
          </cell>
          <cell r="K184">
            <v>0</v>
          </cell>
          <cell r="L184" t="str">
            <v>ssl_vpn</v>
          </cell>
          <cell r="M184" t="str">
            <v>2 appliances, to recheck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</row>
        <row r="185">
          <cell r="B185" t="str">
            <v>Juniper SSL VPN appliance (100 users license – one shot)</v>
          </cell>
          <cell r="C185">
            <v>41456</v>
          </cell>
          <cell r="D185">
            <v>0</v>
          </cell>
          <cell r="E185" t="str">
            <v/>
          </cell>
          <cell r="F185" t="str">
            <v>ge_dc</v>
          </cell>
          <cell r="G185" t="str">
            <v>tls_lux</v>
          </cell>
          <cell r="H185">
            <v>0</v>
          </cell>
          <cell r="I185">
            <v>10400</v>
          </cell>
          <cell r="J185" t="str">
            <v>EUR</v>
          </cell>
          <cell r="K185">
            <v>0</v>
          </cell>
          <cell r="L185" t="str">
            <v>ssl_vpn</v>
          </cell>
          <cell r="M185" t="str">
            <v>one shot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</row>
        <row r="186">
          <cell r="B186" t="str">
            <v>Juniper SSL VPN appliance support</v>
          </cell>
          <cell r="C186">
            <v>41456</v>
          </cell>
          <cell r="D186">
            <v>0</v>
          </cell>
          <cell r="E186" t="str">
            <v/>
          </cell>
          <cell r="F186" t="str">
            <v>ge_dc</v>
          </cell>
          <cell r="G186" t="str">
            <v>tls_lux</v>
          </cell>
          <cell r="H186">
            <v>0</v>
          </cell>
          <cell r="I186">
            <v>4000</v>
          </cell>
          <cell r="J186" t="str">
            <v>EUR</v>
          </cell>
          <cell r="K186">
            <v>0</v>
          </cell>
          <cell r="L186" t="str">
            <v>ssl_vpn</v>
          </cell>
          <cell r="M186" t="str">
            <v>price for 3 years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</row>
        <row r="187">
          <cell r="B187" t="str">
            <v>SalesForce (Sales Cloud)</v>
          </cell>
          <cell r="C187">
            <v>41275</v>
          </cell>
          <cell r="D187">
            <v>12</v>
          </cell>
          <cell r="E187" t="str">
            <v/>
          </cell>
          <cell r="F187" t="str">
            <v>BJS_INT</v>
          </cell>
          <cell r="G187" t="str">
            <v>BJS_INT</v>
          </cell>
          <cell r="H187">
            <v>0</v>
          </cell>
          <cell r="I187">
            <v>845</v>
          </cell>
          <cell r="J187" t="str">
            <v>USD</v>
          </cell>
          <cell r="K187">
            <v>0</v>
          </cell>
          <cell r="L187">
            <v>0</v>
          </cell>
          <cell r="M187" t="str">
            <v>65$ / person / month (65 x 13 x 12)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</row>
        <row r="188">
          <cell r="B188" t="str">
            <v>Trips: SECU</v>
          </cell>
          <cell r="C188">
            <v>41275</v>
          </cell>
          <cell r="D188">
            <v>0</v>
          </cell>
          <cell r="E188" t="str">
            <v/>
          </cell>
          <cell r="F188" t="str">
            <v>SHE</v>
          </cell>
          <cell r="G188" t="str">
            <v>SHE</v>
          </cell>
          <cell r="H188">
            <v>0</v>
          </cell>
          <cell r="I188">
            <v>600</v>
          </cell>
          <cell r="J188" t="str">
            <v>EUR</v>
          </cell>
          <cell r="K188">
            <v>0</v>
          </cell>
          <cell r="L188" t="str">
            <v>ISO</v>
          </cell>
          <cell r="M188" t="str">
            <v>internal audit - trip: BJS-SHE-BJS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</row>
        <row r="189">
          <cell r="B189" t="str">
            <v>Trips: SECU</v>
          </cell>
          <cell r="C189">
            <v>41306</v>
          </cell>
          <cell r="D189">
            <v>0</v>
          </cell>
          <cell r="E189" t="str">
            <v/>
          </cell>
          <cell r="F189" t="str">
            <v>CNG</v>
          </cell>
          <cell r="G189" t="str">
            <v>CNG</v>
          </cell>
          <cell r="H189">
            <v>0</v>
          </cell>
          <cell r="I189">
            <v>600</v>
          </cell>
          <cell r="J189" t="str">
            <v>EUR</v>
          </cell>
          <cell r="K189">
            <v>0</v>
          </cell>
          <cell r="L189" t="str">
            <v>ISO</v>
          </cell>
          <cell r="M189" t="str">
            <v>internal audit - trip: BJS-CNG-BJS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</row>
        <row r="190">
          <cell r="B190" t="str">
            <v>Trips: SECU</v>
          </cell>
          <cell r="C190">
            <v>41334</v>
          </cell>
          <cell r="D190">
            <v>0</v>
          </cell>
          <cell r="E190" t="str">
            <v/>
          </cell>
          <cell r="F190" t="str">
            <v>WUH</v>
          </cell>
          <cell r="G190" t="str">
            <v>WUH</v>
          </cell>
          <cell r="H190">
            <v>0</v>
          </cell>
          <cell r="I190">
            <v>600</v>
          </cell>
          <cell r="J190" t="str">
            <v>EUR</v>
          </cell>
          <cell r="K190">
            <v>0</v>
          </cell>
          <cell r="L190" t="str">
            <v>ISO</v>
          </cell>
          <cell r="M190" t="str">
            <v>internal audit - trip: BJS-WUH-BJS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</row>
        <row r="191">
          <cell r="B191" t="str">
            <v>Trips: SECU</v>
          </cell>
          <cell r="C191">
            <v>41365</v>
          </cell>
          <cell r="D191">
            <v>0</v>
          </cell>
          <cell r="E191" t="str">
            <v/>
          </cell>
          <cell r="F191" t="str">
            <v>CAN</v>
          </cell>
          <cell r="G191" t="str">
            <v>CAN</v>
          </cell>
          <cell r="H191">
            <v>0</v>
          </cell>
          <cell r="I191">
            <v>600</v>
          </cell>
          <cell r="J191" t="str">
            <v>EUR</v>
          </cell>
          <cell r="K191">
            <v>0</v>
          </cell>
          <cell r="L191" t="str">
            <v>ISO</v>
          </cell>
          <cell r="M191" t="str">
            <v>internal audit - trip: BJS-CAN-BJS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</row>
        <row r="192">
          <cell r="B192" t="str">
            <v>Trips: SECU</v>
          </cell>
          <cell r="C192">
            <v>41395</v>
          </cell>
          <cell r="D192">
            <v>0</v>
          </cell>
          <cell r="E192" t="str">
            <v/>
          </cell>
          <cell r="F192" t="str">
            <v>SHA</v>
          </cell>
          <cell r="G192" t="str">
            <v>SHA</v>
          </cell>
          <cell r="H192">
            <v>0</v>
          </cell>
          <cell r="I192">
            <v>600</v>
          </cell>
          <cell r="J192" t="str">
            <v>EUR</v>
          </cell>
          <cell r="K192">
            <v>0</v>
          </cell>
          <cell r="L192" t="str">
            <v>ISO</v>
          </cell>
          <cell r="M192" t="str">
            <v>internal audit - trip: BJS-SHA-BJS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</row>
        <row r="193">
          <cell r="B193" t="str">
            <v>Trips: SECU</v>
          </cell>
          <cell r="C193">
            <v>41426</v>
          </cell>
          <cell r="D193">
            <v>0</v>
          </cell>
          <cell r="E193" t="str">
            <v/>
          </cell>
          <cell r="F193" t="str">
            <v>BEY</v>
          </cell>
          <cell r="G193" t="str">
            <v>BEY</v>
          </cell>
          <cell r="H193">
            <v>0</v>
          </cell>
          <cell r="I193">
            <v>1000</v>
          </cell>
          <cell r="J193" t="str">
            <v>EUR</v>
          </cell>
          <cell r="K193">
            <v>0</v>
          </cell>
          <cell r="L193" t="str">
            <v>ISO</v>
          </cell>
          <cell r="M193" t="str">
            <v>internal audit - trip: BJS-BEY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</row>
        <row r="194">
          <cell r="B194" t="str">
            <v>Trips: SECU</v>
          </cell>
          <cell r="C194">
            <v>41456</v>
          </cell>
          <cell r="D194">
            <v>0</v>
          </cell>
          <cell r="E194" t="str">
            <v/>
          </cell>
          <cell r="F194" t="str">
            <v>CAI</v>
          </cell>
          <cell r="G194" t="str">
            <v>CAI</v>
          </cell>
          <cell r="H194">
            <v>0</v>
          </cell>
          <cell r="I194">
            <v>700</v>
          </cell>
          <cell r="J194" t="str">
            <v>EUR</v>
          </cell>
          <cell r="K194">
            <v>0</v>
          </cell>
          <cell r="L194" t="str">
            <v>ISO</v>
          </cell>
          <cell r="M194" t="str">
            <v>internal audit - trip: BEY-CAI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</row>
        <row r="195">
          <cell r="B195" t="str">
            <v>Trips: SECU</v>
          </cell>
          <cell r="C195">
            <v>41487</v>
          </cell>
          <cell r="D195">
            <v>0</v>
          </cell>
          <cell r="E195" t="str">
            <v/>
          </cell>
          <cell r="F195" t="str">
            <v>CAI</v>
          </cell>
          <cell r="G195" t="str">
            <v>CAI</v>
          </cell>
          <cell r="H195">
            <v>0</v>
          </cell>
          <cell r="I195">
            <v>1000</v>
          </cell>
          <cell r="J195" t="str">
            <v>EUR</v>
          </cell>
          <cell r="K195">
            <v>0</v>
          </cell>
          <cell r="L195" t="str">
            <v>ISO</v>
          </cell>
          <cell r="M195" t="str">
            <v>internal audit - trip: CAI-BJS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</row>
        <row r="196">
          <cell r="B196" t="str">
            <v>Trips: SECU</v>
          </cell>
          <cell r="C196">
            <v>41518</v>
          </cell>
          <cell r="D196">
            <v>0</v>
          </cell>
          <cell r="E196" t="str">
            <v/>
          </cell>
          <cell r="F196" t="str">
            <v>TUN</v>
          </cell>
          <cell r="G196" t="str">
            <v>TUN</v>
          </cell>
          <cell r="H196">
            <v>0</v>
          </cell>
          <cell r="I196">
            <v>1000</v>
          </cell>
          <cell r="J196" t="str">
            <v>EUR</v>
          </cell>
          <cell r="K196">
            <v>0</v>
          </cell>
          <cell r="L196" t="str">
            <v>ISO</v>
          </cell>
          <cell r="M196" t="str">
            <v>internal audit - trip: BJS-TUN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</row>
        <row r="197">
          <cell r="B197" t="str">
            <v>Trips: SECU</v>
          </cell>
          <cell r="C197">
            <v>41548</v>
          </cell>
          <cell r="D197">
            <v>0</v>
          </cell>
          <cell r="E197" t="str">
            <v/>
          </cell>
          <cell r="F197" t="str">
            <v>CAS</v>
          </cell>
          <cell r="G197" t="str">
            <v>CAS</v>
          </cell>
          <cell r="H197">
            <v>0</v>
          </cell>
          <cell r="I197">
            <v>500</v>
          </cell>
          <cell r="J197" t="str">
            <v>EUR</v>
          </cell>
          <cell r="K197">
            <v>0</v>
          </cell>
          <cell r="L197" t="str">
            <v>ISO</v>
          </cell>
          <cell r="M197" t="str">
            <v>internal audit - trip: TUN-CAS/RAB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</row>
        <row r="198">
          <cell r="B198" t="str">
            <v>Trips: SECU</v>
          </cell>
          <cell r="C198">
            <v>41579</v>
          </cell>
          <cell r="D198">
            <v>0</v>
          </cell>
          <cell r="E198" t="str">
            <v/>
          </cell>
          <cell r="F198" t="str">
            <v>CAS</v>
          </cell>
          <cell r="G198" t="str">
            <v>CAS</v>
          </cell>
          <cell r="H198">
            <v>0</v>
          </cell>
          <cell r="I198">
            <v>1000</v>
          </cell>
          <cell r="J198" t="str">
            <v>EUR</v>
          </cell>
          <cell r="K198">
            <v>0</v>
          </cell>
          <cell r="L198" t="str">
            <v>ISO</v>
          </cell>
          <cell r="M198" t="str">
            <v>internal audit - trip: CAS/RAB-BJS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</row>
        <row r="199">
          <cell r="B199" t="str">
            <v>Trips: SECU</v>
          </cell>
          <cell r="C199">
            <v>41609</v>
          </cell>
          <cell r="D199">
            <v>0</v>
          </cell>
          <cell r="E199" t="str">
            <v/>
          </cell>
          <cell r="F199" t="str">
            <v>ALG</v>
          </cell>
          <cell r="G199" t="str">
            <v>ALG</v>
          </cell>
          <cell r="H199">
            <v>0</v>
          </cell>
          <cell r="I199">
            <v>1000</v>
          </cell>
          <cell r="J199" t="str">
            <v>EUR</v>
          </cell>
          <cell r="K199">
            <v>0</v>
          </cell>
          <cell r="L199" t="str">
            <v>ISO</v>
          </cell>
          <cell r="M199" t="str">
            <v>internal audit - trip: BJS-ALG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</row>
        <row r="200">
          <cell r="B200" t="str">
            <v>Trips: SECU</v>
          </cell>
          <cell r="C200">
            <v>41275</v>
          </cell>
          <cell r="D200">
            <v>0</v>
          </cell>
          <cell r="E200" t="str">
            <v/>
          </cell>
          <cell r="F200" t="str">
            <v>LON</v>
          </cell>
          <cell r="G200" t="str">
            <v>LON</v>
          </cell>
          <cell r="H200">
            <v>0</v>
          </cell>
          <cell r="I200">
            <v>700</v>
          </cell>
          <cell r="J200" t="str">
            <v>EUR</v>
          </cell>
          <cell r="K200">
            <v>0</v>
          </cell>
          <cell r="L200" t="str">
            <v>ISO</v>
          </cell>
          <cell r="M200" t="str">
            <v>internal audit - trip: ALG-LON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</row>
        <row r="201">
          <cell r="B201" t="str">
            <v>Trips: SECU</v>
          </cell>
          <cell r="C201">
            <v>41306</v>
          </cell>
          <cell r="D201">
            <v>0</v>
          </cell>
          <cell r="E201" t="str">
            <v/>
          </cell>
          <cell r="F201" t="str">
            <v>LON</v>
          </cell>
          <cell r="G201" t="str">
            <v>LON</v>
          </cell>
          <cell r="H201">
            <v>0</v>
          </cell>
          <cell r="I201">
            <v>1000</v>
          </cell>
          <cell r="J201" t="str">
            <v>EUR</v>
          </cell>
          <cell r="K201">
            <v>0</v>
          </cell>
          <cell r="L201" t="str">
            <v>ISO</v>
          </cell>
          <cell r="M201" t="str">
            <v>internal audit - trip: LON-BJS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</row>
        <row r="202">
          <cell r="B202" t="str">
            <v>Trips: SECU</v>
          </cell>
          <cell r="C202">
            <v>41334</v>
          </cell>
          <cell r="D202">
            <v>0</v>
          </cell>
          <cell r="E202" t="str">
            <v/>
          </cell>
          <cell r="F202" t="str">
            <v>BKK</v>
          </cell>
          <cell r="G202" t="str">
            <v>BKK</v>
          </cell>
          <cell r="H202">
            <v>0</v>
          </cell>
          <cell r="I202">
            <v>800</v>
          </cell>
          <cell r="J202" t="str">
            <v>EUR</v>
          </cell>
          <cell r="K202">
            <v>0</v>
          </cell>
          <cell r="L202" t="str">
            <v>ISO</v>
          </cell>
          <cell r="M202" t="str">
            <v>internal audit - trip: BJS-BKK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</row>
        <row r="203">
          <cell r="B203" t="str">
            <v>Trips: SECU</v>
          </cell>
          <cell r="C203">
            <v>41365</v>
          </cell>
          <cell r="D203">
            <v>0</v>
          </cell>
          <cell r="E203" t="str">
            <v/>
          </cell>
          <cell r="F203" t="str">
            <v>JKT</v>
          </cell>
          <cell r="G203" t="str">
            <v>JKT</v>
          </cell>
          <cell r="H203">
            <v>0</v>
          </cell>
          <cell r="I203">
            <v>500</v>
          </cell>
          <cell r="J203" t="str">
            <v>EUR</v>
          </cell>
          <cell r="K203">
            <v>0</v>
          </cell>
          <cell r="L203" t="str">
            <v>ISO</v>
          </cell>
          <cell r="M203" t="str">
            <v>internal audit - trip: BKK-JKT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</row>
        <row r="204">
          <cell r="B204" t="str">
            <v>Trips: SECU</v>
          </cell>
          <cell r="C204">
            <v>41395</v>
          </cell>
          <cell r="D204">
            <v>0</v>
          </cell>
          <cell r="E204" t="str">
            <v/>
          </cell>
          <cell r="F204" t="str">
            <v>JKT</v>
          </cell>
          <cell r="G204" t="str">
            <v>JKT</v>
          </cell>
          <cell r="H204">
            <v>0</v>
          </cell>
          <cell r="I204">
            <v>800</v>
          </cell>
          <cell r="J204" t="str">
            <v>EUR</v>
          </cell>
          <cell r="K204">
            <v>0</v>
          </cell>
          <cell r="L204" t="str">
            <v>ISO</v>
          </cell>
          <cell r="M204" t="str">
            <v>internal audit - trip: JKT-BJS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</row>
        <row r="205">
          <cell r="B205" t="str">
            <v>Trips: SECU</v>
          </cell>
          <cell r="C205">
            <v>41426</v>
          </cell>
          <cell r="D205">
            <v>0</v>
          </cell>
          <cell r="E205" t="str">
            <v/>
          </cell>
          <cell r="F205" t="str">
            <v>SHE</v>
          </cell>
          <cell r="G205" t="str">
            <v>SHE</v>
          </cell>
          <cell r="H205">
            <v>0</v>
          </cell>
          <cell r="I205">
            <v>500</v>
          </cell>
          <cell r="J205" t="str">
            <v>EUR</v>
          </cell>
          <cell r="K205">
            <v>0</v>
          </cell>
          <cell r="L205" t="str">
            <v>ISO</v>
          </cell>
          <cell r="M205" t="str">
            <v>internal audit - hotel: 5 days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</row>
        <row r="206">
          <cell r="B206" t="str">
            <v>Trips: SECU</v>
          </cell>
          <cell r="C206">
            <v>41456</v>
          </cell>
          <cell r="D206">
            <v>0</v>
          </cell>
          <cell r="E206" t="str">
            <v/>
          </cell>
          <cell r="F206" t="str">
            <v>CNG</v>
          </cell>
          <cell r="G206" t="str">
            <v>CNG</v>
          </cell>
          <cell r="H206">
            <v>0</v>
          </cell>
          <cell r="I206">
            <v>500</v>
          </cell>
          <cell r="J206" t="str">
            <v>EUR</v>
          </cell>
          <cell r="K206">
            <v>0</v>
          </cell>
          <cell r="L206" t="str">
            <v>ISO</v>
          </cell>
          <cell r="M206" t="str">
            <v>internal audit - hotel: 5 days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7">
          <cell r="B207" t="str">
            <v>Trips: SECU</v>
          </cell>
          <cell r="C207">
            <v>41487</v>
          </cell>
          <cell r="D207">
            <v>0</v>
          </cell>
          <cell r="E207" t="str">
            <v/>
          </cell>
          <cell r="F207" t="str">
            <v>WUH</v>
          </cell>
          <cell r="G207" t="str">
            <v>WUH</v>
          </cell>
          <cell r="H207">
            <v>0</v>
          </cell>
          <cell r="I207">
            <v>500</v>
          </cell>
          <cell r="J207" t="str">
            <v>EUR</v>
          </cell>
          <cell r="K207">
            <v>0</v>
          </cell>
          <cell r="L207" t="str">
            <v>ISO</v>
          </cell>
          <cell r="M207" t="str">
            <v>internal audit - hotel: 5 days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</row>
        <row r="208">
          <cell r="B208" t="str">
            <v>Trips: SECU</v>
          </cell>
          <cell r="C208">
            <v>41518</v>
          </cell>
          <cell r="D208">
            <v>0</v>
          </cell>
          <cell r="E208" t="str">
            <v/>
          </cell>
          <cell r="F208" t="str">
            <v>CAN</v>
          </cell>
          <cell r="G208" t="str">
            <v>CAN</v>
          </cell>
          <cell r="H208">
            <v>0</v>
          </cell>
          <cell r="I208">
            <v>500</v>
          </cell>
          <cell r="J208" t="str">
            <v>EUR</v>
          </cell>
          <cell r="K208">
            <v>0</v>
          </cell>
          <cell r="L208" t="str">
            <v>ISO</v>
          </cell>
          <cell r="M208" t="str">
            <v>internal audit - hotel: 5 days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</row>
        <row r="209">
          <cell r="B209" t="str">
            <v>Trips: SECU</v>
          </cell>
          <cell r="C209">
            <v>41548</v>
          </cell>
          <cell r="D209">
            <v>0</v>
          </cell>
          <cell r="E209" t="str">
            <v/>
          </cell>
          <cell r="F209" t="str">
            <v>SHA</v>
          </cell>
          <cell r="G209" t="str">
            <v>SHA</v>
          </cell>
          <cell r="H209">
            <v>0</v>
          </cell>
          <cell r="I209">
            <v>500</v>
          </cell>
          <cell r="J209" t="str">
            <v>EUR</v>
          </cell>
          <cell r="K209">
            <v>0</v>
          </cell>
          <cell r="L209" t="str">
            <v>ISO</v>
          </cell>
          <cell r="M209" t="str">
            <v>internal audit - hotel: 5 days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</row>
        <row r="210">
          <cell r="B210" t="str">
            <v>Trips: SECU</v>
          </cell>
          <cell r="C210">
            <v>41579</v>
          </cell>
          <cell r="D210">
            <v>0</v>
          </cell>
          <cell r="E210" t="str">
            <v/>
          </cell>
          <cell r="F210" t="str">
            <v>BEY</v>
          </cell>
          <cell r="G210" t="str">
            <v>BEY</v>
          </cell>
          <cell r="H210">
            <v>0</v>
          </cell>
          <cell r="I210">
            <v>500</v>
          </cell>
          <cell r="J210" t="str">
            <v>EUR</v>
          </cell>
          <cell r="K210">
            <v>0</v>
          </cell>
          <cell r="L210" t="str">
            <v>ISO</v>
          </cell>
          <cell r="M210" t="str">
            <v>internal audit - hotel: 5 days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</row>
        <row r="211">
          <cell r="B211" t="str">
            <v>Trips: SECU</v>
          </cell>
          <cell r="C211">
            <v>41609</v>
          </cell>
          <cell r="D211">
            <v>0</v>
          </cell>
          <cell r="E211" t="str">
            <v/>
          </cell>
          <cell r="F211" t="str">
            <v>CAI</v>
          </cell>
          <cell r="G211" t="str">
            <v>CAI</v>
          </cell>
          <cell r="H211">
            <v>0</v>
          </cell>
          <cell r="I211">
            <v>500</v>
          </cell>
          <cell r="J211" t="str">
            <v>EUR</v>
          </cell>
          <cell r="K211">
            <v>0</v>
          </cell>
          <cell r="L211" t="str">
            <v>ISO</v>
          </cell>
          <cell r="M211" t="str">
            <v>internal audit - hotel: 5 days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</row>
        <row r="212">
          <cell r="B212" t="str">
            <v>Trips: SECU</v>
          </cell>
          <cell r="C212">
            <v>41275</v>
          </cell>
          <cell r="D212">
            <v>0</v>
          </cell>
          <cell r="E212" t="str">
            <v/>
          </cell>
          <cell r="F212" t="str">
            <v>TUN</v>
          </cell>
          <cell r="G212" t="str">
            <v>TUN</v>
          </cell>
          <cell r="H212">
            <v>0</v>
          </cell>
          <cell r="I212">
            <v>500</v>
          </cell>
          <cell r="J212" t="str">
            <v>EUR</v>
          </cell>
          <cell r="K212">
            <v>0</v>
          </cell>
          <cell r="L212" t="str">
            <v>ISO</v>
          </cell>
          <cell r="M212" t="str">
            <v>internal audit - hotel: 5 days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</row>
        <row r="213">
          <cell r="B213" t="str">
            <v>Trips: SECU</v>
          </cell>
          <cell r="C213">
            <v>41306</v>
          </cell>
          <cell r="D213">
            <v>0</v>
          </cell>
          <cell r="E213" t="str">
            <v/>
          </cell>
          <cell r="F213" t="str">
            <v>CAS</v>
          </cell>
          <cell r="G213" t="str">
            <v>CAS</v>
          </cell>
          <cell r="H213">
            <v>0</v>
          </cell>
          <cell r="I213">
            <v>500</v>
          </cell>
          <cell r="J213" t="str">
            <v>EUR</v>
          </cell>
          <cell r="K213">
            <v>0</v>
          </cell>
          <cell r="L213" t="str">
            <v>ISO</v>
          </cell>
          <cell r="M213" t="str">
            <v>internal audit - hotel: 5 days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</row>
        <row r="214">
          <cell r="B214" t="str">
            <v>Trips: SECU</v>
          </cell>
          <cell r="C214">
            <v>41334</v>
          </cell>
          <cell r="D214">
            <v>0</v>
          </cell>
          <cell r="E214" t="str">
            <v/>
          </cell>
          <cell r="F214" t="str">
            <v>ALG</v>
          </cell>
          <cell r="G214" t="str">
            <v>ALG</v>
          </cell>
          <cell r="H214">
            <v>0</v>
          </cell>
          <cell r="I214">
            <v>500</v>
          </cell>
          <cell r="J214" t="str">
            <v>EUR</v>
          </cell>
          <cell r="K214">
            <v>0</v>
          </cell>
          <cell r="L214" t="str">
            <v>ISO</v>
          </cell>
          <cell r="M214" t="str">
            <v>internal audit - hotel: 5 days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</row>
        <row r="215">
          <cell r="B215" t="str">
            <v>Trips: SECU</v>
          </cell>
          <cell r="C215">
            <v>41365</v>
          </cell>
          <cell r="D215">
            <v>0</v>
          </cell>
          <cell r="E215" t="str">
            <v/>
          </cell>
          <cell r="F215" t="str">
            <v>LON</v>
          </cell>
          <cell r="G215" t="str">
            <v>LON</v>
          </cell>
          <cell r="H215">
            <v>0</v>
          </cell>
          <cell r="I215">
            <v>500</v>
          </cell>
          <cell r="J215" t="str">
            <v>EUR</v>
          </cell>
          <cell r="K215">
            <v>0</v>
          </cell>
          <cell r="L215" t="str">
            <v>ISO</v>
          </cell>
          <cell r="M215" t="str">
            <v>internal audit - hotel: 5 days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</row>
        <row r="216">
          <cell r="B216" t="str">
            <v>Trips: SECU</v>
          </cell>
          <cell r="C216">
            <v>41395</v>
          </cell>
          <cell r="D216">
            <v>0</v>
          </cell>
          <cell r="E216" t="str">
            <v/>
          </cell>
          <cell r="F216" t="str">
            <v>BKK</v>
          </cell>
          <cell r="G216" t="str">
            <v>BKK</v>
          </cell>
          <cell r="H216">
            <v>0</v>
          </cell>
          <cell r="I216">
            <v>500</v>
          </cell>
          <cell r="J216" t="str">
            <v>EUR</v>
          </cell>
          <cell r="K216">
            <v>0</v>
          </cell>
          <cell r="L216" t="str">
            <v>ISO</v>
          </cell>
          <cell r="M216" t="str">
            <v>internal audit - hotel: 5 days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</row>
        <row r="217">
          <cell r="B217" t="str">
            <v>Trips: SECU</v>
          </cell>
          <cell r="C217">
            <v>41426</v>
          </cell>
          <cell r="D217">
            <v>0</v>
          </cell>
          <cell r="E217" t="str">
            <v/>
          </cell>
          <cell r="F217" t="str">
            <v>JKT</v>
          </cell>
          <cell r="G217" t="str">
            <v>JKT</v>
          </cell>
          <cell r="H217">
            <v>0</v>
          </cell>
          <cell r="I217">
            <v>500</v>
          </cell>
          <cell r="J217" t="str">
            <v>EUR</v>
          </cell>
          <cell r="K217">
            <v>0</v>
          </cell>
          <cell r="L217" t="str">
            <v>ISO</v>
          </cell>
          <cell r="M217" t="str">
            <v>internal audit - hotel: 5 days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</row>
        <row r="218">
          <cell r="B218" t="str">
            <v>Trips: SECU</v>
          </cell>
          <cell r="C218">
            <v>41365</v>
          </cell>
          <cell r="D218">
            <v>0</v>
          </cell>
          <cell r="E218" t="str">
            <v/>
          </cell>
          <cell r="F218" t="str">
            <v>LON</v>
          </cell>
          <cell r="G218" t="str">
            <v>LON</v>
          </cell>
          <cell r="H218">
            <v>0</v>
          </cell>
          <cell r="I218">
            <v>1500</v>
          </cell>
          <cell r="J218" t="str">
            <v>EUR</v>
          </cell>
          <cell r="K218">
            <v>0</v>
          </cell>
          <cell r="L218" t="str">
            <v>ISO</v>
          </cell>
          <cell r="M218" t="str">
            <v>ISO support – trip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</row>
        <row r="219">
          <cell r="B219" t="str">
            <v>Trips: SECU</v>
          </cell>
          <cell r="C219">
            <v>41365</v>
          </cell>
          <cell r="D219">
            <v>0</v>
          </cell>
          <cell r="E219" t="str">
            <v/>
          </cell>
          <cell r="F219" t="str">
            <v>CNG</v>
          </cell>
          <cell r="G219" t="str">
            <v>CNG</v>
          </cell>
          <cell r="H219">
            <v>0</v>
          </cell>
          <cell r="I219">
            <v>1200</v>
          </cell>
          <cell r="J219" t="str">
            <v>EUR</v>
          </cell>
          <cell r="K219">
            <v>0</v>
          </cell>
          <cell r="L219" t="str">
            <v>ISO</v>
          </cell>
          <cell r="M219" t="str">
            <v>ISO support – trip (x2)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</row>
        <row r="220">
          <cell r="B220" t="str">
            <v>Trips: SECU</v>
          </cell>
          <cell r="C220">
            <v>41365</v>
          </cell>
          <cell r="D220">
            <v>0</v>
          </cell>
          <cell r="E220" t="str">
            <v/>
          </cell>
          <cell r="F220" t="str">
            <v>TUN</v>
          </cell>
          <cell r="G220" t="str">
            <v>TUN</v>
          </cell>
          <cell r="H220">
            <v>0</v>
          </cell>
          <cell r="I220">
            <v>3000</v>
          </cell>
          <cell r="J220" t="str">
            <v>EUR</v>
          </cell>
          <cell r="K220">
            <v>0</v>
          </cell>
          <cell r="L220" t="str">
            <v>ISO</v>
          </cell>
          <cell r="M220" t="str">
            <v>ISO support – trip (x2)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</row>
        <row r="221">
          <cell r="B221" t="str">
            <v>Trips: SECU</v>
          </cell>
          <cell r="C221">
            <v>41365</v>
          </cell>
          <cell r="D221">
            <v>0</v>
          </cell>
          <cell r="E221" t="str">
            <v/>
          </cell>
          <cell r="F221" t="str">
            <v>ALG</v>
          </cell>
          <cell r="G221" t="str">
            <v>ALG</v>
          </cell>
          <cell r="H221">
            <v>0</v>
          </cell>
          <cell r="I221">
            <v>3000</v>
          </cell>
          <cell r="J221" t="str">
            <v>EUR</v>
          </cell>
          <cell r="K221">
            <v>0</v>
          </cell>
          <cell r="L221" t="str">
            <v>ISO</v>
          </cell>
          <cell r="M221" t="str">
            <v>ISO support – trip (x2)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</row>
        <row r="222">
          <cell r="B222" t="str">
            <v>Trips: SECU</v>
          </cell>
          <cell r="C222">
            <v>41365</v>
          </cell>
          <cell r="D222">
            <v>0</v>
          </cell>
          <cell r="E222" t="str">
            <v/>
          </cell>
          <cell r="F222" t="str">
            <v>LON</v>
          </cell>
          <cell r="G222" t="str">
            <v>LON</v>
          </cell>
          <cell r="H222">
            <v>0</v>
          </cell>
          <cell r="I222">
            <v>500</v>
          </cell>
          <cell r="J222" t="str">
            <v>EUR</v>
          </cell>
          <cell r="K222">
            <v>0</v>
          </cell>
          <cell r="L222" t="str">
            <v>ISO</v>
          </cell>
          <cell r="M222" t="str">
            <v>ISO support – hotel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</row>
        <row r="223">
          <cell r="B223" t="str">
            <v>Trips: SECU</v>
          </cell>
          <cell r="C223">
            <v>41365</v>
          </cell>
          <cell r="D223">
            <v>0</v>
          </cell>
          <cell r="E223" t="str">
            <v/>
          </cell>
          <cell r="F223" t="str">
            <v>CNG</v>
          </cell>
          <cell r="G223" t="str">
            <v>CNG</v>
          </cell>
          <cell r="H223">
            <v>0</v>
          </cell>
          <cell r="I223">
            <v>1000</v>
          </cell>
          <cell r="J223" t="str">
            <v>EUR</v>
          </cell>
          <cell r="K223">
            <v>0</v>
          </cell>
          <cell r="L223" t="str">
            <v>ISO</v>
          </cell>
          <cell r="M223" t="str">
            <v>ISO support – hotel (x2)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</row>
        <row r="224">
          <cell r="B224" t="str">
            <v>Trips: SECU</v>
          </cell>
          <cell r="C224">
            <v>41365</v>
          </cell>
          <cell r="D224">
            <v>0</v>
          </cell>
          <cell r="E224" t="str">
            <v/>
          </cell>
          <cell r="F224" t="str">
            <v>TUN</v>
          </cell>
          <cell r="G224" t="str">
            <v>TUN</v>
          </cell>
          <cell r="H224">
            <v>0</v>
          </cell>
          <cell r="I224">
            <v>1000</v>
          </cell>
          <cell r="J224" t="str">
            <v>EUR</v>
          </cell>
          <cell r="K224">
            <v>0</v>
          </cell>
          <cell r="L224" t="str">
            <v>ISO</v>
          </cell>
          <cell r="M224" t="str">
            <v>ISO support – hotel (x2)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</row>
        <row r="225">
          <cell r="B225" t="str">
            <v>Trips: SECU</v>
          </cell>
          <cell r="C225">
            <v>41365</v>
          </cell>
          <cell r="D225">
            <v>0</v>
          </cell>
          <cell r="E225" t="str">
            <v/>
          </cell>
          <cell r="F225" t="str">
            <v>ALG</v>
          </cell>
          <cell r="G225" t="str">
            <v>ALG</v>
          </cell>
          <cell r="H225">
            <v>0</v>
          </cell>
          <cell r="I225">
            <v>1000</v>
          </cell>
          <cell r="J225" t="str">
            <v>EUR</v>
          </cell>
          <cell r="K225">
            <v>0</v>
          </cell>
          <cell r="L225" t="str">
            <v>ISO</v>
          </cell>
          <cell r="M225" t="str">
            <v>ISO support – hotel (x2)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</row>
        <row r="226">
          <cell r="B226" t="str">
            <v>Trips: SECU</v>
          </cell>
          <cell r="C226">
            <v>41365</v>
          </cell>
          <cell r="D226">
            <v>0</v>
          </cell>
          <cell r="E226" t="str">
            <v/>
          </cell>
          <cell r="F226" t="str">
            <v>LON</v>
          </cell>
          <cell r="G226" t="str">
            <v>LON</v>
          </cell>
          <cell r="H226">
            <v>0</v>
          </cell>
          <cell r="I226">
            <v>3000</v>
          </cell>
          <cell r="J226" t="str">
            <v>EUR</v>
          </cell>
          <cell r="K226">
            <v>0</v>
          </cell>
          <cell r="L226" t="str">
            <v>ISO</v>
          </cell>
          <cell r="M226" t="str">
            <v>ISO BSI audit – trip (2 people)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</row>
        <row r="227">
          <cell r="B227" t="str">
            <v>Trips: SECU</v>
          </cell>
          <cell r="C227">
            <v>41365</v>
          </cell>
          <cell r="D227">
            <v>0</v>
          </cell>
          <cell r="E227" t="str">
            <v/>
          </cell>
          <cell r="F227" t="str">
            <v>CNG</v>
          </cell>
          <cell r="G227" t="str">
            <v>CNG</v>
          </cell>
          <cell r="H227">
            <v>0</v>
          </cell>
          <cell r="I227">
            <v>1200</v>
          </cell>
          <cell r="J227" t="str">
            <v>EUR</v>
          </cell>
          <cell r="K227">
            <v>0</v>
          </cell>
          <cell r="L227" t="str">
            <v>ISO</v>
          </cell>
          <cell r="M227" t="str">
            <v>ISO BSI audit – trip (2 people)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</row>
        <row r="228">
          <cell r="B228" t="str">
            <v>Trips: SECU</v>
          </cell>
          <cell r="C228">
            <v>41365</v>
          </cell>
          <cell r="D228">
            <v>0</v>
          </cell>
          <cell r="E228" t="str">
            <v/>
          </cell>
          <cell r="F228" t="str">
            <v>TUN</v>
          </cell>
          <cell r="G228" t="str">
            <v>TUN</v>
          </cell>
          <cell r="H228">
            <v>0</v>
          </cell>
          <cell r="I228">
            <v>3000</v>
          </cell>
          <cell r="J228" t="str">
            <v>EUR</v>
          </cell>
          <cell r="K228">
            <v>0</v>
          </cell>
          <cell r="L228" t="str">
            <v>ISO</v>
          </cell>
          <cell r="M228" t="str">
            <v>ISO BSI audit – trip (2 people)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</row>
        <row r="229">
          <cell r="B229" t="str">
            <v>Trips: SECU</v>
          </cell>
          <cell r="C229">
            <v>41365</v>
          </cell>
          <cell r="D229">
            <v>0</v>
          </cell>
          <cell r="E229" t="str">
            <v/>
          </cell>
          <cell r="F229" t="str">
            <v>ALG</v>
          </cell>
          <cell r="G229" t="str">
            <v>ALG</v>
          </cell>
          <cell r="H229">
            <v>0</v>
          </cell>
          <cell r="I229">
            <v>3000</v>
          </cell>
          <cell r="J229" t="str">
            <v>EUR</v>
          </cell>
          <cell r="K229">
            <v>0</v>
          </cell>
          <cell r="L229" t="str">
            <v>ISO</v>
          </cell>
          <cell r="M229" t="str">
            <v>ISO BSI audit – trip (2 people)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</row>
        <row r="230">
          <cell r="B230" t="str">
            <v>Trips: SECU</v>
          </cell>
          <cell r="C230">
            <v>41365</v>
          </cell>
          <cell r="D230">
            <v>0</v>
          </cell>
          <cell r="E230" t="str">
            <v/>
          </cell>
          <cell r="F230" t="str">
            <v>LON</v>
          </cell>
          <cell r="G230" t="str">
            <v>LON</v>
          </cell>
          <cell r="H230">
            <v>0</v>
          </cell>
          <cell r="I230">
            <v>800</v>
          </cell>
          <cell r="J230" t="str">
            <v>EUR</v>
          </cell>
          <cell r="K230">
            <v>0</v>
          </cell>
          <cell r="L230" t="str">
            <v>ISO</v>
          </cell>
          <cell r="M230" t="str">
            <v>ISO BSI audit – hotel (2 people) – 4 days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</row>
        <row r="231">
          <cell r="B231" t="str">
            <v>Trips: SECU</v>
          </cell>
          <cell r="C231">
            <v>41365</v>
          </cell>
          <cell r="D231">
            <v>0</v>
          </cell>
          <cell r="E231" t="str">
            <v/>
          </cell>
          <cell r="F231" t="str">
            <v>CNG</v>
          </cell>
          <cell r="G231" t="str">
            <v>CNG</v>
          </cell>
          <cell r="H231">
            <v>0</v>
          </cell>
          <cell r="I231">
            <v>600</v>
          </cell>
          <cell r="J231" t="str">
            <v>EUR</v>
          </cell>
          <cell r="K231">
            <v>0</v>
          </cell>
          <cell r="L231" t="str">
            <v>ISO</v>
          </cell>
          <cell r="M231" t="str">
            <v>ISO BSI audit – hotel (2 people) – 3 days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</row>
        <row r="232">
          <cell r="B232" t="str">
            <v>Trips: SECU</v>
          </cell>
          <cell r="C232">
            <v>41365</v>
          </cell>
          <cell r="D232">
            <v>0</v>
          </cell>
          <cell r="E232" t="str">
            <v/>
          </cell>
          <cell r="F232" t="str">
            <v>TUN</v>
          </cell>
          <cell r="G232" t="str">
            <v>TUN</v>
          </cell>
          <cell r="H232">
            <v>0</v>
          </cell>
          <cell r="I232">
            <v>800</v>
          </cell>
          <cell r="J232" t="str">
            <v>EUR</v>
          </cell>
          <cell r="K232">
            <v>0</v>
          </cell>
          <cell r="L232" t="str">
            <v>ISO</v>
          </cell>
          <cell r="M232" t="str">
            <v>ISO BSI audit – hotel (2 people) – 4 days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</row>
        <row r="233">
          <cell r="B233" t="str">
            <v>Trips: SECU</v>
          </cell>
          <cell r="C233">
            <v>41365</v>
          </cell>
          <cell r="D233">
            <v>0</v>
          </cell>
          <cell r="E233" t="str">
            <v/>
          </cell>
          <cell r="F233" t="str">
            <v>ALG</v>
          </cell>
          <cell r="G233" t="str">
            <v>ALG</v>
          </cell>
          <cell r="H233">
            <v>0</v>
          </cell>
          <cell r="I233">
            <v>800</v>
          </cell>
          <cell r="J233" t="str">
            <v>EUR</v>
          </cell>
          <cell r="K233">
            <v>0</v>
          </cell>
          <cell r="L233" t="str">
            <v>ISO</v>
          </cell>
          <cell r="M233" t="str">
            <v>ISO BSI audit – hotel (2 people) – 4 days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</row>
        <row r="234">
          <cell r="B234" t="str">
            <v>ISO audits</v>
          </cell>
          <cell r="C234">
            <v>41395</v>
          </cell>
          <cell r="D234">
            <v>0</v>
          </cell>
          <cell r="E234" t="str">
            <v>&lt;--</v>
          </cell>
          <cell r="F234" t="str">
            <v>LON</v>
          </cell>
          <cell r="G234" t="str">
            <v>LON</v>
          </cell>
          <cell r="H234">
            <v>0</v>
          </cell>
          <cell r="I234">
            <v>3000</v>
          </cell>
          <cell r="J234" t="str">
            <v>EUR</v>
          </cell>
          <cell r="K234">
            <v>0</v>
          </cell>
          <cell r="L234" t="str">
            <v>ISO</v>
          </cell>
          <cell r="M234" t="str">
            <v>2 days BSI audit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</row>
        <row r="235">
          <cell r="B235" t="str">
            <v>ISO audits</v>
          </cell>
          <cell r="C235">
            <v>41395</v>
          </cell>
          <cell r="D235">
            <v>0</v>
          </cell>
          <cell r="E235" t="str">
            <v>&lt;--</v>
          </cell>
          <cell r="F235" t="str">
            <v>BJS_INT</v>
          </cell>
          <cell r="G235" t="str">
            <v>BJS_INT</v>
          </cell>
          <cell r="H235">
            <v>0</v>
          </cell>
          <cell r="I235">
            <v>3000</v>
          </cell>
          <cell r="J235" t="str">
            <v>EUR</v>
          </cell>
          <cell r="K235">
            <v>0</v>
          </cell>
          <cell r="L235" t="str">
            <v>ISO</v>
          </cell>
          <cell r="M235" t="str">
            <v>2 days BSI audit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</row>
        <row r="236">
          <cell r="B236" t="str">
            <v>ISO audits</v>
          </cell>
          <cell r="C236">
            <v>41395</v>
          </cell>
          <cell r="D236">
            <v>0</v>
          </cell>
          <cell r="E236" t="str">
            <v>&lt;--</v>
          </cell>
          <cell r="F236" t="str">
            <v>TUN</v>
          </cell>
          <cell r="G236" t="str">
            <v>TUN</v>
          </cell>
          <cell r="H236">
            <v>0</v>
          </cell>
          <cell r="I236">
            <v>3000</v>
          </cell>
          <cell r="J236" t="str">
            <v>EUR</v>
          </cell>
          <cell r="K236">
            <v>0</v>
          </cell>
          <cell r="L236" t="str">
            <v>ISO</v>
          </cell>
          <cell r="M236" t="str">
            <v>2 days BSI audit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</row>
        <row r="237">
          <cell r="B237" t="str">
            <v>ISO audits</v>
          </cell>
          <cell r="C237">
            <v>41395</v>
          </cell>
          <cell r="D237">
            <v>0</v>
          </cell>
          <cell r="E237" t="str">
            <v>&lt;--</v>
          </cell>
          <cell r="F237" t="str">
            <v>ALG</v>
          </cell>
          <cell r="G237" t="str">
            <v>ALG</v>
          </cell>
          <cell r="H237">
            <v>0</v>
          </cell>
          <cell r="I237">
            <v>3000</v>
          </cell>
          <cell r="J237" t="str">
            <v>EUR</v>
          </cell>
          <cell r="K237">
            <v>0</v>
          </cell>
          <cell r="L237" t="str">
            <v>ISO</v>
          </cell>
          <cell r="M237" t="str">
            <v>2 days BSI audit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</row>
        <row r="238">
          <cell r="B238" t="str">
            <v>ISO audits</v>
          </cell>
          <cell r="C238">
            <v>41395</v>
          </cell>
          <cell r="D238">
            <v>0</v>
          </cell>
          <cell r="E238" t="str">
            <v>&lt;--</v>
          </cell>
          <cell r="F238" t="str">
            <v>CNG</v>
          </cell>
          <cell r="G238" t="str">
            <v>CNG</v>
          </cell>
          <cell r="H238">
            <v>0</v>
          </cell>
          <cell r="I238">
            <v>1500</v>
          </cell>
          <cell r="J238" t="str">
            <v>EUR</v>
          </cell>
          <cell r="K238">
            <v>0</v>
          </cell>
          <cell r="L238" t="str">
            <v>ISO</v>
          </cell>
          <cell r="M238" t="str">
            <v>1 days BSI audit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</row>
        <row r="239">
          <cell r="B239" t="str">
            <v>Trips: INFRA</v>
          </cell>
          <cell r="C239">
            <v>41275</v>
          </cell>
          <cell r="D239">
            <v>0</v>
          </cell>
          <cell r="E239" t="str">
            <v/>
          </cell>
          <cell r="F239" t="str">
            <v>SHE</v>
          </cell>
          <cell r="G239" t="str">
            <v>SHE</v>
          </cell>
          <cell r="H239">
            <v>0</v>
          </cell>
          <cell r="I239">
            <v>600</v>
          </cell>
          <cell r="J239" t="str">
            <v>EUR</v>
          </cell>
          <cell r="K239">
            <v>0</v>
          </cell>
          <cell r="L239">
            <v>0</v>
          </cell>
          <cell r="M239" t="str">
            <v>infra: win7 – Juniper deployment – trip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</row>
        <row r="240">
          <cell r="B240" t="str">
            <v>Trips: INFRA</v>
          </cell>
          <cell r="C240">
            <v>41306</v>
          </cell>
          <cell r="D240">
            <v>0</v>
          </cell>
          <cell r="E240" t="str">
            <v/>
          </cell>
          <cell r="F240" t="str">
            <v>CNG</v>
          </cell>
          <cell r="G240" t="str">
            <v>CNG</v>
          </cell>
          <cell r="H240">
            <v>0</v>
          </cell>
          <cell r="I240">
            <v>600</v>
          </cell>
          <cell r="J240" t="str">
            <v>EUR</v>
          </cell>
          <cell r="K240">
            <v>0</v>
          </cell>
          <cell r="L240">
            <v>0</v>
          </cell>
          <cell r="M240" t="str">
            <v>infra: win7 – Juniper deployment – trip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</row>
        <row r="241">
          <cell r="B241" t="str">
            <v>Trips: INFRA</v>
          </cell>
          <cell r="C241">
            <v>41334</v>
          </cell>
          <cell r="D241">
            <v>0</v>
          </cell>
          <cell r="E241" t="str">
            <v/>
          </cell>
          <cell r="F241" t="str">
            <v>WUH</v>
          </cell>
          <cell r="G241" t="str">
            <v>WUH</v>
          </cell>
          <cell r="H241">
            <v>0</v>
          </cell>
          <cell r="I241">
            <v>600</v>
          </cell>
          <cell r="J241" t="str">
            <v>EUR</v>
          </cell>
          <cell r="K241">
            <v>0</v>
          </cell>
          <cell r="L241">
            <v>0</v>
          </cell>
          <cell r="M241" t="str">
            <v>infra: win7 – Juniper deployment – trip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</row>
        <row r="242">
          <cell r="B242" t="str">
            <v>Trips: INFRA</v>
          </cell>
          <cell r="C242">
            <v>41365</v>
          </cell>
          <cell r="D242">
            <v>0</v>
          </cell>
          <cell r="E242" t="str">
            <v/>
          </cell>
          <cell r="F242" t="str">
            <v>CAN</v>
          </cell>
          <cell r="G242" t="str">
            <v>CAN</v>
          </cell>
          <cell r="H242">
            <v>0</v>
          </cell>
          <cell r="I242">
            <v>600</v>
          </cell>
          <cell r="J242" t="str">
            <v>EUR</v>
          </cell>
          <cell r="K242">
            <v>0</v>
          </cell>
          <cell r="L242">
            <v>0</v>
          </cell>
          <cell r="M242" t="str">
            <v>infra: win7 – Juniper deployment – trip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</row>
        <row r="243">
          <cell r="B243" t="str">
            <v>Trips: INFRA</v>
          </cell>
          <cell r="C243">
            <v>41395</v>
          </cell>
          <cell r="D243">
            <v>0</v>
          </cell>
          <cell r="E243" t="str">
            <v/>
          </cell>
          <cell r="F243" t="str">
            <v>SHA</v>
          </cell>
          <cell r="G243" t="str">
            <v>SHA</v>
          </cell>
          <cell r="H243">
            <v>0</v>
          </cell>
          <cell r="I243">
            <v>600</v>
          </cell>
          <cell r="J243" t="str">
            <v>EUR</v>
          </cell>
          <cell r="K243">
            <v>0</v>
          </cell>
          <cell r="L243">
            <v>0</v>
          </cell>
          <cell r="M243" t="str">
            <v>infra: win7 – Juniper deployment – trip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</row>
        <row r="244">
          <cell r="B244" t="str">
            <v>Trips: INFRA</v>
          </cell>
          <cell r="C244">
            <v>41426</v>
          </cell>
          <cell r="D244">
            <v>0</v>
          </cell>
          <cell r="E244" t="str">
            <v/>
          </cell>
          <cell r="F244" t="str">
            <v>BEY</v>
          </cell>
          <cell r="G244" t="str">
            <v>BEY</v>
          </cell>
          <cell r="H244">
            <v>0</v>
          </cell>
          <cell r="I244">
            <v>1500</v>
          </cell>
          <cell r="J244" t="str">
            <v>EUR</v>
          </cell>
          <cell r="K244">
            <v>0</v>
          </cell>
          <cell r="L244">
            <v>0</v>
          </cell>
          <cell r="M244" t="str">
            <v>infra: win7 – Juniper deployment – trip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</row>
        <row r="245">
          <cell r="B245" t="str">
            <v>Trips: INFRA</v>
          </cell>
          <cell r="C245">
            <v>41456</v>
          </cell>
          <cell r="D245">
            <v>0</v>
          </cell>
          <cell r="E245" t="str">
            <v/>
          </cell>
          <cell r="F245" t="str">
            <v>CAI</v>
          </cell>
          <cell r="G245" t="str">
            <v>CAI</v>
          </cell>
          <cell r="H245">
            <v>0</v>
          </cell>
          <cell r="I245">
            <v>1500</v>
          </cell>
          <cell r="J245" t="str">
            <v>EUR</v>
          </cell>
          <cell r="K245">
            <v>0</v>
          </cell>
          <cell r="L245">
            <v>0</v>
          </cell>
          <cell r="M245" t="str">
            <v>infra: win7 – Juniper deployment – trip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</row>
        <row r="246">
          <cell r="B246" t="str">
            <v>Trips: INFRA</v>
          </cell>
          <cell r="C246">
            <v>41487</v>
          </cell>
          <cell r="D246">
            <v>0</v>
          </cell>
          <cell r="E246" t="str">
            <v/>
          </cell>
          <cell r="F246" t="str">
            <v>TUN</v>
          </cell>
          <cell r="G246" t="str">
            <v>TUN</v>
          </cell>
          <cell r="H246">
            <v>0</v>
          </cell>
          <cell r="I246">
            <v>1500</v>
          </cell>
          <cell r="J246" t="str">
            <v>EUR</v>
          </cell>
          <cell r="K246">
            <v>0</v>
          </cell>
          <cell r="L246">
            <v>0</v>
          </cell>
          <cell r="M246" t="str">
            <v>infra: win7 – Juniper deployment – trip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</row>
        <row r="247">
          <cell r="B247" t="str">
            <v>Trips: INFRA</v>
          </cell>
          <cell r="C247">
            <v>41518</v>
          </cell>
          <cell r="D247">
            <v>0</v>
          </cell>
          <cell r="E247" t="str">
            <v/>
          </cell>
          <cell r="F247" t="str">
            <v>CAS</v>
          </cell>
          <cell r="G247" t="str">
            <v>CAS</v>
          </cell>
          <cell r="H247">
            <v>0</v>
          </cell>
          <cell r="I247">
            <v>1500</v>
          </cell>
          <cell r="J247" t="str">
            <v>EUR</v>
          </cell>
          <cell r="K247">
            <v>0</v>
          </cell>
          <cell r="L247">
            <v>0</v>
          </cell>
          <cell r="M247" t="str">
            <v>infra: win7 – Juniper deployment – trip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</row>
        <row r="248">
          <cell r="B248" t="str">
            <v>Trips: INFRA</v>
          </cell>
          <cell r="C248">
            <v>41548</v>
          </cell>
          <cell r="D248">
            <v>0</v>
          </cell>
          <cell r="E248" t="str">
            <v/>
          </cell>
          <cell r="F248" t="str">
            <v>ALG</v>
          </cell>
          <cell r="G248" t="str">
            <v>ALG</v>
          </cell>
          <cell r="H248">
            <v>0</v>
          </cell>
          <cell r="I248">
            <v>1500</v>
          </cell>
          <cell r="J248" t="str">
            <v>EUR</v>
          </cell>
          <cell r="K248">
            <v>0</v>
          </cell>
          <cell r="L248">
            <v>0</v>
          </cell>
          <cell r="M248" t="str">
            <v>infra: win7 – Juniper deployment – trip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</row>
        <row r="249">
          <cell r="B249" t="str">
            <v>Trips: INFRA</v>
          </cell>
          <cell r="C249">
            <v>41579</v>
          </cell>
          <cell r="D249">
            <v>0</v>
          </cell>
          <cell r="E249" t="str">
            <v/>
          </cell>
          <cell r="F249" t="str">
            <v>LON</v>
          </cell>
          <cell r="G249" t="str">
            <v>LON</v>
          </cell>
          <cell r="H249">
            <v>0</v>
          </cell>
          <cell r="I249">
            <v>1500</v>
          </cell>
          <cell r="J249" t="str">
            <v>EUR</v>
          </cell>
          <cell r="K249">
            <v>0</v>
          </cell>
          <cell r="L249">
            <v>0</v>
          </cell>
          <cell r="M249" t="str">
            <v>infra: win7 – Juniper deployment – trip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</row>
        <row r="250">
          <cell r="B250" t="str">
            <v>Trips: INFRA</v>
          </cell>
          <cell r="C250">
            <v>41609</v>
          </cell>
          <cell r="D250">
            <v>0</v>
          </cell>
          <cell r="E250" t="str">
            <v/>
          </cell>
          <cell r="F250" t="str">
            <v>BKK</v>
          </cell>
          <cell r="G250" t="str">
            <v>BKK</v>
          </cell>
          <cell r="H250">
            <v>0</v>
          </cell>
          <cell r="I250">
            <v>1000</v>
          </cell>
          <cell r="J250" t="str">
            <v>EUR</v>
          </cell>
          <cell r="K250">
            <v>0</v>
          </cell>
          <cell r="L250">
            <v>0</v>
          </cell>
          <cell r="M250" t="str">
            <v>infra: win7 – Juniper deployment – trip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</row>
        <row r="251">
          <cell r="B251" t="str">
            <v>Trips: INFRA</v>
          </cell>
          <cell r="C251">
            <v>41395</v>
          </cell>
          <cell r="D251">
            <v>0</v>
          </cell>
          <cell r="E251" t="str">
            <v/>
          </cell>
          <cell r="F251" t="str">
            <v>JKT</v>
          </cell>
          <cell r="G251" t="str">
            <v>JKT</v>
          </cell>
          <cell r="H251">
            <v>0</v>
          </cell>
          <cell r="I251">
            <v>1000</v>
          </cell>
          <cell r="J251" t="str">
            <v>EUR</v>
          </cell>
          <cell r="K251">
            <v>0</v>
          </cell>
          <cell r="L251">
            <v>0</v>
          </cell>
          <cell r="M251" t="str">
            <v>infra: win7 – Juniper deployment – trip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</row>
        <row r="252">
          <cell r="B252" t="str">
            <v>Trips: INFRA</v>
          </cell>
          <cell r="C252">
            <v>41275</v>
          </cell>
          <cell r="D252">
            <v>0</v>
          </cell>
          <cell r="E252" t="str">
            <v/>
          </cell>
          <cell r="F252" t="str">
            <v>SHE</v>
          </cell>
          <cell r="G252" t="str">
            <v>SHE</v>
          </cell>
          <cell r="H252">
            <v>0</v>
          </cell>
          <cell r="I252">
            <v>400</v>
          </cell>
          <cell r="J252" t="str">
            <v>EUR</v>
          </cell>
          <cell r="K252">
            <v>0</v>
          </cell>
          <cell r="L252">
            <v>0</v>
          </cell>
          <cell r="M252" t="str">
            <v>infra: win7 – Juniper deployment – hotel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</row>
        <row r="253">
          <cell r="B253" t="str">
            <v>Trips: INFRA</v>
          </cell>
          <cell r="C253">
            <v>41306</v>
          </cell>
          <cell r="D253">
            <v>0</v>
          </cell>
          <cell r="E253" t="str">
            <v/>
          </cell>
          <cell r="F253" t="str">
            <v>CNG</v>
          </cell>
          <cell r="G253" t="str">
            <v>CNG</v>
          </cell>
          <cell r="H253">
            <v>0</v>
          </cell>
          <cell r="I253">
            <v>500</v>
          </cell>
          <cell r="J253" t="str">
            <v>EUR</v>
          </cell>
          <cell r="K253">
            <v>0</v>
          </cell>
          <cell r="L253">
            <v>0</v>
          </cell>
          <cell r="M253" t="str">
            <v>infra: win7 – Juniper deployment – hotel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</row>
        <row r="254">
          <cell r="B254" t="str">
            <v>Trips: INFRA</v>
          </cell>
          <cell r="C254">
            <v>41334</v>
          </cell>
          <cell r="D254">
            <v>0</v>
          </cell>
          <cell r="E254" t="str">
            <v/>
          </cell>
          <cell r="F254" t="str">
            <v>WUH</v>
          </cell>
          <cell r="G254" t="str">
            <v>WUH</v>
          </cell>
          <cell r="H254">
            <v>0</v>
          </cell>
          <cell r="I254">
            <v>400</v>
          </cell>
          <cell r="J254" t="str">
            <v>EUR</v>
          </cell>
          <cell r="K254">
            <v>0</v>
          </cell>
          <cell r="L254">
            <v>0</v>
          </cell>
          <cell r="M254" t="str">
            <v>infra: win7 – Juniper deployment – hotel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</row>
        <row r="255">
          <cell r="B255" t="str">
            <v>Trips: INFRA</v>
          </cell>
          <cell r="C255">
            <v>41365</v>
          </cell>
          <cell r="D255">
            <v>0</v>
          </cell>
          <cell r="E255" t="str">
            <v/>
          </cell>
          <cell r="F255" t="str">
            <v>CAN</v>
          </cell>
          <cell r="G255" t="str">
            <v>CAN</v>
          </cell>
          <cell r="H255">
            <v>0</v>
          </cell>
          <cell r="I255">
            <v>500</v>
          </cell>
          <cell r="J255" t="str">
            <v>EUR</v>
          </cell>
          <cell r="K255">
            <v>0</v>
          </cell>
          <cell r="L255">
            <v>0</v>
          </cell>
          <cell r="M255" t="str">
            <v>infra: win7 – Juniper deployment – hotel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</row>
        <row r="256">
          <cell r="B256" t="str">
            <v>Trips: INFRA</v>
          </cell>
          <cell r="C256">
            <v>41395</v>
          </cell>
          <cell r="D256">
            <v>0</v>
          </cell>
          <cell r="E256" t="str">
            <v/>
          </cell>
          <cell r="F256" t="str">
            <v>SHA</v>
          </cell>
          <cell r="G256" t="str">
            <v>SHA</v>
          </cell>
          <cell r="H256">
            <v>0</v>
          </cell>
          <cell r="I256">
            <v>500</v>
          </cell>
          <cell r="J256" t="str">
            <v>EUR</v>
          </cell>
          <cell r="K256">
            <v>0</v>
          </cell>
          <cell r="L256">
            <v>0</v>
          </cell>
          <cell r="M256" t="str">
            <v>infra: win7 – Juniper deployment – hotel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</row>
        <row r="257">
          <cell r="B257" t="str">
            <v>Trips: INFRA</v>
          </cell>
          <cell r="C257">
            <v>41426</v>
          </cell>
          <cell r="D257">
            <v>0</v>
          </cell>
          <cell r="E257" t="str">
            <v/>
          </cell>
          <cell r="F257" t="str">
            <v>BEY</v>
          </cell>
          <cell r="G257" t="str">
            <v>BEY</v>
          </cell>
          <cell r="H257">
            <v>0</v>
          </cell>
          <cell r="I257">
            <v>800</v>
          </cell>
          <cell r="J257" t="str">
            <v>EUR</v>
          </cell>
          <cell r="K257">
            <v>0</v>
          </cell>
          <cell r="L257">
            <v>0</v>
          </cell>
          <cell r="M257" t="str">
            <v>infra: win7 – Juniper deployment – hotel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</row>
        <row r="258">
          <cell r="B258" t="str">
            <v>Trips: INFRA</v>
          </cell>
          <cell r="C258">
            <v>41456</v>
          </cell>
          <cell r="D258">
            <v>0</v>
          </cell>
          <cell r="E258" t="str">
            <v/>
          </cell>
          <cell r="F258" t="str">
            <v>CAI</v>
          </cell>
          <cell r="G258" t="str">
            <v>CAI</v>
          </cell>
          <cell r="H258">
            <v>0</v>
          </cell>
          <cell r="I258">
            <v>800</v>
          </cell>
          <cell r="J258" t="str">
            <v>EUR</v>
          </cell>
          <cell r="K258">
            <v>0</v>
          </cell>
          <cell r="L258">
            <v>0</v>
          </cell>
          <cell r="M258" t="str">
            <v>infra: win7 – Juniper deployment – hotel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</row>
        <row r="259">
          <cell r="B259" t="str">
            <v>Trips: INFRA</v>
          </cell>
          <cell r="C259">
            <v>41487</v>
          </cell>
          <cell r="D259">
            <v>0</v>
          </cell>
          <cell r="E259" t="str">
            <v/>
          </cell>
          <cell r="F259" t="str">
            <v>TUN</v>
          </cell>
          <cell r="G259" t="str">
            <v>TUN</v>
          </cell>
          <cell r="H259">
            <v>0</v>
          </cell>
          <cell r="I259">
            <v>1000</v>
          </cell>
          <cell r="J259" t="str">
            <v>EUR</v>
          </cell>
          <cell r="K259">
            <v>0</v>
          </cell>
          <cell r="L259">
            <v>0</v>
          </cell>
          <cell r="M259" t="str">
            <v>infra: win7 – Juniper deployment – hotel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</row>
        <row r="260">
          <cell r="B260" t="str">
            <v>Trips: INFRA</v>
          </cell>
          <cell r="C260">
            <v>41518</v>
          </cell>
          <cell r="D260">
            <v>0</v>
          </cell>
          <cell r="E260" t="str">
            <v/>
          </cell>
          <cell r="F260" t="str">
            <v>CAS</v>
          </cell>
          <cell r="G260" t="str">
            <v>CAS</v>
          </cell>
          <cell r="H260">
            <v>0</v>
          </cell>
          <cell r="I260">
            <v>800</v>
          </cell>
          <cell r="J260" t="str">
            <v>EUR</v>
          </cell>
          <cell r="K260">
            <v>0</v>
          </cell>
          <cell r="L260">
            <v>0</v>
          </cell>
          <cell r="M260" t="str">
            <v>infra: win7 – Juniper deployment – hotel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</row>
        <row r="261">
          <cell r="B261" t="str">
            <v>Trips: INFRA</v>
          </cell>
          <cell r="C261">
            <v>41548</v>
          </cell>
          <cell r="D261">
            <v>0</v>
          </cell>
          <cell r="E261" t="str">
            <v/>
          </cell>
          <cell r="F261" t="str">
            <v>ALG</v>
          </cell>
          <cell r="G261" t="str">
            <v>ALG</v>
          </cell>
          <cell r="H261">
            <v>0</v>
          </cell>
          <cell r="I261">
            <v>1200</v>
          </cell>
          <cell r="J261" t="str">
            <v>EUR</v>
          </cell>
          <cell r="K261">
            <v>0</v>
          </cell>
          <cell r="L261">
            <v>0</v>
          </cell>
          <cell r="M261" t="str">
            <v>infra: win7 – Juniper deployment – hotel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</row>
        <row r="262">
          <cell r="B262" t="str">
            <v>Trips: INFRA</v>
          </cell>
          <cell r="C262">
            <v>41579</v>
          </cell>
          <cell r="D262">
            <v>0</v>
          </cell>
          <cell r="E262" t="str">
            <v/>
          </cell>
          <cell r="F262" t="str">
            <v>LON</v>
          </cell>
          <cell r="G262" t="str">
            <v>LON</v>
          </cell>
          <cell r="H262">
            <v>0</v>
          </cell>
          <cell r="I262">
            <v>1000</v>
          </cell>
          <cell r="J262" t="str">
            <v>EUR</v>
          </cell>
          <cell r="K262">
            <v>0</v>
          </cell>
          <cell r="L262">
            <v>0</v>
          </cell>
          <cell r="M262" t="str">
            <v>infra: win7 – Juniper deployment – hotel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</row>
        <row r="263">
          <cell r="B263" t="str">
            <v>Trips: INFRA</v>
          </cell>
          <cell r="C263">
            <v>41609</v>
          </cell>
          <cell r="D263">
            <v>0</v>
          </cell>
          <cell r="E263" t="str">
            <v/>
          </cell>
          <cell r="F263" t="str">
            <v>BKK</v>
          </cell>
          <cell r="G263" t="str">
            <v>BKK</v>
          </cell>
          <cell r="H263">
            <v>0</v>
          </cell>
          <cell r="I263">
            <v>500</v>
          </cell>
          <cell r="J263" t="str">
            <v>EUR</v>
          </cell>
          <cell r="K263">
            <v>0</v>
          </cell>
          <cell r="L263">
            <v>0</v>
          </cell>
          <cell r="M263" t="str">
            <v>infra: win7 – Juniper deployment – hotel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</row>
        <row r="264">
          <cell r="B264" t="str">
            <v>Trips: INFRA</v>
          </cell>
          <cell r="C264">
            <v>41408</v>
          </cell>
          <cell r="D264">
            <v>0</v>
          </cell>
          <cell r="E264" t="str">
            <v/>
          </cell>
          <cell r="F264" t="str">
            <v>JKT</v>
          </cell>
          <cell r="G264" t="str">
            <v>JKT</v>
          </cell>
          <cell r="H264">
            <v>0</v>
          </cell>
          <cell r="I264">
            <v>500</v>
          </cell>
          <cell r="J264" t="str">
            <v>EUR</v>
          </cell>
          <cell r="K264">
            <v>0</v>
          </cell>
          <cell r="L264">
            <v>0</v>
          </cell>
          <cell r="M264" t="str">
            <v>infra: win7 – Juniper deployment – hotel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</row>
        <row r="265">
          <cell r="B265" t="str">
            <v>Trips: INFRA</v>
          </cell>
          <cell r="C265">
            <v>41408</v>
          </cell>
          <cell r="D265">
            <v>0</v>
          </cell>
          <cell r="E265" t="str">
            <v/>
          </cell>
          <cell r="F265" t="str">
            <v>TUN</v>
          </cell>
          <cell r="G265" t="str">
            <v>TUN</v>
          </cell>
          <cell r="H265">
            <v>0</v>
          </cell>
          <cell r="I265">
            <v>4500</v>
          </cell>
          <cell r="J265" t="str">
            <v>EUR</v>
          </cell>
          <cell r="K265">
            <v>0</v>
          </cell>
          <cell r="L265">
            <v>0</v>
          </cell>
          <cell r="M265" t="str">
            <v>Local ITs training and team building – trip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</row>
        <row r="266">
          <cell r="B266" t="str">
            <v>Trips: INFRA</v>
          </cell>
          <cell r="C266">
            <v>41408</v>
          </cell>
          <cell r="D266">
            <v>0</v>
          </cell>
          <cell r="E266" t="str">
            <v/>
          </cell>
          <cell r="F266" t="str">
            <v>CAS</v>
          </cell>
          <cell r="G266" t="str">
            <v>CAS</v>
          </cell>
          <cell r="H266">
            <v>0</v>
          </cell>
          <cell r="I266">
            <v>1500</v>
          </cell>
          <cell r="J266" t="str">
            <v>EUR</v>
          </cell>
          <cell r="K266">
            <v>0</v>
          </cell>
          <cell r="L266">
            <v>0</v>
          </cell>
          <cell r="M266" t="str">
            <v>Local ITs training and team building – trip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</row>
        <row r="267">
          <cell r="B267" t="str">
            <v>Trips: INFRA</v>
          </cell>
          <cell r="C267">
            <v>41408</v>
          </cell>
          <cell r="D267">
            <v>0</v>
          </cell>
          <cell r="E267" t="str">
            <v/>
          </cell>
          <cell r="F267" t="str">
            <v>ALG</v>
          </cell>
          <cell r="G267" t="str">
            <v>ALG</v>
          </cell>
          <cell r="H267">
            <v>0</v>
          </cell>
          <cell r="I267">
            <v>1500</v>
          </cell>
          <cell r="J267" t="str">
            <v>EUR</v>
          </cell>
          <cell r="K267">
            <v>0</v>
          </cell>
          <cell r="L267">
            <v>0</v>
          </cell>
          <cell r="M267" t="str">
            <v>Local ITs training and team building – trip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</row>
        <row r="268">
          <cell r="B268" t="str">
            <v>Trips: INFRA</v>
          </cell>
          <cell r="C268">
            <v>41408</v>
          </cell>
          <cell r="D268">
            <v>0</v>
          </cell>
          <cell r="E268" t="str">
            <v/>
          </cell>
          <cell r="F268" t="str">
            <v>JKT</v>
          </cell>
          <cell r="G268" t="str">
            <v>JKT</v>
          </cell>
          <cell r="H268">
            <v>0</v>
          </cell>
          <cell r="I268">
            <v>1000</v>
          </cell>
          <cell r="J268" t="str">
            <v>EUR</v>
          </cell>
          <cell r="K268">
            <v>0</v>
          </cell>
          <cell r="L268">
            <v>0</v>
          </cell>
          <cell r="M268" t="str">
            <v>Local ITs training and team building – trip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</row>
        <row r="269">
          <cell r="B269" t="str">
            <v>Trips: INFRA</v>
          </cell>
          <cell r="C269">
            <v>41408</v>
          </cell>
          <cell r="D269">
            <v>0</v>
          </cell>
          <cell r="E269" t="str">
            <v/>
          </cell>
          <cell r="F269" t="str">
            <v>BKK</v>
          </cell>
          <cell r="G269" t="str">
            <v>BKK</v>
          </cell>
          <cell r="H269">
            <v>0</v>
          </cell>
          <cell r="I269">
            <v>1000</v>
          </cell>
          <cell r="J269" t="str">
            <v>EUR</v>
          </cell>
          <cell r="K269">
            <v>0</v>
          </cell>
          <cell r="L269">
            <v>0</v>
          </cell>
          <cell r="M269" t="str">
            <v>Local ITs training and team building – trip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</row>
        <row r="270">
          <cell r="B270" t="str">
            <v>Trips: INFRA</v>
          </cell>
          <cell r="C270">
            <v>41408</v>
          </cell>
          <cell r="D270">
            <v>0</v>
          </cell>
          <cell r="E270" t="str">
            <v/>
          </cell>
          <cell r="F270" t="str">
            <v>TUN</v>
          </cell>
          <cell r="G270" t="str">
            <v>TUN</v>
          </cell>
          <cell r="H270">
            <v>0</v>
          </cell>
          <cell r="I270">
            <v>1400</v>
          </cell>
          <cell r="J270" t="str">
            <v>EUR</v>
          </cell>
          <cell r="K270">
            <v>0</v>
          </cell>
          <cell r="L270">
            <v>0</v>
          </cell>
          <cell r="M270" t="str">
            <v>Local ITs training and team building – hotel (14days?)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</row>
        <row r="271">
          <cell r="B271" t="str">
            <v>Trips: INFRA</v>
          </cell>
          <cell r="C271">
            <v>41408</v>
          </cell>
          <cell r="D271">
            <v>0</v>
          </cell>
          <cell r="E271" t="str">
            <v/>
          </cell>
          <cell r="F271" t="str">
            <v>CAS</v>
          </cell>
          <cell r="G271" t="str">
            <v>CAS</v>
          </cell>
          <cell r="H271">
            <v>0</v>
          </cell>
          <cell r="I271">
            <v>1400</v>
          </cell>
          <cell r="J271" t="str">
            <v>EUR</v>
          </cell>
          <cell r="K271">
            <v>0</v>
          </cell>
          <cell r="L271">
            <v>0</v>
          </cell>
          <cell r="M271" t="str">
            <v>Local ITs training and team building – hotel (14days?)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</row>
        <row r="272">
          <cell r="B272" t="str">
            <v>Trips: INFRA</v>
          </cell>
          <cell r="C272">
            <v>41408</v>
          </cell>
          <cell r="D272">
            <v>0</v>
          </cell>
          <cell r="E272" t="str">
            <v/>
          </cell>
          <cell r="F272" t="str">
            <v>ALG</v>
          </cell>
          <cell r="G272" t="str">
            <v>ALG</v>
          </cell>
          <cell r="H272">
            <v>0</v>
          </cell>
          <cell r="I272">
            <v>1400</v>
          </cell>
          <cell r="J272" t="str">
            <v>EUR</v>
          </cell>
          <cell r="K272">
            <v>0</v>
          </cell>
          <cell r="L272">
            <v>0</v>
          </cell>
          <cell r="M272" t="str">
            <v>Local ITs training and team building – hotel (14days?)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</row>
        <row r="273">
          <cell r="B273" t="str">
            <v>Trips: INFRA</v>
          </cell>
          <cell r="C273">
            <v>41408</v>
          </cell>
          <cell r="D273">
            <v>0</v>
          </cell>
          <cell r="E273" t="str">
            <v/>
          </cell>
          <cell r="F273" t="str">
            <v>JKT</v>
          </cell>
          <cell r="G273" t="str">
            <v>JKT</v>
          </cell>
          <cell r="H273">
            <v>0</v>
          </cell>
          <cell r="I273">
            <v>1400</v>
          </cell>
          <cell r="J273" t="str">
            <v>EUR</v>
          </cell>
          <cell r="K273">
            <v>0</v>
          </cell>
          <cell r="L273">
            <v>0</v>
          </cell>
          <cell r="M273" t="str">
            <v>Local ITs training and team building – hotel (14days?)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</row>
        <row r="274">
          <cell r="B274" t="str">
            <v>Trips: INFRA</v>
          </cell>
          <cell r="C274">
            <v>41408</v>
          </cell>
          <cell r="D274">
            <v>0</v>
          </cell>
          <cell r="E274" t="str">
            <v/>
          </cell>
          <cell r="F274" t="str">
            <v>BKK</v>
          </cell>
          <cell r="G274" t="str">
            <v>BKK</v>
          </cell>
          <cell r="H274">
            <v>0</v>
          </cell>
          <cell r="I274">
            <v>1400</v>
          </cell>
          <cell r="J274" t="str">
            <v>EUR</v>
          </cell>
          <cell r="K274">
            <v>0</v>
          </cell>
          <cell r="L274">
            <v>0</v>
          </cell>
          <cell r="M274" t="str">
            <v>Local ITs training and team building – hotel (14days?)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</row>
        <row r="275">
          <cell r="B275" t="str">
            <v>Trips: INFRA</v>
          </cell>
          <cell r="C275">
            <v>41275</v>
          </cell>
          <cell r="D275">
            <v>0</v>
          </cell>
          <cell r="E275" t="str">
            <v/>
          </cell>
          <cell r="F275" t="str">
            <v>BJS_INT</v>
          </cell>
          <cell r="G275" t="str">
            <v>BJS_INT</v>
          </cell>
          <cell r="H275">
            <v>0</v>
          </cell>
          <cell r="I275">
            <v>20000</v>
          </cell>
          <cell r="J275" t="str">
            <v>EUR</v>
          </cell>
          <cell r="K275">
            <v>0</v>
          </cell>
          <cell r="L275">
            <v>0</v>
          </cell>
          <cell r="M275" t="str">
            <v>Misc projects (bio, kiosks...) : ~15 flights + 25 nights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</row>
        <row r="276">
          <cell r="B276" t="str">
            <v>Trips: DEV</v>
          </cell>
          <cell r="C276">
            <v>41275</v>
          </cell>
          <cell r="D276">
            <v>0</v>
          </cell>
          <cell r="E276" t="str">
            <v/>
          </cell>
          <cell r="F276" t="str">
            <v>ALG</v>
          </cell>
          <cell r="G276" t="str">
            <v>BJS_INT</v>
          </cell>
          <cell r="H276">
            <v>0</v>
          </cell>
          <cell r="I276">
            <v>500</v>
          </cell>
          <cell r="J276" t="str">
            <v>EUR</v>
          </cell>
          <cell r="K276">
            <v>0</v>
          </cell>
          <cell r="L276">
            <v>0</v>
          </cell>
          <cell r="M276" t="str">
            <v>dev training &amp; feedback - hotel: 5 days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</row>
        <row r="277">
          <cell r="B277" t="str">
            <v>Trips: DEV</v>
          </cell>
          <cell r="C277">
            <v>41306</v>
          </cell>
          <cell r="D277">
            <v>0</v>
          </cell>
          <cell r="E277" t="str">
            <v/>
          </cell>
          <cell r="F277" t="str">
            <v>BEY</v>
          </cell>
          <cell r="G277" t="str">
            <v>BJS_INT</v>
          </cell>
          <cell r="H277">
            <v>0</v>
          </cell>
          <cell r="I277">
            <v>500</v>
          </cell>
          <cell r="J277" t="str">
            <v>EUR</v>
          </cell>
          <cell r="K277">
            <v>0</v>
          </cell>
          <cell r="L277">
            <v>0</v>
          </cell>
          <cell r="M277" t="str">
            <v>dev training &amp; feedback - hotel: 5 days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</row>
        <row r="278">
          <cell r="B278" t="str">
            <v>Trips: DEV</v>
          </cell>
          <cell r="C278">
            <v>41334</v>
          </cell>
          <cell r="D278">
            <v>0</v>
          </cell>
          <cell r="E278" t="str">
            <v/>
          </cell>
          <cell r="F278" t="str">
            <v>TUN</v>
          </cell>
          <cell r="G278" t="str">
            <v>BJS_INT</v>
          </cell>
          <cell r="H278">
            <v>0</v>
          </cell>
          <cell r="I278">
            <v>500</v>
          </cell>
          <cell r="J278" t="str">
            <v>EUR</v>
          </cell>
          <cell r="K278">
            <v>0</v>
          </cell>
          <cell r="L278">
            <v>0</v>
          </cell>
          <cell r="M278" t="str">
            <v>dev training &amp; feedback - hotel: 5 days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</row>
        <row r="279">
          <cell r="B279" t="str">
            <v>Trips: DEV</v>
          </cell>
          <cell r="C279">
            <v>41365</v>
          </cell>
          <cell r="D279">
            <v>0</v>
          </cell>
          <cell r="E279" t="str">
            <v/>
          </cell>
          <cell r="F279" t="str">
            <v>SHA</v>
          </cell>
          <cell r="G279" t="str">
            <v>BJS_INT</v>
          </cell>
          <cell r="H279">
            <v>0</v>
          </cell>
          <cell r="I279">
            <v>500</v>
          </cell>
          <cell r="J279" t="str">
            <v>EUR</v>
          </cell>
          <cell r="K279">
            <v>0</v>
          </cell>
          <cell r="L279">
            <v>0</v>
          </cell>
          <cell r="M279" t="str">
            <v>dev training &amp; feedback - hotel: 5 days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B280" t="str">
            <v>Trips: DEV</v>
          </cell>
          <cell r="C280">
            <v>41395</v>
          </cell>
          <cell r="D280">
            <v>0</v>
          </cell>
          <cell r="E280" t="str">
            <v/>
          </cell>
          <cell r="F280" t="str">
            <v>CAI</v>
          </cell>
          <cell r="G280" t="str">
            <v>BJS_INT</v>
          </cell>
          <cell r="H280">
            <v>0</v>
          </cell>
          <cell r="I280">
            <v>500</v>
          </cell>
          <cell r="J280" t="str">
            <v>EUR</v>
          </cell>
          <cell r="K280">
            <v>0</v>
          </cell>
          <cell r="L280">
            <v>0</v>
          </cell>
          <cell r="M280" t="str">
            <v>dev training &amp; feedback - hotel: 5 days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B281" t="str">
            <v>Trips: DEV</v>
          </cell>
          <cell r="C281">
            <v>41426</v>
          </cell>
          <cell r="D281">
            <v>0</v>
          </cell>
          <cell r="E281" t="str">
            <v/>
          </cell>
          <cell r="F281" t="str">
            <v>ALG</v>
          </cell>
          <cell r="G281" t="str">
            <v>BJS_INT</v>
          </cell>
          <cell r="H281">
            <v>0</v>
          </cell>
          <cell r="I281">
            <v>500</v>
          </cell>
          <cell r="J281" t="str">
            <v>EUR</v>
          </cell>
          <cell r="K281">
            <v>0</v>
          </cell>
          <cell r="L281">
            <v>0</v>
          </cell>
          <cell r="M281" t="str">
            <v>dev training &amp; feedback - hotel: 5 days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B282" t="str">
            <v>Trips: DEV</v>
          </cell>
          <cell r="C282">
            <v>41456</v>
          </cell>
          <cell r="D282">
            <v>0</v>
          </cell>
          <cell r="E282" t="str">
            <v/>
          </cell>
          <cell r="F282" t="str">
            <v>CAN</v>
          </cell>
          <cell r="G282" t="str">
            <v>BJS_INT</v>
          </cell>
          <cell r="H282">
            <v>0</v>
          </cell>
          <cell r="I282">
            <v>500</v>
          </cell>
          <cell r="J282" t="str">
            <v>EUR</v>
          </cell>
          <cell r="K282">
            <v>0</v>
          </cell>
          <cell r="L282">
            <v>0</v>
          </cell>
          <cell r="M282" t="str">
            <v>dev training &amp; feedback - hotel: 5 days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B283" t="str">
            <v>Trips: DEV</v>
          </cell>
          <cell r="C283">
            <v>41275</v>
          </cell>
          <cell r="D283">
            <v>0</v>
          </cell>
          <cell r="E283" t="str">
            <v/>
          </cell>
          <cell r="F283" t="str">
            <v>ALG</v>
          </cell>
          <cell r="G283" t="str">
            <v>BJS_INT</v>
          </cell>
          <cell r="H283">
            <v>0</v>
          </cell>
          <cell r="I283">
            <v>1500</v>
          </cell>
          <cell r="J283" t="str">
            <v>EUR</v>
          </cell>
          <cell r="K283">
            <v>0</v>
          </cell>
          <cell r="L283">
            <v>0</v>
          </cell>
          <cell r="M283" t="str">
            <v>dev training &amp; feedback – flight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 t="str">
            <v>Trips: DEV</v>
          </cell>
          <cell r="C284">
            <v>41306</v>
          </cell>
          <cell r="D284">
            <v>0</v>
          </cell>
          <cell r="E284" t="str">
            <v/>
          </cell>
          <cell r="F284" t="str">
            <v>BEY</v>
          </cell>
          <cell r="G284" t="str">
            <v>BJS_INT</v>
          </cell>
          <cell r="H284">
            <v>0</v>
          </cell>
          <cell r="I284">
            <v>1500</v>
          </cell>
          <cell r="J284" t="str">
            <v>EUR</v>
          </cell>
          <cell r="K284">
            <v>0</v>
          </cell>
          <cell r="L284">
            <v>0</v>
          </cell>
          <cell r="M284" t="str">
            <v>dev training &amp; feedback – flight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 t="str">
            <v>Trips: DEV</v>
          </cell>
          <cell r="C285">
            <v>41334</v>
          </cell>
          <cell r="D285">
            <v>0</v>
          </cell>
          <cell r="E285" t="str">
            <v/>
          </cell>
          <cell r="F285" t="str">
            <v>TUN</v>
          </cell>
          <cell r="G285" t="str">
            <v>BJS_INT</v>
          </cell>
          <cell r="H285">
            <v>0</v>
          </cell>
          <cell r="I285">
            <v>1500</v>
          </cell>
          <cell r="J285" t="str">
            <v>EUR</v>
          </cell>
          <cell r="K285">
            <v>0</v>
          </cell>
          <cell r="L285">
            <v>0</v>
          </cell>
          <cell r="M285" t="str">
            <v>dev training &amp; feedback – flight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 t="str">
            <v>Trips: DEV</v>
          </cell>
          <cell r="C286">
            <v>41365</v>
          </cell>
          <cell r="D286">
            <v>0</v>
          </cell>
          <cell r="E286" t="str">
            <v/>
          </cell>
          <cell r="F286" t="str">
            <v>SHA</v>
          </cell>
          <cell r="G286" t="str">
            <v>BJS_INT</v>
          </cell>
          <cell r="H286">
            <v>0</v>
          </cell>
          <cell r="I286">
            <v>300</v>
          </cell>
          <cell r="J286" t="str">
            <v>EUR</v>
          </cell>
          <cell r="K286">
            <v>0</v>
          </cell>
          <cell r="L286">
            <v>0</v>
          </cell>
          <cell r="M286" t="str">
            <v>dev training &amp; feedback – flight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B287" t="str">
            <v>Trips: DEV</v>
          </cell>
          <cell r="C287">
            <v>41395</v>
          </cell>
          <cell r="D287">
            <v>0</v>
          </cell>
          <cell r="E287" t="str">
            <v/>
          </cell>
          <cell r="F287" t="str">
            <v>CAI</v>
          </cell>
          <cell r="G287" t="str">
            <v>BJS_INT</v>
          </cell>
          <cell r="H287">
            <v>0</v>
          </cell>
          <cell r="I287">
            <v>1500</v>
          </cell>
          <cell r="J287" t="str">
            <v>EUR</v>
          </cell>
          <cell r="K287">
            <v>0</v>
          </cell>
          <cell r="L287">
            <v>0</v>
          </cell>
          <cell r="M287" t="str">
            <v>dev training &amp; feedback – flight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B288" t="str">
            <v>Trips: DEV</v>
          </cell>
          <cell r="C288">
            <v>41426</v>
          </cell>
          <cell r="D288">
            <v>0</v>
          </cell>
          <cell r="E288" t="str">
            <v/>
          </cell>
          <cell r="F288" t="str">
            <v>ALG</v>
          </cell>
          <cell r="G288" t="str">
            <v>BJS_INT</v>
          </cell>
          <cell r="H288">
            <v>0</v>
          </cell>
          <cell r="I288">
            <v>1500</v>
          </cell>
          <cell r="J288" t="str">
            <v>EUR</v>
          </cell>
          <cell r="K288">
            <v>0</v>
          </cell>
          <cell r="L288">
            <v>0</v>
          </cell>
          <cell r="M288" t="str">
            <v>dev training &amp; feedback – flight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B289" t="str">
            <v>Trips: DEV</v>
          </cell>
          <cell r="C289">
            <v>41456</v>
          </cell>
          <cell r="D289">
            <v>0</v>
          </cell>
          <cell r="E289" t="str">
            <v/>
          </cell>
          <cell r="F289" t="str">
            <v>CAN</v>
          </cell>
          <cell r="G289" t="str">
            <v>BJS_INT</v>
          </cell>
          <cell r="H289">
            <v>0</v>
          </cell>
          <cell r="I289">
            <v>300</v>
          </cell>
          <cell r="J289" t="str">
            <v>EUR</v>
          </cell>
          <cell r="K289">
            <v>0</v>
          </cell>
          <cell r="L289">
            <v>0</v>
          </cell>
          <cell r="M289" t="str">
            <v>dev training &amp; feedback – flight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E290" t="str">
            <v/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B291" t="str">
            <v>Checkpoint firewall appliance</v>
          </cell>
          <cell r="C291">
            <v>41334</v>
          </cell>
          <cell r="D291">
            <v>1</v>
          </cell>
          <cell r="E291" t="str">
            <v/>
          </cell>
          <cell r="F291" t="str">
            <v>tls_fr</v>
          </cell>
          <cell r="G291" t="str">
            <v>tls_fr</v>
          </cell>
          <cell r="H291">
            <v>0</v>
          </cell>
          <cell r="I291">
            <v>30000</v>
          </cell>
          <cell r="J291" t="str">
            <v>EUR</v>
          </cell>
          <cell r="K291">
            <v>0</v>
          </cell>
          <cell r="L291" t="str">
            <v>2it</v>
          </cell>
          <cell r="M291" t="str">
            <v>failover in all centers. roughtly: 5000 EUR/device, 6 devices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B292" t="str">
            <v>Checkpoint appliances support and license</v>
          </cell>
          <cell r="C292">
            <v>41275</v>
          </cell>
          <cell r="D292">
            <v>1</v>
          </cell>
          <cell r="E292" t="str">
            <v/>
          </cell>
          <cell r="F292" t="str">
            <v>tls_fr</v>
          </cell>
          <cell r="G292" t="str">
            <v>tls_fr</v>
          </cell>
          <cell r="H292">
            <v>0</v>
          </cell>
          <cell r="I292">
            <v>4500</v>
          </cell>
          <cell r="J292" t="str">
            <v>EUR</v>
          </cell>
          <cell r="K292">
            <v>1</v>
          </cell>
          <cell r="L292" t="str">
            <v>2it</v>
          </cell>
          <cell r="M292" t="str">
            <v>4 CP, each one 329EUR/y support + 168EUR/y support2 (?) + 1 central device: 1087EUR/y   + need failover, style to chk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B293" t="str">
            <v>Checkpoint (central server)</v>
          </cell>
          <cell r="C293">
            <v>41276</v>
          </cell>
          <cell r="D293">
            <v>1</v>
          </cell>
          <cell r="E293" t="str">
            <v/>
          </cell>
          <cell r="F293" t="str">
            <v>tls_fr</v>
          </cell>
          <cell r="G293" t="str">
            <v>tls_fr</v>
          </cell>
          <cell r="H293">
            <v>0</v>
          </cell>
          <cell r="I293">
            <v>1000</v>
          </cell>
          <cell r="J293" t="str">
            <v>EUR</v>
          </cell>
          <cell r="K293">
            <v>0</v>
          </cell>
          <cell r="L293" t="str">
            <v>2it</v>
          </cell>
          <cell r="M293" t="str">
            <v>TO CHECK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B294" t="str">
            <v>Juniper IDS/IPS support</v>
          </cell>
          <cell r="C294">
            <v>41277</v>
          </cell>
          <cell r="D294">
            <v>12</v>
          </cell>
          <cell r="E294" t="str">
            <v/>
          </cell>
          <cell r="F294" t="str">
            <v>tls_lux</v>
          </cell>
          <cell r="G294" t="str">
            <v>tls_lux</v>
          </cell>
          <cell r="H294">
            <v>0</v>
          </cell>
          <cell r="I294">
            <v>114</v>
          </cell>
          <cell r="J294" t="str">
            <v>EUR</v>
          </cell>
          <cell r="K294">
            <v>0</v>
          </cell>
          <cell r="L294">
            <v>0</v>
          </cell>
          <cell r="M294" t="str">
            <v>329EUR / 2y / SSG140 =&gt; 14EUR / m / SSG140. 2 devices per datacenter (x3 DC) + 2 in BJS_INT ==&gt; 8x14 = 112EUR/m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B295" t="str">
            <v>Juniper firewall support</v>
          </cell>
          <cell r="C295">
            <v>41278</v>
          </cell>
          <cell r="D295">
            <v>12</v>
          </cell>
          <cell r="E295" t="str">
            <v/>
          </cell>
          <cell r="F295" t="str">
            <v>BJS_INT</v>
          </cell>
          <cell r="G295" t="str">
            <v>BJS_INT</v>
          </cell>
          <cell r="H295">
            <v>0</v>
          </cell>
          <cell r="I295">
            <v>0</v>
          </cell>
          <cell r="J295" t="str">
            <v>EUR</v>
          </cell>
          <cell r="K295">
            <v>0</v>
          </cell>
          <cell r="L295">
            <v>0</v>
          </cell>
          <cell r="M295" t="str">
            <v>3y included with the device (start 2013-01), price to check for later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B296" t="str">
            <v>Juniper firewall support</v>
          </cell>
          <cell r="C296">
            <v>41278</v>
          </cell>
          <cell r="D296">
            <v>12</v>
          </cell>
          <cell r="E296" t="str">
            <v/>
          </cell>
          <cell r="F296" t="str">
            <v>BJS</v>
          </cell>
          <cell r="G296" t="str">
            <v>BJS</v>
          </cell>
          <cell r="H296">
            <v>0</v>
          </cell>
          <cell r="I296">
            <v>0</v>
          </cell>
          <cell r="J296" t="str">
            <v>EUR</v>
          </cell>
          <cell r="K296">
            <v>0</v>
          </cell>
          <cell r="L296">
            <v>0</v>
          </cell>
          <cell r="M296" t="str">
            <v>3y included with the device (start 2013-01), price to check for later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B297" t="str">
            <v>Juniper firewall support</v>
          </cell>
          <cell r="C297">
            <v>41278</v>
          </cell>
          <cell r="D297">
            <v>12</v>
          </cell>
          <cell r="E297" t="str">
            <v/>
          </cell>
          <cell r="F297" t="str">
            <v>SHE</v>
          </cell>
          <cell r="G297" t="str">
            <v>SHE</v>
          </cell>
          <cell r="H297">
            <v>0</v>
          </cell>
          <cell r="I297">
            <v>0</v>
          </cell>
          <cell r="J297" t="str">
            <v>EUR</v>
          </cell>
          <cell r="K297">
            <v>0</v>
          </cell>
          <cell r="L297">
            <v>0</v>
          </cell>
          <cell r="M297" t="str">
            <v>3y included with the device (start 2013-01), price to check for later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B298" t="str">
            <v>Juniper firewall support</v>
          </cell>
          <cell r="C298">
            <v>41278</v>
          </cell>
          <cell r="D298">
            <v>12</v>
          </cell>
          <cell r="E298" t="str">
            <v/>
          </cell>
          <cell r="F298" t="str">
            <v>CNG</v>
          </cell>
          <cell r="G298" t="str">
            <v>CNG</v>
          </cell>
          <cell r="H298">
            <v>0</v>
          </cell>
          <cell r="I298">
            <v>0</v>
          </cell>
          <cell r="J298" t="str">
            <v>EUR</v>
          </cell>
          <cell r="K298">
            <v>0</v>
          </cell>
          <cell r="L298">
            <v>0</v>
          </cell>
          <cell r="M298" t="str">
            <v>3y included with the device (start 2013-01), price to check for later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B299" t="str">
            <v>Juniper firewall support</v>
          </cell>
          <cell r="C299">
            <v>41278</v>
          </cell>
          <cell r="D299">
            <v>12</v>
          </cell>
          <cell r="E299" t="str">
            <v/>
          </cell>
          <cell r="F299" t="str">
            <v>WUH</v>
          </cell>
          <cell r="G299" t="str">
            <v>WUH</v>
          </cell>
          <cell r="H299">
            <v>0</v>
          </cell>
          <cell r="I299">
            <v>0</v>
          </cell>
          <cell r="J299" t="str">
            <v>EUR</v>
          </cell>
          <cell r="K299">
            <v>0</v>
          </cell>
          <cell r="L299">
            <v>0</v>
          </cell>
          <cell r="M299" t="str">
            <v>3y included with the device (start 2013-01), price to check for later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B300" t="str">
            <v>Juniper firewall support</v>
          </cell>
          <cell r="C300">
            <v>41278</v>
          </cell>
          <cell r="D300">
            <v>12</v>
          </cell>
          <cell r="E300" t="str">
            <v/>
          </cell>
          <cell r="F300" t="str">
            <v>CAN</v>
          </cell>
          <cell r="G300" t="str">
            <v>CAN</v>
          </cell>
          <cell r="H300">
            <v>0</v>
          </cell>
          <cell r="I300">
            <v>0</v>
          </cell>
          <cell r="J300" t="str">
            <v>EUR</v>
          </cell>
          <cell r="K300">
            <v>0</v>
          </cell>
          <cell r="L300">
            <v>0</v>
          </cell>
          <cell r="M300" t="str">
            <v>3y included with the device (start 2013-01), price to check for later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B301" t="str">
            <v>Juniper firewall support</v>
          </cell>
          <cell r="C301">
            <v>41278</v>
          </cell>
          <cell r="D301">
            <v>12</v>
          </cell>
          <cell r="E301" t="str">
            <v/>
          </cell>
          <cell r="F301" t="str">
            <v>SHA</v>
          </cell>
          <cell r="G301" t="str">
            <v>SHA</v>
          </cell>
          <cell r="H301">
            <v>0</v>
          </cell>
          <cell r="I301">
            <v>0</v>
          </cell>
          <cell r="J301" t="str">
            <v>EUR</v>
          </cell>
          <cell r="K301">
            <v>0</v>
          </cell>
          <cell r="L301">
            <v>0</v>
          </cell>
          <cell r="M301" t="str">
            <v>3y included with the device (start 2013-01), price to check for later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B302" t="str">
            <v>Juniper firewall support</v>
          </cell>
          <cell r="C302">
            <v>41278</v>
          </cell>
          <cell r="D302">
            <v>12</v>
          </cell>
          <cell r="E302" t="str">
            <v/>
          </cell>
          <cell r="F302" t="str">
            <v>BKK</v>
          </cell>
          <cell r="G302" t="str">
            <v>BKK</v>
          </cell>
          <cell r="H302">
            <v>0</v>
          </cell>
          <cell r="I302">
            <v>0</v>
          </cell>
          <cell r="J302" t="str">
            <v>EUR</v>
          </cell>
          <cell r="K302">
            <v>0</v>
          </cell>
          <cell r="L302">
            <v>0</v>
          </cell>
          <cell r="M302" t="str">
            <v>3y included with the device (start 2013-01), price to check for later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B303" t="str">
            <v>Juniper firewall support</v>
          </cell>
          <cell r="C303">
            <v>41278</v>
          </cell>
          <cell r="D303">
            <v>12</v>
          </cell>
          <cell r="E303" t="str">
            <v/>
          </cell>
          <cell r="F303" t="str">
            <v>JKT</v>
          </cell>
          <cell r="G303" t="str">
            <v>JKT</v>
          </cell>
          <cell r="H303">
            <v>0</v>
          </cell>
          <cell r="I303">
            <v>0</v>
          </cell>
          <cell r="J303" t="str">
            <v>EUR</v>
          </cell>
          <cell r="K303">
            <v>0</v>
          </cell>
          <cell r="L303">
            <v>0</v>
          </cell>
          <cell r="M303" t="str">
            <v>3y included with the device (start 2013-01), price to check for later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B304" t="str">
            <v>Juniper firewall support</v>
          </cell>
          <cell r="C304">
            <v>41278</v>
          </cell>
          <cell r="D304">
            <v>12</v>
          </cell>
          <cell r="E304" t="str">
            <v/>
          </cell>
          <cell r="F304" t="str">
            <v>BEY</v>
          </cell>
          <cell r="G304" t="str">
            <v>BEY</v>
          </cell>
          <cell r="H304">
            <v>0</v>
          </cell>
          <cell r="I304">
            <v>0</v>
          </cell>
          <cell r="J304" t="str">
            <v>EUR</v>
          </cell>
          <cell r="K304">
            <v>0</v>
          </cell>
          <cell r="L304">
            <v>0</v>
          </cell>
          <cell r="M304" t="str">
            <v>3y included with the device (start 2013-01), price to check for later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B305" t="str">
            <v>Juniper firewall support</v>
          </cell>
          <cell r="C305">
            <v>41278</v>
          </cell>
          <cell r="D305">
            <v>12</v>
          </cell>
          <cell r="E305" t="str">
            <v/>
          </cell>
          <cell r="F305" t="str">
            <v>CAI</v>
          </cell>
          <cell r="G305" t="str">
            <v>CAI</v>
          </cell>
          <cell r="H305">
            <v>0</v>
          </cell>
          <cell r="I305">
            <v>0</v>
          </cell>
          <cell r="J305" t="str">
            <v>EUR</v>
          </cell>
          <cell r="K305">
            <v>0</v>
          </cell>
          <cell r="L305">
            <v>0</v>
          </cell>
          <cell r="M305" t="str">
            <v>3y included with the device (start 2013-01), price to check for later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B306" t="str">
            <v>Juniper firewall support</v>
          </cell>
          <cell r="C306">
            <v>41278</v>
          </cell>
          <cell r="D306">
            <v>12</v>
          </cell>
          <cell r="E306" t="str">
            <v/>
          </cell>
          <cell r="F306" t="str">
            <v>TUN</v>
          </cell>
          <cell r="G306" t="str">
            <v>TUN</v>
          </cell>
          <cell r="H306">
            <v>0</v>
          </cell>
          <cell r="I306">
            <v>0</v>
          </cell>
          <cell r="J306" t="str">
            <v>EUR</v>
          </cell>
          <cell r="K306">
            <v>0</v>
          </cell>
          <cell r="L306">
            <v>0</v>
          </cell>
          <cell r="M306" t="str">
            <v>3y included with the device (start 2013-01), price to check for later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B307" t="str">
            <v>Juniper firewall support</v>
          </cell>
          <cell r="C307">
            <v>41278</v>
          </cell>
          <cell r="D307">
            <v>12</v>
          </cell>
          <cell r="E307" t="str">
            <v/>
          </cell>
          <cell r="F307" t="str">
            <v>CAS</v>
          </cell>
          <cell r="G307" t="str">
            <v>CAS</v>
          </cell>
          <cell r="H307">
            <v>0</v>
          </cell>
          <cell r="I307">
            <v>0</v>
          </cell>
          <cell r="J307" t="str">
            <v>EUR</v>
          </cell>
          <cell r="K307">
            <v>0</v>
          </cell>
          <cell r="L307">
            <v>0</v>
          </cell>
          <cell r="M307" t="str">
            <v>3y included with the device (start 2013-01), price to check for later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B308" t="str">
            <v>Juniper firewall support</v>
          </cell>
          <cell r="C308">
            <v>41278</v>
          </cell>
          <cell r="D308">
            <v>12</v>
          </cell>
          <cell r="E308" t="str">
            <v/>
          </cell>
          <cell r="F308" t="str">
            <v>RAB</v>
          </cell>
          <cell r="G308" t="str">
            <v>RAB</v>
          </cell>
          <cell r="H308">
            <v>0</v>
          </cell>
          <cell r="I308">
            <v>0</v>
          </cell>
          <cell r="J308" t="str">
            <v>EUR</v>
          </cell>
          <cell r="K308">
            <v>0</v>
          </cell>
          <cell r="L308">
            <v>0</v>
          </cell>
          <cell r="M308" t="str">
            <v>3y included with the device (start 2013-01), price to check for later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B309" t="str">
            <v>Juniper firewall support</v>
          </cell>
          <cell r="C309">
            <v>41278</v>
          </cell>
          <cell r="D309">
            <v>12</v>
          </cell>
          <cell r="E309" t="str">
            <v/>
          </cell>
          <cell r="F309" t="str">
            <v>ALG</v>
          </cell>
          <cell r="G309" t="str">
            <v>ALG</v>
          </cell>
          <cell r="H309">
            <v>0</v>
          </cell>
          <cell r="I309">
            <v>0</v>
          </cell>
          <cell r="J309" t="str">
            <v>EUR</v>
          </cell>
          <cell r="K309">
            <v>0</v>
          </cell>
          <cell r="L309">
            <v>0</v>
          </cell>
          <cell r="M309" t="str">
            <v>3y included with the device (start 2013-01), price to check for later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B310" t="str">
            <v>Juniper firewall support</v>
          </cell>
          <cell r="C310">
            <v>41278</v>
          </cell>
          <cell r="D310">
            <v>12</v>
          </cell>
          <cell r="E310" t="str">
            <v/>
          </cell>
          <cell r="F310" t="str">
            <v>LON</v>
          </cell>
          <cell r="G310" t="str">
            <v>LON</v>
          </cell>
          <cell r="H310">
            <v>0</v>
          </cell>
          <cell r="I310">
            <v>0</v>
          </cell>
          <cell r="J310" t="str">
            <v>EUR</v>
          </cell>
          <cell r="K310">
            <v>0</v>
          </cell>
          <cell r="L310">
            <v>0</v>
          </cell>
          <cell r="M310" t="str">
            <v>3y included with the device (start 2013-01), price to check for later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B311" t="str">
            <v>Juniper firewall support</v>
          </cell>
          <cell r="C311">
            <v>41278</v>
          </cell>
          <cell r="D311">
            <v>12</v>
          </cell>
          <cell r="E311" t="str">
            <v/>
          </cell>
          <cell r="F311" t="str">
            <v>cn_dc</v>
          </cell>
          <cell r="G311" t="str">
            <v>BJS_INT</v>
          </cell>
          <cell r="H311">
            <v>0</v>
          </cell>
          <cell r="I311">
            <v>0</v>
          </cell>
          <cell r="J311" t="str">
            <v>EUR</v>
          </cell>
          <cell r="K311">
            <v>0</v>
          </cell>
          <cell r="L311">
            <v>0</v>
          </cell>
          <cell r="M311" t="str">
            <v>3y included , start in 2012-07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B312" t="str">
            <v>Juniper firewall support</v>
          </cell>
          <cell r="C312">
            <v>41278</v>
          </cell>
          <cell r="D312">
            <v>12</v>
          </cell>
          <cell r="E312" t="str">
            <v/>
          </cell>
          <cell r="F312" t="str">
            <v>ge_dc</v>
          </cell>
          <cell r="G312" t="str">
            <v>tls_lux</v>
          </cell>
          <cell r="H312">
            <v>0</v>
          </cell>
          <cell r="I312">
            <v>0</v>
          </cell>
          <cell r="J312" t="str">
            <v>EUR</v>
          </cell>
          <cell r="K312">
            <v>0</v>
          </cell>
          <cell r="L312">
            <v>0</v>
          </cell>
          <cell r="M312" t="str">
            <v>3y included , start in 2011-01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B313" t="str">
            <v>Juniper firewall support</v>
          </cell>
          <cell r="C313">
            <v>41278</v>
          </cell>
          <cell r="D313">
            <v>12</v>
          </cell>
          <cell r="E313" t="str">
            <v/>
          </cell>
          <cell r="F313" t="str">
            <v>fr_dc</v>
          </cell>
          <cell r="G313" t="str">
            <v>tls_fr</v>
          </cell>
          <cell r="H313">
            <v>0</v>
          </cell>
          <cell r="I313">
            <v>0</v>
          </cell>
          <cell r="J313" t="str">
            <v>EUR</v>
          </cell>
          <cell r="K313">
            <v>0</v>
          </cell>
          <cell r="L313">
            <v>0</v>
          </cell>
          <cell r="M313" t="str">
            <v>3y included , start in 2012-02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 t="str">
            <v/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B315" t="str">
            <v>Juniper firewall appliance</v>
          </cell>
          <cell r="C315">
            <v>41275</v>
          </cell>
          <cell r="D315">
            <v>1</v>
          </cell>
          <cell r="E315" t="str">
            <v/>
          </cell>
          <cell r="F315" t="str">
            <v>SHE</v>
          </cell>
          <cell r="G315" t="str">
            <v>SHE</v>
          </cell>
          <cell r="H315">
            <v>2</v>
          </cell>
          <cell r="I315">
            <v>2000</v>
          </cell>
          <cell r="J315" t="str">
            <v>USD</v>
          </cell>
          <cell r="K315">
            <v>0</v>
          </cell>
          <cell r="L315">
            <v>0</v>
          </cell>
          <cell r="M315" t="str">
            <v>SSG 140 – 2000 USD / each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B316" t="str">
            <v>Juniper firewall appliance</v>
          </cell>
          <cell r="C316">
            <v>41365</v>
          </cell>
          <cell r="D316">
            <v>1</v>
          </cell>
          <cell r="E316" t="str">
            <v/>
          </cell>
          <cell r="F316" t="str">
            <v>CNG</v>
          </cell>
          <cell r="G316" t="str">
            <v>CNG</v>
          </cell>
          <cell r="H316">
            <v>0</v>
          </cell>
          <cell r="I316">
            <v>0</v>
          </cell>
          <cell r="J316" t="str">
            <v>EUR</v>
          </cell>
          <cell r="K316">
            <v>0</v>
          </cell>
          <cell r="L316">
            <v>0</v>
          </cell>
          <cell r="M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B317" t="str">
            <v>Juniper firewall appliance</v>
          </cell>
          <cell r="C317">
            <v>41456</v>
          </cell>
          <cell r="D317">
            <v>1</v>
          </cell>
          <cell r="E317" t="str">
            <v/>
          </cell>
          <cell r="F317" t="str">
            <v>WUH</v>
          </cell>
          <cell r="G317" t="str">
            <v>WUH</v>
          </cell>
          <cell r="H317">
            <v>2</v>
          </cell>
          <cell r="I317">
            <v>2000</v>
          </cell>
          <cell r="J317" t="str">
            <v>USD</v>
          </cell>
          <cell r="K317">
            <v>0</v>
          </cell>
          <cell r="L317">
            <v>0</v>
          </cell>
          <cell r="M317" t="str">
            <v>SSG 140 – 2000 USD / each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B318" t="str">
            <v>Juniper firewall appliance</v>
          </cell>
          <cell r="C318">
            <v>41426</v>
          </cell>
          <cell r="D318">
            <v>1</v>
          </cell>
          <cell r="E318" t="str">
            <v/>
          </cell>
          <cell r="F318" t="str">
            <v>CAN</v>
          </cell>
          <cell r="G318" t="str">
            <v>CAN</v>
          </cell>
          <cell r="H318">
            <v>2</v>
          </cell>
          <cell r="I318">
            <v>2000</v>
          </cell>
          <cell r="J318" t="str">
            <v>USD</v>
          </cell>
          <cell r="K318">
            <v>0</v>
          </cell>
          <cell r="L318">
            <v>0</v>
          </cell>
          <cell r="M318" t="str">
            <v>SSG 140 – 2000 USD / each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B319" t="str">
            <v>Juniper firewall appliance</v>
          </cell>
          <cell r="C319">
            <v>41395</v>
          </cell>
          <cell r="D319">
            <v>1</v>
          </cell>
          <cell r="E319" t="str">
            <v/>
          </cell>
          <cell r="F319" t="str">
            <v>SHA</v>
          </cell>
          <cell r="G319" t="str">
            <v>SHA</v>
          </cell>
          <cell r="H319">
            <v>2</v>
          </cell>
          <cell r="I319">
            <v>2000</v>
          </cell>
          <cell r="J319" t="str">
            <v>USD</v>
          </cell>
          <cell r="K319">
            <v>0</v>
          </cell>
          <cell r="L319">
            <v>0</v>
          </cell>
          <cell r="M319" t="str">
            <v>SSG 140 – 2000 USD / each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B320" t="str">
            <v>Juniper firewall appliance</v>
          </cell>
          <cell r="C320">
            <v>41487</v>
          </cell>
          <cell r="D320">
            <v>1</v>
          </cell>
          <cell r="E320" t="str">
            <v/>
          </cell>
          <cell r="F320" t="str">
            <v>BKK</v>
          </cell>
          <cell r="G320" t="str">
            <v>BKK</v>
          </cell>
          <cell r="H320">
            <v>2</v>
          </cell>
          <cell r="I320">
            <v>2000</v>
          </cell>
          <cell r="J320" t="str">
            <v>USD</v>
          </cell>
          <cell r="K320">
            <v>0</v>
          </cell>
          <cell r="L320">
            <v>0</v>
          </cell>
          <cell r="M320" t="str">
            <v>SSG 140 – 2000 USD / each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B321" t="str">
            <v>Juniper firewall appliance</v>
          </cell>
          <cell r="C321">
            <v>41275</v>
          </cell>
          <cell r="D321">
            <v>1</v>
          </cell>
          <cell r="E321" t="str">
            <v/>
          </cell>
          <cell r="F321" t="str">
            <v>JKT</v>
          </cell>
          <cell r="G321" t="str">
            <v>JKT</v>
          </cell>
          <cell r="H321">
            <v>2</v>
          </cell>
          <cell r="I321">
            <v>2000</v>
          </cell>
          <cell r="J321" t="str">
            <v>USD</v>
          </cell>
          <cell r="K321">
            <v>0</v>
          </cell>
          <cell r="L321">
            <v>0</v>
          </cell>
          <cell r="M321" t="str">
            <v>SSG 140 – 2000 USD / each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B322" t="str">
            <v>Juniper firewall appliance</v>
          </cell>
          <cell r="C322">
            <v>41365</v>
          </cell>
          <cell r="D322">
            <v>1</v>
          </cell>
          <cell r="E322" t="str">
            <v/>
          </cell>
          <cell r="F322" t="str">
            <v>BEY</v>
          </cell>
          <cell r="G322" t="str">
            <v>BEY</v>
          </cell>
          <cell r="H322">
            <v>2</v>
          </cell>
          <cell r="I322">
            <v>2000</v>
          </cell>
          <cell r="J322" t="str">
            <v>USD</v>
          </cell>
          <cell r="K322">
            <v>0</v>
          </cell>
          <cell r="L322">
            <v>0</v>
          </cell>
          <cell r="M322" t="str">
            <v>SSG 140 – 2000 USD / each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B323" t="str">
            <v>Juniper firewall appliance</v>
          </cell>
          <cell r="C323">
            <v>41456</v>
          </cell>
          <cell r="D323">
            <v>1</v>
          </cell>
          <cell r="E323" t="str">
            <v/>
          </cell>
          <cell r="F323" t="str">
            <v>CAI</v>
          </cell>
          <cell r="G323" t="str">
            <v>CAI</v>
          </cell>
          <cell r="H323">
            <v>2</v>
          </cell>
          <cell r="I323">
            <v>2000</v>
          </cell>
          <cell r="J323" t="str">
            <v>USD</v>
          </cell>
          <cell r="K323">
            <v>0</v>
          </cell>
          <cell r="L323">
            <v>0</v>
          </cell>
          <cell r="M323" t="str">
            <v>SSG 140 – 2000 USD / each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B324" t="str">
            <v>Juniper firewall appliance</v>
          </cell>
          <cell r="C324">
            <v>41426</v>
          </cell>
          <cell r="D324">
            <v>1</v>
          </cell>
          <cell r="E324" t="str">
            <v/>
          </cell>
          <cell r="F324" t="str">
            <v>TUN</v>
          </cell>
          <cell r="G324" t="str">
            <v>TUN</v>
          </cell>
          <cell r="H324">
            <v>2</v>
          </cell>
          <cell r="I324">
            <v>2000</v>
          </cell>
          <cell r="J324" t="str">
            <v>USD</v>
          </cell>
          <cell r="K324">
            <v>0</v>
          </cell>
          <cell r="L324">
            <v>0</v>
          </cell>
          <cell r="M324" t="str">
            <v>SSG 140 – 2000 USD / each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B325" t="str">
            <v>Juniper firewall appliance</v>
          </cell>
          <cell r="C325">
            <v>41395</v>
          </cell>
          <cell r="D325">
            <v>1</v>
          </cell>
          <cell r="E325" t="str">
            <v/>
          </cell>
          <cell r="F325" t="str">
            <v>CAS</v>
          </cell>
          <cell r="G325" t="str">
            <v>CAS</v>
          </cell>
          <cell r="H325">
            <v>2</v>
          </cell>
          <cell r="I325">
            <v>2000</v>
          </cell>
          <cell r="J325" t="str">
            <v>USD</v>
          </cell>
          <cell r="K325">
            <v>0</v>
          </cell>
          <cell r="L325">
            <v>0</v>
          </cell>
          <cell r="M325" t="str">
            <v>SSG 140 – 2000 USD / each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B326" t="str">
            <v>Juniper firewall appliance</v>
          </cell>
          <cell r="C326">
            <v>41487</v>
          </cell>
          <cell r="D326">
            <v>1</v>
          </cell>
          <cell r="E326" t="str">
            <v/>
          </cell>
          <cell r="F326" t="str">
            <v>RAB</v>
          </cell>
          <cell r="G326" t="str">
            <v>RAB</v>
          </cell>
          <cell r="H326">
            <v>2</v>
          </cell>
          <cell r="I326">
            <v>2000</v>
          </cell>
          <cell r="J326" t="str">
            <v>USD</v>
          </cell>
          <cell r="K326">
            <v>0</v>
          </cell>
          <cell r="L326">
            <v>0</v>
          </cell>
          <cell r="M326" t="str">
            <v>SSG 140 – 2000 USD / each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</row>
        <row r="327">
          <cell r="B327" t="str">
            <v>Juniper firewall appliance</v>
          </cell>
          <cell r="C327">
            <v>41275</v>
          </cell>
          <cell r="D327">
            <v>1</v>
          </cell>
          <cell r="E327" t="str">
            <v/>
          </cell>
          <cell r="F327" t="str">
            <v>ALG</v>
          </cell>
          <cell r="G327" t="str">
            <v>ALG</v>
          </cell>
          <cell r="H327">
            <v>2</v>
          </cell>
          <cell r="I327">
            <v>2000</v>
          </cell>
          <cell r="J327" t="str">
            <v>USD</v>
          </cell>
          <cell r="K327">
            <v>0</v>
          </cell>
          <cell r="L327">
            <v>0</v>
          </cell>
          <cell r="M327" t="str">
            <v>SSG 140 – 2000 USD / each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B328" t="str">
            <v>Juniper firewall appliance</v>
          </cell>
          <cell r="C328">
            <v>41365</v>
          </cell>
          <cell r="D328">
            <v>1</v>
          </cell>
          <cell r="E328" t="str">
            <v/>
          </cell>
          <cell r="F328" t="str">
            <v>LON</v>
          </cell>
          <cell r="G328" t="str">
            <v>LON</v>
          </cell>
          <cell r="H328">
            <v>2</v>
          </cell>
          <cell r="I328">
            <v>2000</v>
          </cell>
          <cell r="J328" t="str">
            <v>USD</v>
          </cell>
          <cell r="K328">
            <v>0</v>
          </cell>
          <cell r="L328">
            <v>0</v>
          </cell>
          <cell r="M328" t="str">
            <v>SSG 140 – 2000 USD / each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E329" t="str">
            <v/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E330" t="str">
            <v/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</row>
        <row r="331">
          <cell r="B331" t="str">
            <v>SAMSUNG Fingerprint license</v>
          </cell>
          <cell r="C331">
            <v>41275</v>
          </cell>
          <cell r="D331">
            <v>0</v>
          </cell>
          <cell r="E331" t="str">
            <v/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only for new setup (offered in China)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B332" t="str">
            <v>Adobe products</v>
          </cell>
          <cell r="C332">
            <v>41487</v>
          </cell>
          <cell r="D332">
            <v>1</v>
          </cell>
          <cell r="E332" t="str">
            <v/>
          </cell>
          <cell r="F332" t="str">
            <v>BJS_INT</v>
          </cell>
          <cell r="G332" t="str">
            <v>BJS_INT</v>
          </cell>
          <cell r="H332">
            <v>0</v>
          </cell>
          <cell r="I332">
            <v>1500</v>
          </cell>
          <cell r="J332" t="str">
            <v>EUR</v>
          </cell>
          <cell r="K332">
            <v>0</v>
          </cell>
          <cell r="L332">
            <v>0</v>
          </cell>
          <cell r="M332" t="str">
            <v>design soft or similar, updates...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 t="str">
            <v/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 t="str">
            <v/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CENTER MAINTENANCE AND MISC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 t="str">
            <v/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</row>
        <row r="336">
          <cell r="B336" t="str">
            <v>Workstation</v>
          </cell>
          <cell r="C336">
            <v>41275</v>
          </cell>
          <cell r="D336">
            <v>1</v>
          </cell>
          <cell r="E336" t="str">
            <v/>
          </cell>
          <cell r="F336" t="str">
            <v>BJS_INT</v>
          </cell>
          <cell r="G336" t="str">
            <v>BJS_INT</v>
          </cell>
          <cell r="H336">
            <v>0</v>
          </cell>
          <cell r="I336">
            <v>25000</v>
          </cell>
          <cell r="J336" t="str">
            <v>CNY</v>
          </cell>
          <cell r="K336">
            <v>0</v>
          </cell>
          <cell r="L336">
            <v>0</v>
          </cell>
          <cell r="M336" t="str">
            <v>renew / maintenance / growth – new comers, 25x4000CNY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</row>
        <row r="337">
          <cell r="B337" t="str">
            <v>Workstation</v>
          </cell>
          <cell r="C337">
            <v>41365</v>
          </cell>
          <cell r="D337">
            <v>1</v>
          </cell>
          <cell r="E337" t="str">
            <v/>
          </cell>
          <cell r="F337" t="str">
            <v>BJS_INT</v>
          </cell>
          <cell r="G337" t="str">
            <v>BJS_INT</v>
          </cell>
          <cell r="H337">
            <v>0</v>
          </cell>
          <cell r="I337">
            <v>25000</v>
          </cell>
          <cell r="J337" t="str">
            <v>CNY</v>
          </cell>
          <cell r="K337">
            <v>0</v>
          </cell>
          <cell r="L337">
            <v>0</v>
          </cell>
          <cell r="M337" t="str">
            <v>renew / maintenance / growth – new comers, 25x4000CNY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</row>
        <row r="338">
          <cell r="B338" t="str">
            <v>Workstation</v>
          </cell>
          <cell r="C338">
            <v>41456</v>
          </cell>
          <cell r="D338">
            <v>1</v>
          </cell>
          <cell r="E338" t="str">
            <v/>
          </cell>
          <cell r="F338" t="str">
            <v>BJS_INT</v>
          </cell>
          <cell r="G338" t="str">
            <v>BJS_INT</v>
          </cell>
          <cell r="H338">
            <v>0</v>
          </cell>
          <cell r="I338">
            <v>25000</v>
          </cell>
          <cell r="J338" t="str">
            <v>CNY</v>
          </cell>
          <cell r="K338">
            <v>0</v>
          </cell>
          <cell r="L338">
            <v>0</v>
          </cell>
          <cell r="M338" t="str">
            <v>renew / maintenance / growth – new comers, 25x4000CNY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</row>
        <row r="339">
          <cell r="B339" t="str">
            <v>Workstation</v>
          </cell>
          <cell r="C339">
            <v>41548</v>
          </cell>
          <cell r="D339">
            <v>1</v>
          </cell>
          <cell r="E339" t="str">
            <v/>
          </cell>
          <cell r="F339" t="str">
            <v>BJS_INT</v>
          </cell>
          <cell r="G339" t="str">
            <v>BJS_INT</v>
          </cell>
          <cell r="H339">
            <v>0</v>
          </cell>
          <cell r="I339">
            <v>25000</v>
          </cell>
          <cell r="J339" t="str">
            <v>CNY</v>
          </cell>
          <cell r="K339">
            <v>0</v>
          </cell>
          <cell r="L339">
            <v>0</v>
          </cell>
          <cell r="M339" t="str">
            <v>renew / maintenance / growth – new comers, 25x4000CNY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</row>
        <row r="340">
          <cell r="B340" t="str">
            <v>Workstation</v>
          </cell>
          <cell r="C340">
            <v>41275</v>
          </cell>
          <cell r="D340">
            <v>1</v>
          </cell>
          <cell r="E340" t="str">
            <v/>
          </cell>
          <cell r="F340" t="str">
            <v>BJS</v>
          </cell>
          <cell r="G340" t="str">
            <v>BJS</v>
          </cell>
          <cell r="H340">
            <v>0</v>
          </cell>
          <cell r="I340">
            <v>4000</v>
          </cell>
          <cell r="J340" t="str">
            <v>CNY</v>
          </cell>
          <cell r="K340">
            <v>0</v>
          </cell>
          <cell r="L340">
            <v>0</v>
          </cell>
          <cell r="M340" t="str">
            <v>renew / maintenance / growth – 5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</row>
        <row r="341">
          <cell r="B341" t="str">
            <v>Workstation</v>
          </cell>
          <cell r="C341">
            <v>41275</v>
          </cell>
          <cell r="D341">
            <v>1</v>
          </cell>
          <cell r="E341" t="str">
            <v/>
          </cell>
          <cell r="F341" t="str">
            <v>BJS</v>
          </cell>
          <cell r="G341" t="str">
            <v>BJS</v>
          </cell>
          <cell r="H341">
            <v>0</v>
          </cell>
          <cell r="I341">
            <v>4000</v>
          </cell>
          <cell r="J341" t="str">
            <v>CNY</v>
          </cell>
          <cell r="K341">
            <v>0</v>
          </cell>
          <cell r="L341">
            <v>0</v>
          </cell>
          <cell r="M341" t="str">
            <v>renew / maintenance / growth – 5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</row>
        <row r="342">
          <cell r="B342" t="str">
            <v>Workstation</v>
          </cell>
          <cell r="C342">
            <v>41275</v>
          </cell>
          <cell r="D342">
            <v>1</v>
          </cell>
          <cell r="E342" t="str">
            <v/>
          </cell>
          <cell r="F342" t="str">
            <v>BJS</v>
          </cell>
          <cell r="G342" t="str">
            <v>BJS</v>
          </cell>
          <cell r="H342">
            <v>0</v>
          </cell>
          <cell r="I342">
            <v>8000</v>
          </cell>
          <cell r="J342" t="str">
            <v>CNY</v>
          </cell>
          <cell r="K342">
            <v>0</v>
          </cell>
          <cell r="L342">
            <v>0</v>
          </cell>
          <cell r="M342" t="str">
            <v>renew / maintenance / growth – 5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</row>
        <row r="343">
          <cell r="B343" t="str">
            <v>Workstation</v>
          </cell>
          <cell r="C343">
            <v>41275</v>
          </cell>
          <cell r="D343">
            <v>1</v>
          </cell>
          <cell r="E343" t="str">
            <v/>
          </cell>
          <cell r="F343" t="str">
            <v>BJS</v>
          </cell>
          <cell r="G343" t="str">
            <v>BJS</v>
          </cell>
          <cell r="H343">
            <v>0</v>
          </cell>
          <cell r="I343">
            <v>4000</v>
          </cell>
          <cell r="J343" t="str">
            <v>CNY</v>
          </cell>
          <cell r="K343">
            <v>0</v>
          </cell>
          <cell r="L343">
            <v>0</v>
          </cell>
          <cell r="M343" t="str">
            <v>renew / maintenance / growth – 5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</row>
        <row r="344">
          <cell r="B344" t="str">
            <v>Workstation</v>
          </cell>
          <cell r="C344">
            <v>41275</v>
          </cell>
          <cell r="D344">
            <v>1</v>
          </cell>
          <cell r="E344" t="str">
            <v/>
          </cell>
          <cell r="F344" t="str">
            <v>SHE</v>
          </cell>
          <cell r="G344" t="str">
            <v>SHE</v>
          </cell>
          <cell r="H344">
            <v>0</v>
          </cell>
          <cell r="I344">
            <v>4000</v>
          </cell>
          <cell r="J344" t="str">
            <v>CNY</v>
          </cell>
          <cell r="K344">
            <v>0</v>
          </cell>
          <cell r="L344">
            <v>0</v>
          </cell>
          <cell r="M344" t="str">
            <v>renew / maintenance / growth – 2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</row>
        <row r="345">
          <cell r="B345" t="str">
            <v>Workstation</v>
          </cell>
          <cell r="C345">
            <v>41275</v>
          </cell>
          <cell r="D345">
            <v>1</v>
          </cell>
          <cell r="E345" t="str">
            <v/>
          </cell>
          <cell r="F345" t="str">
            <v>SHE</v>
          </cell>
          <cell r="G345" t="str">
            <v>SHE</v>
          </cell>
          <cell r="H345">
            <v>0</v>
          </cell>
          <cell r="I345">
            <v>4000</v>
          </cell>
          <cell r="J345" t="str">
            <v>CNY</v>
          </cell>
          <cell r="K345">
            <v>0</v>
          </cell>
          <cell r="L345">
            <v>0</v>
          </cell>
          <cell r="M345" t="str">
            <v>renew / maintenance / growth – 2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</row>
        <row r="346">
          <cell r="B346" t="str">
            <v>Workstation</v>
          </cell>
          <cell r="C346">
            <v>41275</v>
          </cell>
          <cell r="D346">
            <v>1</v>
          </cell>
          <cell r="E346" t="str">
            <v/>
          </cell>
          <cell r="F346" t="str">
            <v>CNG</v>
          </cell>
          <cell r="G346" t="str">
            <v>CNG</v>
          </cell>
          <cell r="H346">
            <v>0</v>
          </cell>
          <cell r="I346">
            <v>4000</v>
          </cell>
          <cell r="J346" t="str">
            <v>CNY</v>
          </cell>
          <cell r="K346">
            <v>0</v>
          </cell>
          <cell r="L346">
            <v>0</v>
          </cell>
          <cell r="M346" t="str">
            <v>renew / maintenance / growth – 5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</row>
        <row r="347">
          <cell r="B347" t="str">
            <v>Workstation</v>
          </cell>
          <cell r="C347">
            <v>41365</v>
          </cell>
          <cell r="D347">
            <v>1</v>
          </cell>
          <cell r="E347" t="str">
            <v/>
          </cell>
          <cell r="F347" t="str">
            <v>CNG</v>
          </cell>
          <cell r="G347" t="str">
            <v>CNG</v>
          </cell>
          <cell r="H347">
            <v>0</v>
          </cell>
          <cell r="I347">
            <v>4000</v>
          </cell>
          <cell r="J347" t="str">
            <v>CNY</v>
          </cell>
          <cell r="K347">
            <v>0</v>
          </cell>
          <cell r="L347">
            <v>0</v>
          </cell>
          <cell r="M347" t="str">
            <v>renew / maintenance / growth – 5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</row>
        <row r="348">
          <cell r="B348" t="str">
            <v>Workstation</v>
          </cell>
          <cell r="C348">
            <v>41456</v>
          </cell>
          <cell r="D348">
            <v>1</v>
          </cell>
          <cell r="E348" t="str">
            <v/>
          </cell>
          <cell r="F348" t="str">
            <v>CNG</v>
          </cell>
          <cell r="G348" t="str">
            <v>CNG</v>
          </cell>
          <cell r="H348">
            <v>0</v>
          </cell>
          <cell r="I348">
            <v>8000</v>
          </cell>
          <cell r="J348" t="str">
            <v>CNY</v>
          </cell>
          <cell r="K348">
            <v>0</v>
          </cell>
          <cell r="L348">
            <v>0</v>
          </cell>
          <cell r="M348" t="str">
            <v>renew / maintenance / growth – 5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</row>
        <row r="349">
          <cell r="B349" t="str">
            <v>Workstation</v>
          </cell>
          <cell r="C349">
            <v>41548</v>
          </cell>
          <cell r="D349">
            <v>1</v>
          </cell>
          <cell r="E349" t="str">
            <v/>
          </cell>
          <cell r="F349" t="str">
            <v>CNG</v>
          </cell>
          <cell r="G349" t="str">
            <v>CNG</v>
          </cell>
          <cell r="H349">
            <v>0</v>
          </cell>
          <cell r="I349">
            <v>4000</v>
          </cell>
          <cell r="J349" t="str">
            <v>CNY</v>
          </cell>
          <cell r="K349">
            <v>0</v>
          </cell>
          <cell r="L349">
            <v>0</v>
          </cell>
          <cell r="M349" t="str">
            <v>renew / maintenance / growth – 5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350">
          <cell r="B350" t="str">
            <v>Workstation</v>
          </cell>
          <cell r="C350">
            <v>41306</v>
          </cell>
          <cell r="D350">
            <v>1</v>
          </cell>
          <cell r="E350" t="str">
            <v/>
          </cell>
          <cell r="F350" t="str">
            <v>WUH</v>
          </cell>
          <cell r="G350" t="str">
            <v>WUH</v>
          </cell>
          <cell r="H350">
            <v>0</v>
          </cell>
          <cell r="I350">
            <v>4000</v>
          </cell>
          <cell r="J350" t="str">
            <v>CNY</v>
          </cell>
          <cell r="K350">
            <v>0</v>
          </cell>
          <cell r="L350">
            <v>0</v>
          </cell>
          <cell r="M350" t="str">
            <v>renew / maintenance / growth – 5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</row>
        <row r="351">
          <cell r="B351" t="str">
            <v>Workstation</v>
          </cell>
          <cell r="C351">
            <v>41395</v>
          </cell>
          <cell r="D351">
            <v>1</v>
          </cell>
          <cell r="E351" t="str">
            <v/>
          </cell>
          <cell r="F351" t="str">
            <v>WUH</v>
          </cell>
          <cell r="G351" t="str">
            <v>WUH</v>
          </cell>
          <cell r="H351">
            <v>0</v>
          </cell>
          <cell r="I351">
            <v>4000</v>
          </cell>
          <cell r="J351" t="str">
            <v>CNY</v>
          </cell>
          <cell r="K351">
            <v>0</v>
          </cell>
          <cell r="L351">
            <v>0</v>
          </cell>
          <cell r="M351" t="str">
            <v>renew / maintenance / growth – 5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</row>
        <row r="352">
          <cell r="B352" t="str">
            <v>Workstation</v>
          </cell>
          <cell r="C352">
            <v>41487</v>
          </cell>
          <cell r="D352">
            <v>1</v>
          </cell>
          <cell r="E352" t="str">
            <v/>
          </cell>
          <cell r="F352" t="str">
            <v>WUH</v>
          </cell>
          <cell r="G352" t="str">
            <v>WUH</v>
          </cell>
          <cell r="H352">
            <v>0</v>
          </cell>
          <cell r="I352">
            <v>8000</v>
          </cell>
          <cell r="J352" t="str">
            <v>CNY</v>
          </cell>
          <cell r="K352">
            <v>0</v>
          </cell>
          <cell r="L352">
            <v>0</v>
          </cell>
          <cell r="M352" t="str">
            <v>renew / maintenance / growth – 5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</row>
        <row r="353">
          <cell r="B353" t="str">
            <v>Workstation</v>
          </cell>
          <cell r="C353">
            <v>41579</v>
          </cell>
          <cell r="D353">
            <v>1</v>
          </cell>
          <cell r="E353" t="str">
            <v/>
          </cell>
          <cell r="F353" t="str">
            <v>WUH</v>
          </cell>
          <cell r="G353" t="str">
            <v>WUH</v>
          </cell>
          <cell r="H353">
            <v>0</v>
          </cell>
          <cell r="I353">
            <v>4000</v>
          </cell>
          <cell r="J353" t="str">
            <v>CNY</v>
          </cell>
          <cell r="K353">
            <v>0</v>
          </cell>
          <cell r="L353">
            <v>0</v>
          </cell>
          <cell r="M353" t="str">
            <v>renew / maintenance / growth – 5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</row>
        <row r="354">
          <cell r="B354" t="str">
            <v>Workstation</v>
          </cell>
          <cell r="C354">
            <v>41275</v>
          </cell>
          <cell r="D354">
            <v>1</v>
          </cell>
          <cell r="E354" t="str">
            <v/>
          </cell>
          <cell r="F354" t="str">
            <v>CAN</v>
          </cell>
          <cell r="G354" t="str">
            <v>CAN</v>
          </cell>
          <cell r="H354">
            <v>0</v>
          </cell>
          <cell r="I354">
            <v>60000</v>
          </cell>
          <cell r="J354" t="str">
            <v>CNY</v>
          </cell>
          <cell r="K354">
            <v>0</v>
          </cell>
          <cell r="L354">
            <v>0</v>
          </cell>
          <cell r="M354" t="str">
            <v>renew / maintenance / growth – extension: +20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</row>
        <row r="355">
          <cell r="B355" t="str">
            <v>Workstation</v>
          </cell>
          <cell r="C355">
            <v>41365</v>
          </cell>
          <cell r="D355">
            <v>1</v>
          </cell>
          <cell r="E355" t="str">
            <v/>
          </cell>
          <cell r="F355" t="str">
            <v>CAN</v>
          </cell>
          <cell r="G355" t="str">
            <v>CAN</v>
          </cell>
          <cell r="H355">
            <v>0</v>
          </cell>
          <cell r="I355">
            <v>4000</v>
          </cell>
          <cell r="J355" t="str">
            <v>CNY</v>
          </cell>
          <cell r="K355">
            <v>0</v>
          </cell>
          <cell r="L355">
            <v>0</v>
          </cell>
          <cell r="M355" t="str">
            <v>renew / maintenance / growth – extension: +20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</row>
        <row r="356">
          <cell r="B356" t="str">
            <v>Workstation</v>
          </cell>
          <cell r="C356">
            <v>41456</v>
          </cell>
          <cell r="D356">
            <v>1</v>
          </cell>
          <cell r="E356" t="str">
            <v/>
          </cell>
          <cell r="F356" t="str">
            <v>CAN</v>
          </cell>
          <cell r="G356" t="str">
            <v>CAN</v>
          </cell>
          <cell r="H356">
            <v>0</v>
          </cell>
          <cell r="I356">
            <v>8000</v>
          </cell>
          <cell r="J356" t="str">
            <v>CNY</v>
          </cell>
          <cell r="K356">
            <v>0</v>
          </cell>
          <cell r="L356">
            <v>0</v>
          </cell>
          <cell r="M356" t="str">
            <v>renew / maintenance / growth – extension: +20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</row>
        <row r="357">
          <cell r="B357" t="str">
            <v>Workstation</v>
          </cell>
          <cell r="C357">
            <v>41548</v>
          </cell>
          <cell r="D357">
            <v>1</v>
          </cell>
          <cell r="E357" t="str">
            <v/>
          </cell>
          <cell r="F357" t="str">
            <v>CAN</v>
          </cell>
          <cell r="G357" t="str">
            <v>CAN</v>
          </cell>
          <cell r="H357">
            <v>0</v>
          </cell>
          <cell r="I357">
            <v>8000</v>
          </cell>
          <cell r="J357" t="str">
            <v>CNY</v>
          </cell>
          <cell r="K357">
            <v>0</v>
          </cell>
          <cell r="L357">
            <v>0</v>
          </cell>
          <cell r="M357" t="str">
            <v>renew / maintenance / growth – extension: +20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</row>
        <row r="358">
          <cell r="B358" t="str">
            <v>Workstation</v>
          </cell>
          <cell r="C358">
            <v>41306</v>
          </cell>
          <cell r="D358">
            <v>1</v>
          </cell>
          <cell r="E358" t="str">
            <v/>
          </cell>
          <cell r="F358" t="str">
            <v>SHA</v>
          </cell>
          <cell r="G358" t="str">
            <v>SHA</v>
          </cell>
          <cell r="H358">
            <v>0</v>
          </cell>
          <cell r="I358">
            <v>4000</v>
          </cell>
          <cell r="J358" t="str">
            <v>CNY</v>
          </cell>
          <cell r="K358">
            <v>0</v>
          </cell>
          <cell r="L358">
            <v>0</v>
          </cell>
          <cell r="M358" t="str">
            <v>renew / maintenance / growth – 5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</row>
        <row r="359">
          <cell r="B359" t="str">
            <v>Workstation</v>
          </cell>
          <cell r="C359">
            <v>41395</v>
          </cell>
          <cell r="D359">
            <v>1</v>
          </cell>
          <cell r="E359" t="str">
            <v/>
          </cell>
          <cell r="F359" t="str">
            <v>SHA</v>
          </cell>
          <cell r="G359" t="str">
            <v>SHA</v>
          </cell>
          <cell r="H359">
            <v>0</v>
          </cell>
          <cell r="I359">
            <v>4000</v>
          </cell>
          <cell r="J359" t="str">
            <v>CNY</v>
          </cell>
          <cell r="K359">
            <v>0</v>
          </cell>
          <cell r="L359">
            <v>0</v>
          </cell>
          <cell r="M359" t="str">
            <v>renew / maintenance / growth – 5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</row>
        <row r="360">
          <cell r="B360" t="str">
            <v>Workstation</v>
          </cell>
          <cell r="C360">
            <v>41487</v>
          </cell>
          <cell r="D360">
            <v>1</v>
          </cell>
          <cell r="E360" t="str">
            <v/>
          </cell>
          <cell r="F360" t="str">
            <v>SHA</v>
          </cell>
          <cell r="G360" t="str">
            <v>SHA</v>
          </cell>
          <cell r="H360">
            <v>0</v>
          </cell>
          <cell r="I360">
            <v>8000</v>
          </cell>
          <cell r="J360" t="str">
            <v>CNY</v>
          </cell>
          <cell r="K360">
            <v>0</v>
          </cell>
          <cell r="L360">
            <v>0</v>
          </cell>
          <cell r="M360" t="str">
            <v>renew / maintenance / growth – 5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</row>
        <row r="361">
          <cell r="B361" t="str">
            <v>Workstation</v>
          </cell>
          <cell r="C361">
            <v>41579</v>
          </cell>
          <cell r="D361">
            <v>1</v>
          </cell>
          <cell r="E361" t="str">
            <v/>
          </cell>
          <cell r="F361" t="str">
            <v>SHA</v>
          </cell>
          <cell r="G361" t="str">
            <v>SHA</v>
          </cell>
          <cell r="H361">
            <v>0</v>
          </cell>
          <cell r="I361">
            <v>4000</v>
          </cell>
          <cell r="J361" t="str">
            <v>CNY</v>
          </cell>
          <cell r="K361">
            <v>0</v>
          </cell>
          <cell r="L361">
            <v>0</v>
          </cell>
          <cell r="M361" t="str">
            <v>renew / maintenance / growth – 5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</row>
        <row r="362">
          <cell r="B362" t="str">
            <v>Workstation</v>
          </cell>
          <cell r="C362">
            <v>41306</v>
          </cell>
          <cell r="D362">
            <v>1</v>
          </cell>
          <cell r="E362" t="str">
            <v/>
          </cell>
          <cell r="F362" t="str">
            <v>BKK</v>
          </cell>
          <cell r="G362" t="str">
            <v>BKK</v>
          </cell>
          <cell r="H362">
            <v>0</v>
          </cell>
          <cell r="I362">
            <v>4000</v>
          </cell>
          <cell r="J362" t="str">
            <v>CNY</v>
          </cell>
          <cell r="K362">
            <v>0</v>
          </cell>
          <cell r="L362">
            <v>0</v>
          </cell>
          <cell r="M362" t="str">
            <v>renew / maintenance / growth – 5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</row>
        <row r="363">
          <cell r="B363" t="str">
            <v>Workstation</v>
          </cell>
          <cell r="C363">
            <v>41395</v>
          </cell>
          <cell r="D363">
            <v>1</v>
          </cell>
          <cell r="E363" t="str">
            <v/>
          </cell>
          <cell r="F363" t="str">
            <v>BKK</v>
          </cell>
          <cell r="G363" t="str">
            <v>BKK</v>
          </cell>
          <cell r="H363">
            <v>0</v>
          </cell>
          <cell r="I363">
            <v>4000</v>
          </cell>
          <cell r="J363" t="str">
            <v>CNY</v>
          </cell>
          <cell r="K363">
            <v>0</v>
          </cell>
          <cell r="L363">
            <v>0</v>
          </cell>
          <cell r="M363" t="str">
            <v>renew / maintenance / growth – 5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</row>
        <row r="364">
          <cell r="B364" t="str">
            <v>Workstation</v>
          </cell>
          <cell r="C364">
            <v>41487</v>
          </cell>
          <cell r="D364">
            <v>1</v>
          </cell>
          <cell r="E364" t="str">
            <v/>
          </cell>
          <cell r="F364" t="str">
            <v>BKK</v>
          </cell>
          <cell r="G364" t="str">
            <v>BKK</v>
          </cell>
          <cell r="H364">
            <v>0</v>
          </cell>
          <cell r="I364">
            <v>8000</v>
          </cell>
          <cell r="J364" t="str">
            <v>CNY</v>
          </cell>
          <cell r="K364">
            <v>0</v>
          </cell>
          <cell r="L364">
            <v>0</v>
          </cell>
          <cell r="M364" t="str">
            <v>renew / maintenance / growth – 5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</row>
        <row r="365">
          <cell r="B365" t="str">
            <v>Workstation</v>
          </cell>
          <cell r="C365">
            <v>41579</v>
          </cell>
          <cell r="D365">
            <v>1</v>
          </cell>
          <cell r="E365" t="str">
            <v/>
          </cell>
          <cell r="F365" t="str">
            <v>BKK</v>
          </cell>
          <cell r="G365" t="str">
            <v>BKK</v>
          </cell>
          <cell r="H365">
            <v>0</v>
          </cell>
          <cell r="I365">
            <v>4000</v>
          </cell>
          <cell r="J365" t="str">
            <v>CNY</v>
          </cell>
          <cell r="K365">
            <v>0</v>
          </cell>
          <cell r="L365">
            <v>0</v>
          </cell>
          <cell r="M365" t="str">
            <v>renew / maintenance / growth – 5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</row>
        <row r="366">
          <cell r="B366" t="str">
            <v>Workstation</v>
          </cell>
          <cell r="C366">
            <v>41275</v>
          </cell>
          <cell r="D366">
            <v>1</v>
          </cell>
          <cell r="E366" t="str">
            <v/>
          </cell>
          <cell r="F366" t="str">
            <v>JKT</v>
          </cell>
          <cell r="G366" t="str">
            <v>JKT</v>
          </cell>
          <cell r="H366">
            <v>0</v>
          </cell>
          <cell r="I366">
            <v>4000</v>
          </cell>
          <cell r="J366" t="str">
            <v>CNY</v>
          </cell>
          <cell r="K366">
            <v>0</v>
          </cell>
          <cell r="L366">
            <v>0</v>
          </cell>
          <cell r="M366" t="str">
            <v>renew / maintenance / growth – 3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</row>
        <row r="367">
          <cell r="B367" t="str">
            <v>Workstation</v>
          </cell>
          <cell r="C367">
            <v>41365</v>
          </cell>
          <cell r="D367">
            <v>1</v>
          </cell>
          <cell r="E367" t="str">
            <v/>
          </cell>
          <cell r="F367" t="str">
            <v>JKT</v>
          </cell>
          <cell r="G367" t="str">
            <v>JKT</v>
          </cell>
          <cell r="H367">
            <v>0</v>
          </cell>
          <cell r="I367">
            <v>4000</v>
          </cell>
          <cell r="J367" t="str">
            <v>CNY</v>
          </cell>
          <cell r="K367">
            <v>0</v>
          </cell>
          <cell r="L367">
            <v>0</v>
          </cell>
          <cell r="M367" t="str">
            <v>renew / maintenance / growth – 3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</row>
        <row r="368">
          <cell r="B368" t="str">
            <v>Workstation</v>
          </cell>
          <cell r="C368">
            <v>41456</v>
          </cell>
          <cell r="D368">
            <v>1</v>
          </cell>
          <cell r="E368" t="str">
            <v/>
          </cell>
          <cell r="F368" t="str">
            <v>JKT</v>
          </cell>
          <cell r="G368" t="str">
            <v>JKT</v>
          </cell>
          <cell r="H368">
            <v>0</v>
          </cell>
          <cell r="I368">
            <v>4000</v>
          </cell>
          <cell r="J368" t="str">
            <v>CNY</v>
          </cell>
          <cell r="K368">
            <v>0</v>
          </cell>
          <cell r="L368">
            <v>0</v>
          </cell>
          <cell r="M368" t="str">
            <v>renew / maintenance / growth – 3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</row>
        <row r="369">
          <cell r="B369" t="str">
            <v>Workstation</v>
          </cell>
          <cell r="C369">
            <v>41306</v>
          </cell>
          <cell r="D369">
            <v>1</v>
          </cell>
          <cell r="E369" t="str">
            <v/>
          </cell>
          <cell r="F369" t="str">
            <v>BEY</v>
          </cell>
          <cell r="G369" t="str">
            <v>BEY</v>
          </cell>
          <cell r="H369">
            <v>0</v>
          </cell>
          <cell r="I369">
            <v>4000</v>
          </cell>
          <cell r="J369" t="str">
            <v>CNY</v>
          </cell>
          <cell r="K369">
            <v>0</v>
          </cell>
          <cell r="L369">
            <v>0</v>
          </cell>
          <cell r="M369" t="str">
            <v>renew / maintenance / growth – 4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</row>
        <row r="370">
          <cell r="B370" t="str">
            <v>Workstation</v>
          </cell>
          <cell r="C370">
            <v>41395</v>
          </cell>
          <cell r="D370">
            <v>1</v>
          </cell>
          <cell r="E370" t="str">
            <v/>
          </cell>
          <cell r="F370" t="str">
            <v>BEY</v>
          </cell>
          <cell r="G370" t="str">
            <v>BEY</v>
          </cell>
          <cell r="H370">
            <v>0</v>
          </cell>
          <cell r="I370">
            <v>4000</v>
          </cell>
          <cell r="J370" t="str">
            <v>CNY</v>
          </cell>
          <cell r="K370">
            <v>0</v>
          </cell>
          <cell r="L370">
            <v>0</v>
          </cell>
          <cell r="M370" t="str">
            <v>renew / maintenance / growth – 4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</row>
        <row r="371">
          <cell r="B371" t="str">
            <v>Workstation</v>
          </cell>
          <cell r="C371">
            <v>41487</v>
          </cell>
          <cell r="D371">
            <v>1</v>
          </cell>
          <cell r="E371" t="str">
            <v/>
          </cell>
          <cell r="F371" t="str">
            <v>BEY</v>
          </cell>
          <cell r="G371" t="str">
            <v>BEY</v>
          </cell>
          <cell r="H371">
            <v>0</v>
          </cell>
          <cell r="I371">
            <v>4000</v>
          </cell>
          <cell r="J371" t="str">
            <v>CNY</v>
          </cell>
          <cell r="K371">
            <v>0</v>
          </cell>
          <cell r="L371">
            <v>0</v>
          </cell>
          <cell r="M371" t="str">
            <v>renew / maintenance / growth – 4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</row>
        <row r="372">
          <cell r="B372" t="str">
            <v>Workstation</v>
          </cell>
          <cell r="C372">
            <v>41579</v>
          </cell>
          <cell r="D372">
            <v>1</v>
          </cell>
          <cell r="E372" t="str">
            <v/>
          </cell>
          <cell r="F372" t="str">
            <v>BEY</v>
          </cell>
          <cell r="G372" t="str">
            <v>BEY</v>
          </cell>
          <cell r="H372">
            <v>0</v>
          </cell>
          <cell r="I372">
            <v>4000</v>
          </cell>
          <cell r="J372" t="str">
            <v>CNY</v>
          </cell>
          <cell r="K372">
            <v>0</v>
          </cell>
          <cell r="L372">
            <v>0</v>
          </cell>
          <cell r="M372" t="str">
            <v>renew / maintenance / growth – 4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</row>
        <row r="373">
          <cell r="B373" t="str">
            <v>Workstation</v>
          </cell>
          <cell r="C373">
            <v>41275</v>
          </cell>
          <cell r="D373">
            <v>1</v>
          </cell>
          <cell r="E373" t="str">
            <v/>
          </cell>
          <cell r="F373" t="str">
            <v>CAI</v>
          </cell>
          <cell r="G373" t="str">
            <v>CAI</v>
          </cell>
          <cell r="H373">
            <v>0</v>
          </cell>
          <cell r="I373">
            <v>4000</v>
          </cell>
          <cell r="J373" t="str">
            <v>CNY</v>
          </cell>
          <cell r="K373">
            <v>0</v>
          </cell>
          <cell r="L373">
            <v>0</v>
          </cell>
          <cell r="M373" t="str">
            <v>renew / maintenance / growth – 4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</row>
        <row r="374">
          <cell r="B374" t="str">
            <v>Workstation</v>
          </cell>
          <cell r="C374">
            <v>41365</v>
          </cell>
          <cell r="D374">
            <v>1</v>
          </cell>
          <cell r="E374" t="str">
            <v/>
          </cell>
          <cell r="F374" t="str">
            <v>CAI</v>
          </cell>
          <cell r="G374" t="str">
            <v>CAI</v>
          </cell>
          <cell r="H374">
            <v>0</v>
          </cell>
          <cell r="I374">
            <v>4000</v>
          </cell>
          <cell r="J374" t="str">
            <v>CNY</v>
          </cell>
          <cell r="K374">
            <v>0</v>
          </cell>
          <cell r="L374">
            <v>0</v>
          </cell>
          <cell r="M374" t="str">
            <v>renew / maintenance / growth – 4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</row>
        <row r="375">
          <cell r="B375" t="str">
            <v>Workstation</v>
          </cell>
          <cell r="C375">
            <v>41456</v>
          </cell>
          <cell r="D375">
            <v>1</v>
          </cell>
          <cell r="E375" t="str">
            <v/>
          </cell>
          <cell r="F375" t="str">
            <v>CAI</v>
          </cell>
          <cell r="G375" t="str">
            <v>CAI</v>
          </cell>
          <cell r="H375">
            <v>0</v>
          </cell>
          <cell r="I375">
            <v>4000</v>
          </cell>
          <cell r="J375" t="str">
            <v>CNY</v>
          </cell>
          <cell r="K375">
            <v>0</v>
          </cell>
          <cell r="L375">
            <v>0</v>
          </cell>
          <cell r="M375" t="str">
            <v>renew / maintenance / growth – 4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</row>
        <row r="376">
          <cell r="B376" t="str">
            <v>Workstation</v>
          </cell>
          <cell r="C376">
            <v>41548</v>
          </cell>
          <cell r="D376">
            <v>1</v>
          </cell>
          <cell r="E376" t="str">
            <v/>
          </cell>
          <cell r="F376" t="str">
            <v>CAI</v>
          </cell>
          <cell r="G376" t="str">
            <v>CAI</v>
          </cell>
          <cell r="H376">
            <v>0</v>
          </cell>
          <cell r="I376">
            <v>4000</v>
          </cell>
          <cell r="J376" t="str">
            <v>CNY</v>
          </cell>
          <cell r="K376">
            <v>0</v>
          </cell>
          <cell r="L376">
            <v>0</v>
          </cell>
          <cell r="M376" t="str">
            <v>renew / maintenance / growth – 4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</row>
        <row r="377">
          <cell r="B377" t="str">
            <v>Workstation</v>
          </cell>
          <cell r="C377">
            <v>41306</v>
          </cell>
          <cell r="D377">
            <v>1</v>
          </cell>
          <cell r="E377" t="str">
            <v/>
          </cell>
          <cell r="F377" t="str">
            <v>TUN</v>
          </cell>
          <cell r="G377" t="str">
            <v>TUN</v>
          </cell>
          <cell r="H377">
            <v>0</v>
          </cell>
          <cell r="I377">
            <v>20000</v>
          </cell>
          <cell r="J377" t="str">
            <v>CNY</v>
          </cell>
          <cell r="K377">
            <v>0</v>
          </cell>
          <cell r="L377">
            <v>0</v>
          </cell>
          <cell r="M377" t="str">
            <v>renew / maintenance / growth – 20 (+36-40% expected)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</row>
        <row r="378">
          <cell r="B378" t="str">
            <v>Workstation</v>
          </cell>
          <cell r="C378">
            <v>41395</v>
          </cell>
          <cell r="D378">
            <v>1</v>
          </cell>
          <cell r="E378" t="str">
            <v/>
          </cell>
          <cell r="F378" t="str">
            <v>TUN</v>
          </cell>
          <cell r="G378" t="str">
            <v>TUN</v>
          </cell>
          <cell r="H378">
            <v>0</v>
          </cell>
          <cell r="I378">
            <v>20000</v>
          </cell>
          <cell r="J378" t="str">
            <v>CNY</v>
          </cell>
          <cell r="K378">
            <v>0</v>
          </cell>
          <cell r="L378">
            <v>0</v>
          </cell>
          <cell r="M378" t="str">
            <v>renew / maintenance / growth – 20 (+36-40% expected)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</row>
        <row r="379">
          <cell r="B379" t="str">
            <v>Workstation</v>
          </cell>
          <cell r="C379">
            <v>41487</v>
          </cell>
          <cell r="D379">
            <v>1</v>
          </cell>
          <cell r="E379" t="str">
            <v/>
          </cell>
          <cell r="F379" t="str">
            <v>TUN</v>
          </cell>
          <cell r="G379" t="str">
            <v>TUN</v>
          </cell>
          <cell r="H379">
            <v>0</v>
          </cell>
          <cell r="I379">
            <v>20000</v>
          </cell>
          <cell r="J379" t="str">
            <v>CNY</v>
          </cell>
          <cell r="K379">
            <v>0</v>
          </cell>
          <cell r="L379">
            <v>0</v>
          </cell>
          <cell r="M379" t="str">
            <v>renew / maintenance / growth – 20 (+36-40% expected)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</row>
        <row r="380">
          <cell r="B380" t="str">
            <v>Workstation</v>
          </cell>
          <cell r="C380">
            <v>41579</v>
          </cell>
          <cell r="D380">
            <v>1</v>
          </cell>
          <cell r="E380" t="str">
            <v/>
          </cell>
          <cell r="F380" t="str">
            <v>TUN</v>
          </cell>
          <cell r="G380" t="str">
            <v>TUN</v>
          </cell>
          <cell r="H380">
            <v>0</v>
          </cell>
          <cell r="I380">
            <v>20000</v>
          </cell>
          <cell r="J380" t="str">
            <v>CNY</v>
          </cell>
          <cell r="K380">
            <v>0</v>
          </cell>
          <cell r="L380">
            <v>0</v>
          </cell>
          <cell r="M380" t="str">
            <v>renew / maintenance / growth – 20 (+36-40% expected)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</row>
        <row r="381">
          <cell r="B381" t="str">
            <v>Workstation</v>
          </cell>
          <cell r="C381">
            <v>41275</v>
          </cell>
          <cell r="D381">
            <v>1</v>
          </cell>
          <cell r="E381" t="str">
            <v/>
          </cell>
          <cell r="F381" t="str">
            <v>CAS</v>
          </cell>
          <cell r="G381" t="str">
            <v>CAS</v>
          </cell>
          <cell r="H381">
            <v>0</v>
          </cell>
          <cell r="I381">
            <v>4000</v>
          </cell>
          <cell r="J381" t="str">
            <v>CNY</v>
          </cell>
          <cell r="K381">
            <v>0</v>
          </cell>
          <cell r="L381">
            <v>0</v>
          </cell>
          <cell r="M381" t="str">
            <v>renew / maintenance / growth – 1 (all laptops)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</row>
        <row r="382">
          <cell r="B382" t="str">
            <v>Workstation</v>
          </cell>
          <cell r="C382">
            <v>41275</v>
          </cell>
          <cell r="D382">
            <v>1</v>
          </cell>
          <cell r="E382" t="str">
            <v/>
          </cell>
          <cell r="F382" t="str">
            <v>RAB</v>
          </cell>
          <cell r="G382" t="str">
            <v>RAB</v>
          </cell>
          <cell r="H382">
            <v>0</v>
          </cell>
          <cell r="I382">
            <v>4000</v>
          </cell>
          <cell r="J382" t="str">
            <v>CNY</v>
          </cell>
          <cell r="K382">
            <v>0</v>
          </cell>
          <cell r="L382">
            <v>0</v>
          </cell>
          <cell r="M382" t="str">
            <v>renew / maintenance / growth – 1 (all laptops)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B383" t="str">
            <v>Workstation</v>
          </cell>
          <cell r="C383">
            <v>41306</v>
          </cell>
          <cell r="D383">
            <v>1</v>
          </cell>
          <cell r="E383" t="str">
            <v/>
          </cell>
          <cell r="F383" t="str">
            <v>ALG</v>
          </cell>
          <cell r="G383" t="str">
            <v>ALG</v>
          </cell>
          <cell r="H383">
            <v>0</v>
          </cell>
          <cell r="I383">
            <v>120000</v>
          </cell>
          <cell r="J383" t="str">
            <v>CNY</v>
          </cell>
          <cell r="K383">
            <v>0</v>
          </cell>
          <cell r="L383" t="str">
            <v>ALG2</v>
          </cell>
          <cell r="M383" t="str">
            <v>renew / maintenance / growth – 40 (ALG2)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B384" t="str">
            <v>Workstation</v>
          </cell>
          <cell r="C384">
            <v>41395</v>
          </cell>
          <cell r="D384">
            <v>1</v>
          </cell>
          <cell r="E384" t="str">
            <v/>
          </cell>
          <cell r="F384" t="str">
            <v>ALG</v>
          </cell>
          <cell r="G384" t="str">
            <v>ALG</v>
          </cell>
          <cell r="H384">
            <v>0</v>
          </cell>
          <cell r="I384">
            <v>8000</v>
          </cell>
          <cell r="J384" t="str">
            <v>CNY</v>
          </cell>
          <cell r="K384">
            <v>0</v>
          </cell>
          <cell r="L384" t="str">
            <v>ALG2</v>
          </cell>
          <cell r="M384" t="str">
            <v>renew / maintenance / growth – 40 (ALG2)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B385" t="str">
            <v>Workstation</v>
          </cell>
          <cell r="C385">
            <v>41487</v>
          </cell>
          <cell r="D385">
            <v>1</v>
          </cell>
          <cell r="E385" t="str">
            <v/>
          </cell>
          <cell r="F385" t="str">
            <v>ALG</v>
          </cell>
          <cell r="G385" t="str">
            <v>ALG</v>
          </cell>
          <cell r="H385">
            <v>0</v>
          </cell>
          <cell r="I385">
            <v>16000</v>
          </cell>
          <cell r="J385" t="str">
            <v>CNY</v>
          </cell>
          <cell r="K385">
            <v>0</v>
          </cell>
          <cell r="L385" t="str">
            <v>ALG2</v>
          </cell>
          <cell r="M385" t="str">
            <v>renew / maintenance / growth – 40 (ALG2)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</row>
        <row r="386">
          <cell r="B386" t="str">
            <v>Workstation</v>
          </cell>
          <cell r="C386">
            <v>41579</v>
          </cell>
          <cell r="D386">
            <v>1</v>
          </cell>
          <cell r="E386" t="str">
            <v/>
          </cell>
          <cell r="F386" t="str">
            <v>ALG</v>
          </cell>
          <cell r="G386" t="str">
            <v>ALG</v>
          </cell>
          <cell r="H386">
            <v>0</v>
          </cell>
          <cell r="I386">
            <v>16000</v>
          </cell>
          <cell r="J386" t="str">
            <v>CNY</v>
          </cell>
          <cell r="K386">
            <v>0</v>
          </cell>
          <cell r="L386" t="str">
            <v>ALG2</v>
          </cell>
          <cell r="M386" t="str">
            <v>renew / maintenance / growth – 40 (ALG2)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</row>
        <row r="387">
          <cell r="B387" t="str">
            <v>Workstation</v>
          </cell>
          <cell r="C387">
            <v>41275</v>
          </cell>
          <cell r="D387">
            <v>1</v>
          </cell>
          <cell r="E387" t="str">
            <v/>
          </cell>
          <cell r="F387" t="str">
            <v>LON</v>
          </cell>
          <cell r="G387" t="str">
            <v>LON</v>
          </cell>
          <cell r="H387">
            <v>0</v>
          </cell>
          <cell r="I387">
            <v>4000</v>
          </cell>
          <cell r="J387" t="str">
            <v>CNY</v>
          </cell>
          <cell r="K387">
            <v>0</v>
          </cell>
          <cell r="L387">
            <v>0</v>
          </cell>
          <cell r="M387" t="str">
            <v>renew / maintenance / growth – 5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</row>
        <row r="388">
          <cell r="B388" t="str">
            <v>Workstation</v>
          </cell>
          <cell r="C388">
            <v>41365</v>
          </cell>
          <cell r="D388">
            <v>1</v>
          </cell>
          <cell r="E388" t="str">
            <v/>
          </cell>
          <cell r="F388" t="str">
            <v>LON</v>
          </cell>
          <cell r="G388" t="str">
            <v>LON</v>
          </cell>
          <cell r="H388">
            <v>0</v>
          </cell>
          <cell r="I388">
            <v>8000</v>
          </cell>
          <cell r="J388" t="str">
            <v>CNY</v>
          </cell>
          <cell r="K388">
            <v>0</v>
          </cell>
          <cell r="L388">
            <v>0</v>
          </cell>
          <cell r="M388" t="str">
            <v>renew / maintenance / growth – 5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</row>
        <row r="389">
          <cell r="B389" t="str">
            <v>Workstation</v>
          </cell>
          <cell r="C389">
            <v>41456</v>
          </cell>
          <cell r="D389">
            <v>1</v>
          </cell>
          <cell r="E389" t="str">
            <v/>
          </cell>
          <cell r="F389" t="str">
            <v>LON</v>
          </cell>
          <cell r="G389" t="str">
            <v>LON</v>
          </cell>
          <cell r="H389">
            <v>0</v>
          </cell>
          <cell r="I389">
            <v>4000</v>
          </cell>
          <cell r="J389" t="str">
            <v>CNY</v>
          </cell>
          <cell r="K389">
            <v>0</v>
          </cell>
          <cell r="L389">
            <v>0</v>
          </cell>
          <cell r="M389" t="str">
            <v>renew / maintenance / growth – 5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</row>
        <row r="390">
          <cell r="B390" t="str">
            <v>Workstation</v>
          </cell>
          <cell r="C390">
            <v>41548</v>
          </cell>
          <cell r="D390">
            <v>1</v>
          </cell>
          <cell r="E390" t="str">
            <v/>
          </cell>
          <cell r="F390" t="str">
            <v>LON</v>
          </cell>
          <cell r="G390" t="str">
            <v>LON</v>
          </cell>
          <cell r="H390">
            <v>0</v>
          </cell>
          <cell r="I390">
            <v>4000</v>
          </cell>
          <cell r="J390" t="str">
            <v>CNY</v>
          </cell>
          <cell r="K390">
            <v>0</v>
          </cell>
          <cell r="L390">
            <v>0</v>
          </cell>
          <cell r="M390" t="str">
            <v>renew / maintenance / growth – 5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</row>
        <row r="391">
          <cell r="B391">
            <v>0</v>
          </cell>
          <cell r="C391">
            <v>0</v>
          </cell>
          <cell r="D391">
            <v>0</v>
          </cell>
          <cell r="E391" t="str">
            <v/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</row>
        <row r="392">
          <cell r="B392" t="str">
            <v>Laptops</v>
          </cell>
          <cell r="C392">
            <v>41275</v>
          </cell>
          <cell r="D392">
            <v>1</v>
          </cell>
          <cell r="E392" t="str">
            <v/>
          </cell>
          <cell r="F392" t="str">
            <v>BJS_INT</v>
          </cell>
          <cell r="G392" t="str">
            <v>BJS_INT</v>
          </cell>
          <cell r="H392">
            <v>0</v>
          </cell>
          <cell r="I392">
            <v>56000</v>
          </cell>
          <cell r="J392" t="str">
            <v>CNY</v>
          </cell>
          <cell r="K392">
            <v>0</v>
          </cell>
          <cell r="L392">
            <v>0</v>
          </cell>
          <cell r="M392" t="str">
            <v>1 laptop = 7000CNY, need 8/quarter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</row>
        <row r="393">
          <cell r="B393" t="str">
            <v>Laptops</v>
          </cell>
          <cell r="C393">
            <v>41365</v>
          </cell>
          <cell r="D393">
            <v>1</v>
          </cell>
          <cell r="E393" t="str">
            <v/>
          </cell>
          <cell r="F393" t="str">
            <v>BJS_INT</v>
          </cell>
          <cell r="G393" t="str">
            <v>BJS_INT</v>
          </cell>
          <cell r="H393">
            <v>0</v>
          </cell>
          <cell r="I393">
            <v>56000</v>
          </cell>
          <cell r="J393" t="str">
            <v>CNY</v>
          </cell>
          <cell r="K393">
            <v>0</v>
          </cell>
          <cell r="L393">
            <v>0</v>
          </cell>
          <cell r="M393" t="str">
            <v>1 laptop = 7000CNY, need 8/quarter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</row>
        <row r="394">
          <cell r="B394" t="str">
            <v>Laptops</v>
          </cell>
          <cell r="C394">
            <v>41456</v>
          </cell>
          <cell r="D394">
            <v>1</v>
          </cell>
          <cell r="E394" t="str">
            <v/>
          </cell>
          <cell r="F394" t="str">
            <v>BJS_INT</v>
          </cell>
          <cell r="G394" t="str">
            <v>BJS_INT</v>
          </cell>
          <cell r="H394">
            <v>0</v>
          </cell>
          <cell r="I394">
            <v>56000</v>
          </cell>
          <cell r="J394" t="str">
            <v>CNY</v>
          </cell>
          <cell r="K394">
            <v>0</v>
          </cell>
          <cell r="L394">
            <v>0</v>
          </cell>
          <cell r="M394" t="str">
            <v>1 laptop = 7000CNY, need 8/quarter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</row>
        <row r="395">
          <cell r="B395" t="str">
            <v>Laptops</v>
          </cell>
          <cell r="C395">
            <v>41548</v>
          </cell>
          <cell r="D395">
            <v>1</v>
          </cell>
          <cell r="E395" t="str">
            <v/>
          </cell>
          <cell r="F395" t="str">
            <v>BJS_INT</v>
          </cell>
          <cell r="G395" t="str">
            <v>BJS_INT</v>
          </cell>
          <cell r="H395">
            <v>0</v>
          </cell>
          <cell r="I395">
            <v>56000</v>
          </cell>
          <cell r="J395" t="str">
            <v>CNY</v>
          </cell>
          <cell r="K395">
            <v>0</v>
          </cell>
          <cell r="L395">
            <v>0</v>
          </cell>
          <cell r="M395" t="str">
            <v>1 laptop = 7000CNY, need 8/quarter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</row>
        <row r="396">
          <cell r="B396" t="str">
            <v>Laptops</v>
          </cell>
          <cell r="C396">
            <v>41456</v>
          </cell>
          <cell r="D396">
            <v>1</v>
          </cell>
          <cell r="E396" t="str">
            <v/>
          </cell>
          <cell r="F396" t="str">
            <v>BJS_INT</v>
          </cell>
          <cell r="G396" t="str">
            <v>BJS_INT</v>
          </cell>
          <cell r="H396">
            <v>0</v>
          </cell>
          <cell r="I396">
            <v>45000</v>
          </cell>
          <cell r="J396" t="str">
            <v>CNY</v>
          </cell>
          <cell r="K396">
            <v>0</v>
          </cell>
          <cell r="L396">
            <v>0</v>
          </cell>
          <cell r="M396" t="str">
            <v>3 macBook: 1 for IT, 2 for top mngt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</row>
        <row r="397">
          <cell r="B397" t="str">
            <v>Laptops</v>
          </cell>
          <cell r="C397">
            <v>41395</v>
          </cell>
          <cell r="D397">
            <v>1</v>
          </cell>
          <cell r="E397" t="str">
            <v/>
          </cell>
          <cell r="F397" t="str">
            <v>BJS</v>
          </cell>
          <cell r="G397" t="str">
            <v>BJS</v>
          </cell>
          <cell r="H397">
            <v>0</v>
          </cell>
          <cell r="I397">
            <v>7000</v>
          </cell>
          <cell r="J397" t="str">
            <v>CNY</v>
          </cell>
          <cell r="K397">
            <v>0</v>
          </cell>
          <cell r="L397">
            <v>0</v>
          </cell>
          <cell r="M397" t="str">
            <v>renew / maintenance / growth – 1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398">
          <cell r="B398" t="str">
            <v>Laptops</v>
          </cell>
          <cell r="C398">
            <v>41275</v>
          </cell>
          <cell r="D398">
            <v>1</v>
          </cell>
          <cell r="E398" t="str">
            <v/>
          </cell>
          <cell r="F398" t="str">
            <v>SHE</v>
          </cell>
          <cell r="G398" t="str">
            <v>SHE</v>
          </cell>
          <cell r="H398">
            <v>0</v>
          </cell>
          <cell r="I398">
            <v>0</v>
          </cell>
          <cell r="J398" t="str">
            <v>CNY</v>
          </cell>
          <cell r="K398">
            <v>0</v>
          </cell>
          <cell r="L398">
            <v>0</v>
          </cell>
          <cell r="M398" t="str">
            <v>not likely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</row>
        <row r="399">
          <cell r="B399" t="str">
            <v>Laptops</v>
          </cell>
          <cell r="C399">
            <v>41275</v>
          </cell>
          <cell r="D399">
            <v>1</v>
          </cell>
          <cell r="E399" t="str">
            <v/>
          </cell>
          <cell r="F399" t="str">
            <v>CNG</v>
          </cell>
          <cell r="G399" t="str">
            <v>CNG</v>
          </cell>
          <cell r="H399">
            <v>0</v>
          </cell>
          <cell r="I399">
            <v>0</v>
          </cell>
          <cell r="J399" t="str">
            <v>CNY</v>
          </cell>
          <cell r="K399">
            <v>0</v>
          </cell>
          <cell r="L399">
            <v>0</v>
          </cell>
          <cell r="M399" t="str">
            <v>not likely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</row>
        <row r="400">
          <cell r="B400" t="str">
            <v>Laptops</v>
          </cell>
          <cell r="C400">
            <v>41275</v>
          </cell>
          <cell r="D400">
            <v>1</v>
          </cell>
          <cell r="E400" t="str">
            <v/>
          </cell>
          <cell r="F400" t="str">
            <v>WUH</v>
          </cell>
          <cell r="G400" t="str">
            <v>WUH</v>
          </cell>
          <cell r="H400">
            <v>0</v>
          </cell>
          <cell r="I400">
            <v>0</v>
          </cell>
          <cell r="J400" t="str">
            <v>CNY</v>
          </cell>
          <cell r="K400">
            <v>0</v>
          </cell>
          <cell r="L400">
            <v>0</v>
          </cell>
          <cell r="M400" t="str">
            <v>not likely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</row>
        <row r="401">
          <cell r="B401" t="str">
            <v>Laptops</v>
          </cell>
          <cell r="C401">
            <v>41275</v>
          </cell>
          <cell r="D401">
            <v>1</v>
          </cell>
          <cell r="E401" t="str">
            <v/>
          </cell>
          <cell r="F401" t="str">
            <v>CAN</v>
          </cell>
          <cell r="G401" t="str">
            <v>CAN</v>
          </cell>
          <cell r="H401">
            <v>0</v>
          </cell>
          <cell r="I401">
            <v>0</v>
          </cell>
          <cell r="J401" t="str">
            <v>CNY</v>
          </cell>
          <cell r="K401">
            <v>0</v>
          </cell>
          <cell r="L401">
            <v>0</v>
          </cell>
          <cell r="M401" t="str">
            <v>not likely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</row>
        <row r="402">
          <cell r="B402" t="str">
            <v>Laptops</v>
          </cell>
          <cell r="C402">
            <v>41275</v>
          </cell>
          <cell r="D402">
            <v>1</v>
          </cell>
          <cell r="E402" t="str">
            <v/>
          </cell>
          <cell r="F402" t="str">
            <v>SHA</v>
          </cell>
          <cell r="G402" t="str">
            <v>SHA</v>
          </cell>
          <cell r="H402">
            <v>0</v>
          </cell>
          <cell r="I402">
            <v>0</v>
          </cell>
          <cell r="J402" t="str">
            <v>CNY</v>
          </cell>
          <cell r="K402">
            <v>0</v>
          </cell>
          <cell r="L402">
            <v>0</v>
          </cell>
          <cell r="M402" t="str">
            <v>not likely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</row>
        <row r="403">
          <cell r="B403" t="str">
            <v>Laptops</v>
          </cell>
          <cell r="C403">
            <v>41275</v>
          </cell>
          <cell r="D403">
            <v>1</v>
          </cell>
          <cell r="E403" t="str">
            <v/>
          </cell>
          <cell r="F403" t="str">
            <v>BKK</v>
          </cell>
          <cell r="G403" t="str">
            <v>BKK</v>
          </cell>
          <cell r="H403">
            <v>0</v>
          </cell>
          <cell r="I403">
            <v>0</v>
          </cell>
          <cell r="J403" t="str">
            <v>CNY</v>
          </cell>
          <cell r="K403">
            <v>0</v>
          </cell>
          <cell r="L403">
            <v>0</v>
          </cell>
          <cell r="M403" t="str">
            <v>not likely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</row>
        <row r="404">
          <cell r="B404" t="str">
            <v>Laptops</v>
          </cell>
          <cell r="C404">
            <v>41275</v>
          </cell>
          <cell r="D404">
            <v>1</v>
          </cell>
          <cell r="E404" t="str">
            <v/>
          </cell>
          <cell r="F404" t="str">
            <v>JKT</v>
          </cell>
          <cell r="G404" t="str">
            <v>JKT</v>
          </cell>
          <cell r="H404">
            <v>0</v>
          </cell>
          <cell r="I404">
            <v>0</v>
          </cell>
          <cell r="J404" t="str">
            <v>CNY</v>
          </cell>
          <cell r="K404">
            <v>0</v>
          </cell>
          <cell r="L404">
            <v>0</v>
          </cell>
          <cell r="M404" t="str">
            <v>not likely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</row>
        <row r="405">
          <cell r="B405" t="str">
            <v>Laptops</v>
          </cell>
          <cell r="C405">
            <v>41275</v>
          </cell>
          <cell r="D405">
            <v>1</v>
          </cell>
          <cell r="E405" t="str">
            <v/>
          </cell>
          <cell r="F405" t="str">
            <v>BEY</v>
          </cell>
          <cell r="G405" t="str">
            <v>BEY</v>
          </cell>
          <cell r="H405">
            <v>0</v>
          </cell>
          <cell r="I405">
            <v>0</v>
          </cell>
          <cell r="J405" t="str">
            <v>CNY</v>
          </cell>
          <cell r="K405">
            <v>0</v>
          </cell>
          <cell r="L405">
            <v>0</v>
          </cell>
          <cell r="M405" t="str">
            <v>not likely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</row>
        <row r="406">
          <cell r="B406" t="str">
            <v>Laptops</v>
          </cell>
          <cell r="C406">
            <v>41275</v>
          </cell>
          <cell r="D406">
            <v>1</v>
          </cell>
          <cell r="E406" t="str">
            <v/>
          </cell>
          <cell r="F406" t="str">
            <v>CAI</v>
          </cell>
          <cell r="G406" t="str">
            <v>CAI</v>
          </cell>
          <cell r="H406">
            <v>0</v>
          </cell>
          <cell r="I406">
            <v>0</v>
          </cell>
          <cell r="J406" t="str">
            <v>CNY</v>
          </cell>
          <cell r="K406">
            <v>0</v>
          </cell>
          <cell r="L406">
            <v>0</v>
          </cell>
          <cell r="M406" t="str">
            <v>not likely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</row>
        <row r="407">
          <cell r="B407" t="str">
            <v>Laptops</v>
          </cell>
          <cell r="C407">
            <v>41365</v>
          </cell>
          <cell r="D407">
            <v>1</v>
          </cell>
          <cell r="E407" t="str">
            <v/>
          </cell>
          <cell r="F407" t="str">
            <v>TUN</v>
          </cell>
          <cell r="G407" t="str">
            <v>TUN</v>
          </cell>
          <cell r="H407">
            <v>0</v>
          </cell>
          <cell r="I407">
            <v>14000</v>
          </cell>
          <cell r="J407" t="str">
            <v>CNY</v>
          </cell>
          <cell r="K407">
            <v>0</v>
          </cell>
          <cell r="L407">
            <v>0</v>
          </cell>
          <cell r="M407" t="str">
            <v>renew / maintenance / growth – INT team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</row>
        <row r="408">
          <cell r="B408" t="str">
            <v>Laptops</v>
          </cell>
          <cell r="C408">
            <v>41456</v>
          </cell>
          <cell r="D408">
            <v>1</v>
          </cell>
          <cell r="E408" t="str">
            <v/>
          </cell>
          <cell r="F408" t="str">
            <v>CAS</v>
          </cell>
          <cell r="G408" t="str">
            <v>CAS</v>
          </cell>
          <cell r="H408">
            <v>0</v>
          </cell>
          <cell r="I408">
            <v>14000</v>
          </cell>
          <cell r="J408" t="str">
            <v>CNY</v>
          </cell>
          <cell r="K408">
            <v>0</v>
          </cell>
          <cell r="L408">
            <v>0</v>
          </cell>
          <cell r="M408" t="str">
            <v>renew / maintenance / growth – 2 (all laptops)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</row>
        <row r="409">
          <cell r="B409" t="str">
            <v>Laptops</v>
          </cell>
          <cell r="C409">
            <v>41426</v>
          </cell>
          <cell r="D409">
            <v>1</v>
          </cell>
          <cell r="E409" t="str">
            <v/>
          </cell>
          <cell r="F409" t="str">
            <v>RAB</v>
          </cell>
          <cell r="G409" t="str">
            <v>RAB</v>
          </cell>
          <cell r="H409">
            <v>0</v>
          </cell>
          <cell r="I409">
            <v>14000</v>
          </cell>
          <cell r="J409" t="str">
            <v>CNY</v>
          </cell>
          <cell r="K409">
            <v>0</v>
          </cell>
          <cell r="L409">
            <v>0</v>
          </cell>
          <cell r="M409" t="str">
            <v>renew / maintenance / growth – 2 (all laptops)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</row>
        <row r="410">
          <cell r="B410" t="str">
            <v>Laptops</v>
          </cell>
          <cell r="C410">
            <v>41395</v>
          </cell>
          <cell r="D410">
            <v>1</v>
          </cell>
          <cell r="E410" t="str">
            <v/>
          </cell>
          <cell r="F410" t="str">
            <v>ALG</v>
          </cell>
          <cell r="G410" t="str">
            <v>ALG</v>
          </cell>
          <cell r="H410">
            <v>0</v>
          </cell>
          <cell r="I410">
            <v>14000</v>
          </cell>
          <cell r="J410" t="str">
            <v>CNY</v>
          </cell>
          <cell r="K410">
            <v>0</v>
          </cell>
          <cell r="L410">
            <v>0</v>
          </cell>
          <cell r="M410" t="str">
            <v>renew / maintenance / growth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</row>
        <row r="411">
          <cell r="B411" t="str">
            <v>Laptops</v>
          </cell>
          <cell r="C411">
            <v>41487</v>
          </cell>
          <cell r="D411">
            <v>1</v>
          </cell>
          <cell r="E411" t="str">
            <v/>
          </cell>
          <cell r="F411" t="str">
            <v>LON</v>
          </cell>
          <cell r="G411" t="str">
            <v>LON</v>
          </cell>
          <cell r="H411">
            <v>0</v>
          </cell>
          <cell r="I411">
            <v>0</v>
          </cell>
          <cell r="J411" t="str">
            <v>CNY</v>
          </cell>
          <cell r="K411">
            <v>0</v>
          </cell>
          <cell r="L411">
            <v>0</v>
          </cell>
          <cell r="M411" t="str">
            <v>renew / maintenance / growth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</row>
        <row r="412">
          <cell r="B412">
            <v>0</v>
          </cell>
          <cell r="C412">
            <v>0</v>
          </cell>
          <cell r="D412">
            <v>0</v>
          </cell>
          <cell r="E412" t="str">
            <v/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</row>
        <row r="413">
          <cell r="B413" t="str">
            <v>MRZ reader</v>
          </cell>
          <cell r="C413">
            <v>41306</v>
          </cell>
          <cell r="D413">
            <v>1</v>
          </cell>
          <cell r="E413" t="str">
            <v/>
          </cell>
          <cell r="F413" t="str">
            <v>BJS_INT</v>
          </cell>
          <cell r="G413" t="str">
            <v>BJS_INT</v>
          </cell>
          <cell r="H413">
            <v>0</v>
          </cell>
          <cell r="I413">
            <v>7000</v>
          </cell>
          <cell r="J413" t="str">
            <v>CNY</v>
          </cell>
          <cell r="K413">
            <v>0</v>
          </cell>
          <cell r="L413">
            <v>0</v>
          </cell>
          <cell r="M413" t="str">
            <v>test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</row>
        <row r="414">
          <cell r="B414" t="str">
            <v>MRZ reader</v>
          </cell>
          <cell r="C414">
            <v>41306</v>
          </cell>
          <cell r="D414">
            <v>1</v>
          </cell>
          <cell r="E414" t="str">
            <v/>
          </cell>
          <cell r="F414" t="str">
            <v>BJS</v>
          </cell>
          <cell r="G414" t="str">
            <v>BJS</v>
          </cell>
          <cell r="H414">
            <v>0</v>
          </cell>
          <cell r="I414">
            <v>28000</v>
          </cell>
          <cell r="J414" t="str">
            <v>CNY</v>
          </cell>
          <cell r="K414">
            <v>0</v>
          </cell>
          <cell r="L414">
            <v>0</v>
          </cell>
          <cell r="M414" t="str">
            <v>spare + flow ctrl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</row>
        <row r="415">
          <cell r="B415" t="str">
            <v>MRZ reader</v>
          </cell>
          <cell r="C415">
            <v>41306</v>
          </cell>
          <cell r="D415">
            <v>1</v>
          </cell>
          <cell r="E415" t="str">
            <v/>
          </cell>
          <cell r="F415" t="str">
            <v>SHE</v>
          </cell>
          <cell r="G415" t="str">
            <v>SHE</v>
          </cell>
          <cell r="H415">
            <v>0</v>
          </cell>
          <cell r="I415">
            <v>14000</v>
          </cell>
          <cell r="J415" t="str">
            <v>CNY</v>
          </cell>
          <cell r="K415">
            <v>0</v>
          </cell>
          <cell r="L415">
            <v>0</v>
          </cell>
          <cell r="M415" t="str">
            <v>spare + flow ctrl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</row>
        <row r="416">
          <cell r="B416" t="str">
            <v>MRZ reader</v>
          </cell>
          <cell r="C416">
            <v>41306</v>
          </cell>
          <cell r="D416">
            <v>1</v>
          </cell>
          <cell r="E416" t="str">
            <v/>
          </cell>
          <cell r="F416" t="str">
            <v>CNG</v>
          </cell>
          <cell r="G416" t="str">
            <v>CNG</v>
          </cell>
          <cell r="H416">
            <v>0</v>
          </cell>
          <cell r="I416">
            <v>14000</v>
          </cell>
          <cell r="J416" t="str">
            <v>CNY</v>
          </cell>
          <cell r="K416">
            <v>0</v>
          </cell>
          <cell r="L416">
            <v>0</v>
          </cell>
          <cell r="M416" t="str">
            <v>spare + flow ctrl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</row>
        <row r="417">
          <cell r="B417" t="str">
            <v>MRZ reader</v>
          </cell>
          <cell r="C417">
            <v>41306</v>
          </cell>
          <cell r="D417">
            <v>1</v>
          </cell>
          <cell r="E417" t="str">
            <v/>
          </cell>
          <cell r="F417" t="str">
            <v>WUH</v>
          </cell>
          <cell r="G417" t="str">
            <v>WUH</v>
          </cell>
          <cell r="H417">
            <v>0</v>
          </cell>
          <cell r="I417">
            <v>14000</v>
          </cell>
          <cell r="J417" t="str">
            <v>CNY</v>
          </cell>
          <cell r="K417">
            <v>0</v>
          </cell>
          <cell r="L417">
            <v>0</v>
          </cell>
          <cell r="M417" t="str">
            <v>spare + flow ctrl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</row>
        <row r="418">
          <cell r="B418" t="str">
            <v>MRZ reader</v>
          </cell>
          <cell r="C418">
            <v>41306</v>
          </cell>
          <cell r="D418">
            <v>1</v>
          </cell>
          <cell r="E418" t="str">
            <v/>
          </cell>
          <cell r="F418" t="str">
            <v>CAN</v>
          </cell>
          <cell r="G418" t="str">
            <v>CAN</v>
          </cell>
          <cell r="H418">
            <v>0</v>
          </cell>
          <cell r="I418">
            <v>21000</v>
          </cell>
          <cell r="J418" t="str">
            <v>CNY</v>
          </cell>
          <cell r="K418">
            <v>0</v>
          </cell>
          <cell r="L418">
            <v>0</v>
          </cell>
          <cell r="M418" t="str">
            <v>spare + flow ctrl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</row>
        <row r="419">
          <cell r="B419" t="str">
            <v>MRZ reader</v>
          </cell>
          <cell r="C419">
            <v>41306</v>
          </cell>
          <cell r="D419">
            <v>1</v>
          </cell>
          <cell r="E419" t="str">
            <v/>
          </cell>
          <cell r="F419" t="str">
            <v>SHA</v>
          </cell>
          <cell r="G419" t="str">
            <v>SHA</v>
          </cell>
          <cell r="H419">
            <v>0</v>
          </cell>
          <cell r="I419">
            <v>14000</v>
          </cell>
          <cell r="J419" t="str">
            <v>CNY</v>
          </cell>
          <cell r="K419">
            <v>0</v>
          </cell>
          <cell r="L419">
            <v>0</v>
          </cell>
          <cell r="M419" t="str">
            <v>spare + flow ctrl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</row>
        <row r="420">
          <cell r="B420" t="str">
            <v>MRZ reader</v>
          </cell>
          <cell r="C420">
            <v>41306</v>
          </cell>
          <cell r="D420">
            <v>1</v>
          </cell>
          <cell r="E420" t="str">
            <v/>
          </cell>
          <cell r="F420" t="str">
            <v>BKK</v>
          </cell>
          <cell r="G420" t="str">
            <v>BKK</v>
          </cell>
          <cell r="H420">
            <v>0</v>
          </cell>
          <cell r="I420">
            <v>14000</v>
          </cell>
          <cell r="J420" t="str">
            <v>CNY</v>
          </cell>
          <cell r="K420">
            <v>0</v>
          </cell>
          <cell r="L420">
            <v>0</v>
          </cell>
          <cell r="M420" t="str">
            <v>spare + flow ctrl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</row>
        <row r="421">
          <cell r="B421" t="str">
            <v>MRZ reader</v>
          </cell>
          <cell r="C421">
            <v>41306</v>
          </cell>
          <cell r="D421">
            <v>1</v>
          </cell>
          <cell r="E421" t="str">
            <v/>
          </cell>
          <cell r="F421" t="str">
            <v>JKT</v>
          </cell>
          <cell r="G421" t="str">
            <v>JKT</v>
          </cell>
          <cell r="H421">
            <v>0</v>
          </cell>
          <cell r="I421">
            <v>14000</v>
          </cell>
          <cell r="J421" t="str">
            <v>CNY</v>
          </cell>
          <cell r="K421">
            <v>0</v>
          </cell>
          <cell r="L421">
            <v>0</v>
          </cell>
          <cell r="M421" t="str">
            <v>spare + flow ctrl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</row>
        <row r="422">
          <cell r="B422" t="str">
            <v>MRZ reader</v>
          </cell>
          <cell r="C422">
            <v>41306</v>
          </cell>
          <cell r="D422">
            <v>1</v>
          </cell>
          <cell r="E422" t="str">
            <v/>
          </cell>
          <cell r="F422" t="str">
            <v>BEY</v>
          </cell>
          <cell r="G422" t="str">
            <v>BEY</v>
          </cell>
          <cell r="H422">
            <v>0</v>
          </cell>
          <cell r="I422">
            <v>21000</v>
          </cell>
          <cell r="J422" t="str">
            <v>CNY</v>
          </cell>
          <cell r="K422">
            <v>0</v>
          </cell>
          <cell r="L422">
            <v>0</v>
          </cell>
          <cell r="M422" t="str">
            <v>spare + flow ctrl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</row>
        <row r="423">
          <cell r="B423" t="str">
            <v>MRZ reader</v>
          </cell>
          <cell r="C423">
            <v>41306</v>
          </cell>
          <cell r="D423">
            <v>1</v>
          </cell>
          <cell r="E423" t="str">
            <v/>
          </cell>
          <cell r="F423" t="str">
            <v>CAI</v>
          </cell>
          <cell r="G423" t="str">
            <v>CAI</v>
          </cell>
          <cell r="H423">
            <v>0</v>
          </cell>
          <cell r="I423">
            <v>14000</v>
          </cell>
          <cell r="J423" t="str">
            <v>CNY</v>
          </cell>
          <cell r="K423">
            <v>0</v>
          </cell>
          <cell r="L423">
            <v>0</v>
          </cell>
          <cell r="M423" t="str">
            <v>spare + flow ctrl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</row>
        <row r="424">
          <cell r="B424" t="str">
            <v>MRZ reader</v>
          </cell>
          <cell r="C424">
            <v>41306</v>
          </cell>
          <cell r="D424">
            <v>1</v>
          </cell>
          <cell r="E424" t="str">
            <v/>
          </cell>
          <cell r="F424" t="str">
            <v>TUN</v>
          </cell>
          <cell r="G424" t="str">
            <v>TUN</v>
          </cell>
          <cell r="H424">
            <v>0</v>
          </cell>
          <cell r="I424">
            <v>28000</v>
          </cell>
          <cell r="J424" t="str">
            <v>CNY</v>
          </cell>
          <cell r="K424">
            <v>0</v>
          </cell>
          <cell r="L424">
            <v>0</v>
          </cell>
          <cell r="M424" t="str">
            <v>spare + flow ctrl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</row>
        <row r="425">
          <cell r="B425" t="str">
            <v>MRZ reader</v>
          </cell>
          <cell r="C425">
            <v>41306</v>
          </cell>
          <cell r="D425">
            <v>1</v>
          </cell>
          <cell r="E425" t="str">
            <v/>
          </cell>
          <cell r="F425" t="str">
            <v>CAS</v>
          </cell>
          <cell r="G425" t="str">
            <v>CAS</v>
          </cell>
          <cell r="H425">
            <v>0</v>
          </cell>
          <cell r="I425">
            <v>7000</v>
          </cell>
          <cell r="J425" t="str">
            <v>CNY</v>
          </cell>
          <cell r="K425">
            <v>0</v>
          </cell>
          <cell r="L425">
            <v>0</v>
          </cell>
          <cell r="M425" t="str">
            <v>spare + flow ctrl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</row>
        <row r="426">
          <cell r="B426" t="str">
            <v>MRZ reader</v>
          </cell>
          <cell r="C426">
            <v>41306</v>
          </cell>
          <cell r="D426">
            <v>1</v>
          </cell>
          <cell r="E426" t="str">
            <v/>
          </cell>
          <cell r="F426" t="str">
            <v>RAB</v>
          </cell>
          <cell r="G426" t="str">
            <v>RAB</v>
          </cell>
          <cell r="H426">
            <v>0</v>
          </cell>
          <cell r="I426">
            <v>7000</v>
          </cell>
          <cell r="J426" t="str">
            <v>CNY</v>
          </cell>
          <cell r="K426">
            <v>0</v>
          </cell>
          <cell r="L426">
            <v>0</v>
          </cell>
          <cell r="M426" t="str">
            <v>spare + flow ctrl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</row>
        <row r="427">
          <cell r="B427" t="str">
            <v>MRZ reader</v>
          </cell>
          <cell r="C427">
            <v>41306</v>
          </cell>
          <cell r="D427">
            <v>1</v>
          </cell>
          <cell r="E427" t="str">
            <v/>
          </cell>
          <cell r="F427" t="str">
            <v>ALG</v>
          </cell>
          <cell r="G427" t="str">
            <v>ALG</v>
          </cell>
          <cell r="H427">
            <v>0</v>
          </cell>
          <cell r="I427">
            <v>35000</v>
          </cell>
          <cell r="J427" t="str">
            <v>CNY</v>
          </cell>
          <cell r="K427">
            <v>0</v>
          </cell>
          <cell r="L427">
            <v>0</v>
          </cell>
          <cell r="M427" t="str">
            <v>spare + flow ctrl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</row>
        <row r="428">
          <cell r="B428" t="str">
            <v>MRZ reader</v>
          </cell>
          <cell r="C428">
            <v>41306</v>
          </cell>
          <cell r="D428">
            <v>1</v>
          </cell>
          <cell r="E428" t="str">
            <v/>
          </cell>
          <cell r="F428" t="str">
            <v>LON</v>
          </cell>
          <cell r="G428" t="str">
            <v>LON</v>
          </cell>
          <cell r="H428">
            <v>0</v>
          </cell>
          <cell r="I428">
            <v>21000</v>
          </cell>
          <cell r="J428" t="str">
            <v>CNY</v>
          </cell>
          <cell r="K428">
            <v>0</v>
          </cell>
          <cell r="L428">
            <v>0</v>
          </cell>
          <cell r="M428" t="str">
            <v>spare + flow ctrl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</row>
        <row r="429">
          <cell r="B429">
            <v>0</v>
          </cell>
          <cell r="C429">
            <v>0</v>
          </cell>
          <cell r="D429">
            <v>0</v>
          </cell>
          <cell r="E429" t="str">
            <v/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</row>
        <row r="430">
          <cell r="B430" t="str">
            <v>Scanner for documentation</v>
          </cell>
          <cell r="C430">
            <v>41456</v>
          </cell>
          <cell r="D430">
            <v>1</v>
          </cell>
          <cell r="E430" t="str">
            <v/>
          </cell>
          <cell r="F430" t="str">
            <v>BJS_INT</v>
          </cell>
          <cell r="G430" t="str">
            <v>BJS_INT</v>
          </cell>
          <cell r="H430">
            <v>0</v>
          </cell>
          <cell r="I430">
            <v>9600</v>
          </cell>
          <cell r="J430" t="str">
            <v>EUR</v>
          </cell>
          <cell r="K430">
            <v>0</v>
          </cell>
          <cell r="L430" t="str">
            <v>doc_scan</v>
          </cell>
          <cell r="M430" t="str">
            <v>(estimate on price and number)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</row>
        <row r="431">
          <cell r="B431" t="str">
            <v>Scanner for documentation</v>
          </cell>
          <cell r="C431">
            <v>41457</v>
          </cell>
          <cell r="D431">
            <v>1</v>
          </cell>
          <cell r="E431" t="str">
            <v/>
          </cell>
          <cell r="F431" t="str">
            <v>BJS</v>
          </cell>
          <cell r="G431" t="str">
            <v>BJS</v>
          </cell>
          <cell r="H431">
            <v>0</v>
          </cell>
          <cell r="I431">
            <v>8000</v>
          </cell>
          <cell r="J431" t="str">
            <v>EUR</v>
          </cell>
          <cell r="K431">
            <v>0</v>
          </cell>
          <cell r="L431" t="str">
            <v>doc_scan</v>
          </cell>
          <cell r="M431" t="str">
            <v>(estimate on price and number)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</row>
        <row r="432">
          <cell r="B432" t="str">
            <v>Scanner for documentation</v>
          </cell>
          <cell r="C432">
            <v>41458</v>
          </cell>
          <cell r="D432">
            <v>1</v>
          </cell>
          <cell r="E432" t="str">
            <v/>
          </cell>
          <cell r="F432" t="str">
            <v>SHE</v>
          </cell>
          <cell r="G432" t="str">
            <v>SHE</v>
          </cell>
          <cell r="H432">
            <v>0</v>
          </cell>
          <cell r="I432">
            <v>800</v>
          </cell>
          <cell r="J432" t="str">
            <v>EUR</v>
          </cell>
          <cell r="K432">
            <v>0</v>
          </cell>
          <cell r="L432" t="str">
            <v>doc_scan</v>
          </cell>
          <cell r="M432" t="str">
            <v>(estimate on price and number)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</row>
        <row r="433">
          <cell r="B433" t="str">
            <v>Scanner for documentation</v>
          </cell>
          <cell r="C433">
            <v>41459</v>
          </cell>
          <cell r="D433">
            <v>1</v>
          </cell>
          <cell r="E433" t="str">
            <v/>
          </cell>
          <cell r="F433" t="str">
            <v>CNG</v>
          </cell>
          <cell r="G433" t="str">
            <v>CNG</v>
          </cell>
          <cell r="H433">
            <v>0</v>
          </cell>
          <cell r="I433">
            <v>3200</v>
          </cell>
          <cell r="J433" t="str">
            <v>EUR</v>
          </cell>
          <cell r="K433">
            <v>0</v>
          </cell>
          <cell r="L433" t="str">
            <v>doc_scan</v>
          </cell>
          <cell r="M433" t="str">
            <v>(estimate on price and number)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</row>
        <row r="434">
          <cell r="B434" t="str">
            <v>Scanner for documentation</v>
          </cell>
          <cell r="C434">
            <v>41460</v>
          </cell>
          <cell r="D434">
            <v>1</v>
          </cell>
          <cell r="E434" t="str">
            <v/>
          </cell>
          <cell r="F434" t="str">
            <v>WUH</v>
          </cell>
          <cell r="G434" t="str">
            <v>WUH</v>
          </cell>
          <cell r="H434">
            <v>0</v>
          </cell>
          <cell r="I434">
            <v>1600</v>
          </cell>
          <cell r="J434" t="str">
            <v>EUR</v>
          </cell>
          <cell r="K434">
            <v>0</v>
          </cell>
          <cell r="L434" t="str">
            <v>doc_scan</v>
          </cell>
          <cell r="M434" t="str">
            <v>(estimate on price and number)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</row>
        <row r="435">
          <cell r="B435" t="str">
            <v>Scanner for documentation</v>
          </cell>
          <cell r="C435">
            <v>41461</v>
          </cell>
          <cell r="D435">
            <v>1</v>
          </cell>
          <cell r="E435" t="str">
            <v/>
          </cell>
          <cell r="F435" t="str">
            <v>CAN</v>
          </cell>
          <cell r="G435" t="str">
            <v>CAN</v>
          </cell>
          <cell r="H435">
            <v>0</v>
          </cell>
          <cell r="I435">
            <v>2400</v>
          </cell>
          <cell r="J435" t="str">
            <v>EUR</v>
          </cell>
          <cell r="K435">
            <v>0</v>
          </cell>
          <cell r="L435" t="str">
            <v>doc_scan</v>
          </cell>
          <cell r="M435" t="str">
            <v>(estimate on price and number)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</row>
        <row r="436">
          <cell r="B436" t="str">
            <v>Scanner for documentation</v>
          </cell>
          <cell r="C436">
            <v>41462</v>
          </cell>
          <cell r="D436">
            <v>1</v>
          </cell>
          <cell r="E436" t="str">
            <v/>
          </cell>
          <cell r="F436" t="str">
            <v>SHA</v>
          </cell>
          <cell r="G436" t="str">
            <v>SHA</v>
          </cell>
          <cell r="H436">
            <v>0</v>
          </cell>
          <cell r="I436">
            <v>8000</v>
          </cell>
          <cell r="J436" t="str">
            <v>EUR</v>
          </cell>
          <cell r="K436">
            <v>0</v>
          </cell>
          <cell r="L436" t="str">
            <v>doc_scan</v>
          </cell>
          <cell r="M436" t="str">
            <v>(estimate on price and number)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</row>
        <row r="437">
          <cell r="B437" t="str">
            <v>Scanner for documentation</v>
          </cell>
          <cell r="C437">
            <v>41463</v>
          </cell>
          <cell r="D437">
            <v>1</v>
          </cell>
          <cell r="E437" t="str">
            <v/>
          </cell>
          <cell r="F437" t="str">
            <v>BKK</v>
          </cell>
          <cell r="G437" t="str">
            <v>BKK</v>
          </cell>
          <cell r="H437">
            <v>0</v>
          </cell>
          <cell r="I437">
            <v>3200</v>
          </cell>
          <cell r="J437" t="str">
            <v>EUR</v>
          </cell>
          <cell r="K437">
            <v>0</v>
          </cell>
          <cell r="L437" t="str">
            <v>doc_scan</v>
          </cell>
          <cell r="M437" t="str">
            <v>(estimate on price and number)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</row>
        <row r="438">
          <cell r="B438" t="str">
            <v>Scanner for documentation</v>
          </cell>
          <cell r="C438">
            <v>41464</v>
          </cell>
          <cell r="D438">
            <v>1</v>
          </cell>
          <cell r="E438" t="str">
            <v/>
          </cell>
          <cell r="F438" t="str">
            <v>JKT</v>
          </cell>
          <cell r="G438" t="str">
            <v>JKT</v>
          </cell>
          <cell r="H438">
            <v>0</v>
          </cell>
          <cell r="I438">
            <v>2400</v>
          </cell>
          <cell r="J438" t="str">
            <v>EUR</v>
          </cell>
          <cell r="K438">
            <v>0</v>
          </cell>
          <cell r="L438" t="str">
            <v>doc_scan</v>
          </cell>
          <cell r="M438" t="str">
            <v>(estimate on price and number)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</row>
        <row r="439">
          <cell r="B439" t="str">
            <v>Scanner for documentation</v>
          </cell>
          <cell r="C439">
            <v>41465</v>
          </cell>
          <cell r="D439">
            <v>1</v>
          </cell>
          <cell r="E439" t="str">
            <v/>
          </cell>
          <cell r="F439" t="str">
            <v>BEY</v>
          </cell>
          <cell r="G439" t="str">
            <v>BEY</v>
          </cell>
          <cell r="H439">
            <v>0</v>
          </cell>
          <cell r="I439">
            <v>3200</v>
          </cell>
          <cell r="J439" t="str">
            <v>EUR</v>
          </cell>
          <cell r="K439">
            <v>0</v>
          </cell>
          <cell r="L439" t="str">
            <v>doc_scan</v>
          </cell>
          <cell r="M439" t="str">
            <v>(estimate on price and number)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</row>
        <row r="440">
          <cell r="B440" t="str">
            <v>Scanner for documentation</v>
          </cell>
          <cell r="C440">
            <v>41466</v>
          </cell>
          <cell r="D440">
            <v>1</v>
          </cell>
          <cell r="E440" t="str">
            <v/>
          </cell>
          <cell r="F440" t="str">
            <v>CAI</v>
          </cell>
          <cell r="G440" t="str">
            <v>CAI</v>
          </cell>
          <cell r="H440">
            <v>0</v>
          </cell>
          <cell r="I440">
            <v>3200</v>
          </cell>
          <cell r="J440" t="str">
            <v>EUR</v>
          </cell>
          <cell r="K440">
            <v>0</v>
          </cell>
          <cell r="L440" t="str">
            <v>doc_scan</v>
          </cell>
          <cell r="M440" t="str">
            <v>(estimate on price and number)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</row>
        <row r="441">
          <cell r="B441" t="str">
            <v>Scanner for documentation</v>
          </cell>
          <cell r="C441">
            <v>41467</v>
          </cell>
          <cell r="D441">
            <v>1</v>
          </cell>
          <cell r="E441" t="str">
            <v/>
          </cell>
          <cell r="F441" t="str">
            <v>TUN</v>
          </cell>
          <cell r="G441" t="str">
            <v>TUN</v>
          </cell>
          <cell r="H441">
            <v>0</v>
          </cell>
          <cell r="I441">
            <v>7200</v>
          </cell>
          <cell r="J441" t="str">
            <v>EUR</v>
          </cell>
          <cell r="K441">
            <v>0</v>
          </cell>
          <cell r="L441" t="str">
            <v>doc_scan</v>
          </cell>
          <cell r="M441" t="str">
            <v>(estimate on price and number)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</row>
        <row r="442">
          <cell r="B442" t="str">
            <v>Scanner for documentation</v>
          </cell>
          <cell r="C442">
            <v>41468</v>
          </cell>
          <cell r="D442">
            <v>1</v>
          </cell>
          <cell r="E442" t="str">
            <v/>
          </cell>
          <cell r="F442" t="str">
            <v>CAS</v>
          </cell>
          <cell r="G442" t="str">
            <v>CAS</v>
          </cell>
          <cell r="H442">
            <v>0</v>
          </cell>
          <cell r="I442">
            <v>0</v>
          </cell>
          <cell r="J442" t="str">
            <v>EUR</v>
          </cell>
          <cell r="K442">
            <v>0</v>
          </cell>
          <cell r="L442" t="str">
            <v>doc_scan</v>
          </cell>
          <cell r="M442" t="str">
            <v>(estimate on price and number)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</row>
        <row r="443">
          <cell r="B443" t="str">
            <v>Scanner for documentation</v>
          </cell>
          <cell r="C443">
            <v>41469</v>
          </cell>
          <cell r="D443">
            <v>1</v>
          </cell>
          <cell r="E443" t="str">
            <v/>
          </cell>
          <cell r="F443" t="str">
            <v>RAB</v>
          </cell>
          <cell r="G443" t="str">
            <v>RAB</v>
          </cell>
          <cell r="H443">
            <v>0</v>
          </cell>
          <cell r="I443">
            <v>0</v>
          </cell>
          <cell r="J443" t="str">
            <v>EUR</v>
          </cell>
          <cell r="K443">
            <v>0</v>
          </cell>
          <cell r="L443" t="str">
            <v>doc_scan</v>
          </cell>
          <cell r="M443" t="str">
            <v>(estimate on price and number)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</row>
        <row r="444">
          <cell r="B444" t="str">
            <v>Scanner for documentation</v>
          </cell>
          <cell r="C444">
            <v>41470</v>
          </cell>
          <cell r="D444">
            <v>1</v>
          </cell>
          <cell r="E444" t="str">
            <v/>
          </cell>
          <cell r="F444" t="str">
            <v>ALG</v>
          </cell>
          <cell r="G444" t="str">
            <v>ALG</v>
          </cell>
          <cell r="H444">
            <v>0</v>
          </cell>
          <cell r="I444">
            <v>9600</v>
          </cell>
          <cell r="J444" t="str">
            <v>EUR</v>
          </cell>
          <cell r="K444">
            <v>0</v>
          </cell>
          <cell r="L444" t="str">
            <v>doc_scan</v>
          </cell>
          <cell r="M444" t="str">
            <v>(estimate on price and number)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</row>
        <row r="445">
          <cell r="B445" t="str">
            <v>Scanner for documentation</v>
          </cell>
          <cell r="C445">
            <v>41471</v>
          </cell>
          <cell r="D445">
            <v>1</v>
          </cell>
          <cell r="E445" t="str">
            <v/>
          </cell>
          <cell r="F445" t="str">
            <v>LON</v>
          </cell>
          <cell r="G445" t="str">
            <v>LON</v>
          </cell>
          <cell r="H445">
            <v>0</v>
          </cell>
          <cell r="I445">
            <v>7200</v>
          </cell>
          <cell r="J445" t="str">
            <v>EUR</v>
          </cell>
          <cell r="K445">
            <v>0</v>
          </cell>
          <cell r="L445" t="str">
            <v>doc_scan</v>
          </cell>
          <cell r="M445" t="str">
            <v>(estimate on price and number)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</row>
        <row r="446">
          <cell r="B446">
            <v>0</v>
          </cell>
          <cell r="C446">
            <v>0</v>
          </cell>
          <cell r="D446">
            <v>0</v>
          </cell>
          <cell r="E446" t="str">
            <v/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</row>
        <row r="447">
          <cell r="B447" t="str">
            <v>Scanner for Visanet</v>
          </cell>
          <cell r="C447">
            <v>41334</v>
          </cell>
          <cell r="D447">
            <v>1</v>
          </cell>
          <cell r="E447" t="str">
            <v/>
          </cell>
          <cell r="F447" t="str">
            <v>BJS_INT</v>
          </cell>
          <cell r="G447" t="str">
            <v>BJS_INT</v>
          </cell>
          <cell r="H447">
            <v>0</v>
          </cell>
          <cell r="I447">
            <v>240</v>
          </cell>
          <cell r="J447" t="str">
            <v>EUR</v>
          </cell>
          <cell r="K447">
            <v>0</v>
          </cell>
          <cell r="L447">
            <v>0</v>
          </cell>
          <cell r="M447" t="str">
            <v>cheap scanners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</row>
        <row r="448">
          <cell r="B448" t="str">
            <v>Scanner for Visanet</v>
          </cell>
          <cell r="C448">
            <v>41365</v>
          </cell>
          <cell r="D448">
            <v>1</v>
          </cell>
          <cell r="E448" t="str">
            <v/>
          </cell>
          <cell r="F448" t="str">
            <v>BJS</v>
          </cell>
          <cell r="G448" t="str">
            <v>BJS</v>
          </cell>
          <cell r="H448">
            <v>0</v>
          </cell>
          <cell r="I448">
            <v>960</v>
          </cell>
          <cell r="J448" t="str">
            <v>EUR</v>
          </cell>
          <cell r="K448">
            <v>0</v>
          </cell>
          <cell r="L448">
            <v>0</v>
          </cell>
          <cell r="M448" t="str">
            <v>cheap scanners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</row>
        <row r="449">
          <cell r="B449" t="str">
            <v>Scanner for Visanet</v>
          </cell>
          <cell r="C449">
            <v>41395</v>
          </cell>
          <cell r="D449">
            <v>1</v>
          </cell>
          <cell r="E449" t="str">
            <v/>
          </cell>
          <cell r="F449" t="str">
            <v>SHE</v>
          </cell>
          <cell r="G449" t="str">
            <v>SHE</v>
          </cell>
          <cell r="H449">
            <v>0</v>
          </cell>
          <cell r="I449">
            <v>160</v>
          </cell>
          <cell r="J449" t="str">
            <v>EUR</v>
          </cell>
          <cell r="K449">
            <v>0</v>
          </cell>
          <cell r="L449">
            <v>0</v>
          </cell>
          <cell r="M449" t="str">
            <v>cheap scanners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</row>
        <row r="450">
          <cell r="B450" t="str">
            <v>Scanner for Visanet</v>
          </cell>
          <cell r="C450">
            <v>41426</v>
          </cell>
          <cell r="D450">
            <v>1</v>
          </cell>
          <cell r="E450" t="str">
            <v/>
          </cell>
          <cell r="F450" t="str">
            <v>CNG</v>
          </cell>
          <cell r="G450" t="str">
            <v>CNG</v>
          </cell>
          <cell r="H450">
            <v>0</v>
          </cell>
          <cell r="I450">
            <v>240</v>
          </cell>
          <cell r="J450" t="str">
            <v>EUR</v>
          </cell>
          <cell r="K450">
            <v>0</v>
          </cell>
          <cell r="L450">
            <v>0</v>
          </cell>
          <cell r="M450" t="str">
            <v>cheap scanners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</row>
        <row r="451">
          <cell r="B451" t="str">
            <v>Scanner for Visanet</v>
          </cell>
          <cell r="C451">
            <v>41609</v>
          </cell>
          <cell r="D451">
            <v>1</v>
          </cell>
          <cell r="E451" t="str">
            <v/>
          </cell>
          <cell r="F451" t="str">
            <v>WUH</v>
          </cell>
          <cell r="G451" t="str">
            <v>WUH</v>
          </cell>
          <cell r="H451">
            <v>0</v>
          </cell>
          <cell r="I451">
            <v>160</v>
          </cell>
          <cell r="J451" t="str">
            <v>EUR</v>
          </cell>
          <cell r="K451">
            <v>0</v>
          </cell>
          <cell r="L451">
            <v>0</v>
          </cell>
          <cell r="M451" t="str">
            <v>cheap scanners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</row>
        <row r="452">
          <cell r="B452" t="str">
            <v>Scanner for Visanet</v>
          </cell>
          <cell r="C452">
            <v>41579</v>
          </cell>
          <cell r="D452">
            <v>1</v>
          </cell>
          <cell r="E452" t="str">
            <v/>
          </cell>
          <cell r="F452" t="str">
            <v>CAN</v>
          </cell>
          <cell r="G452" t="str">
            <v>CAN</v>
          </cell>
          <cell r="H452">
            <v>0</v>
          </cell>
          <cell r="I452">
            <v>1600</v>
          </cell>
          <cell r="J452" t="str">
            <v>EUR</v>
          </cell>
          <cell r="K452">
            <v>0</v>
          </cell>
          <cell r="L452">
            <v>0</v>
          </cell>
          <cell r="M452" t="str">
            <v>cheap scanners (+growth)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</row>
        <row r="453">
          <cell r="B453" t="str">
            <v>Scanner for Visanet</v>
          </cell>
          <cell r="C453">
            <v>41548</v>
          </cell>
          <cell r="D453">
            <v>1</v>
          </cell>
          <cell r="E453" t="str">
            <v/>
          </cell>
          <cell r="F453" t="str">
            <v>SHA</v>
          </cell>
          <cell r="G453" t="str">
            <v>SHA</v>
          </cell>
          <cell r="H453">
            <v>0</v>
          </cell>
          <cell r="I453">
            <v>160</v>
          </cell>
          <cell r="J453" t="str">
            <v>EUR</v>
          </cell>
          <cell r="K453">
            <v>0</v>
          </cell>
          <cell r="L453">
            <v>0</v>
          </cell>
          <cell r="M453" t="str">
            <v>cheap scanners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</row>
        <row r="454">
          <cell r="B454" t="str">
            <v>Scanner for Visanet</v>
          </cell>
          <cell r="C454">
            <v>41518</v>
          </cell>
          <cell r="D454">
            <v>1</v>
          </cell>
          <cell r="E454" t="str">
            <v/>
          </cell>
          <cell r="F454" t="str">
            <v>BKK</v>
          </cell>
          <cell r="G454" t="str">
            <v>BKK</v>
          </cell>
          <cell r="H454">
            <v>0</v>
          </cell>
          <cell r="I454">
            <v>240</v>
          </cell>
          <cell r="J454" t="str">
            <v>EUR</v>
          </cell>
          <cell r="K454">
            <v>0</v>
          </cell>
          <cell r="L454">
            <v>0</v>
          </cell>
          <cell r="M454" t="str">
            <v>cheap scanners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</row>
        <row r="455">
          <cell r="B455" t="str">
            <v>Scanner for Visanet</v>
          </cell>
          <cell r="C455">
            <v>41487</v>
          </cell>
          <cell r="D455">
            <v>1</v>
          </cell>
          <cell r="E455" t="str">
            <v/>
          </cell>
          <cell r="F455" t="str">
            <v>JKT</v>
          </cell>
          <cell r="G455" t="str">
            <v>JKT</v>
          </cell>
          <cell r="H455">
            <v>0</v>
          </cell>
          <cell r="I455">
            <v>160</v>
          </cell>
          <cell r="J455" t="str">
            <v>EUR</v>
          </cell>
          <cell r="K455">
            <v>0</v>
          </cell>
          <cell r="L455">
            <v>0</v>
          </cell>
          <cell r="M455" t="str">
            <v>cheap scanners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</row>
        <row r="456">
          <cell r="B456" t="str">
            <v>Scanner for Visanet</v>
          </cell>
          <cell r="C456">
            <v>41456</v>
          </cell>
          <cell r="D456">
            <v>1</v>
          </cell>
          <cell r="E456" t="str">
            <v/>
          </cell>
          <cell r="F456" t="str">
            <v>BEY</v>
          </cell>
          <cell r="G456" t="str">
            <v>BEY</v>
          </cell>
          <cell r="H456">
            <v>0</v>
          </cell>
          <cell r="I456">
            <v>160</v>
          </cell>
          <cell r="J456" t="str">
            <v>EUR</v>
          </cell>
          <cell r="K456">
            <v>0</v>
          </cell>
          <cell r="L456">
            <v>0</v>
          </cell>
          <cell r="M456" t="str">
            <v>cheap scanners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</row>
        <row r="457">
          <cell r="B457" t="str">
            <v>Scanner for Visanet</v>
          </cell>
          <cell r="C457">
            <v>41426</v>
          </cell>
          <cell r="D457">
            <v>1</v>
          </cell>
          <cell r="E457" t="str">
            <v/>
          </cell>
          <cell r="F457" t="str">
            <v>CAI</v>
          </cell>
          <cell r="G457" t="str">
            <v>CAI</v>
          </cell>
          <cell r="H457">
            <v>0</v>
          </cell>
          <cell r="I457">
            <v>800</v>
          </cell>
          <cell r="J457" t="str">
            <v>EUR</v>
          </cell>
          <cell r="K457">
            <v>0</v>
          </cell>
          <cell r="L457">
            <v>0</v>
          </cell>
          <cell r="M457" t="str">
            <v>cheap scanners (+growth)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</row>
        <row r="458">
          <cell r="B458" t="str">
            <v>Scanner for Visanet</v>
          </cell>
          <cell r="C458">
            <v>41395</v>
          </cell>
          <cell r="D458">
            <v>1</v>
          </cell>
          <cell r="E458" t="str">
            <v/>
          </cell>
          <cell r="F458" t="str">
            <v>TUN</v>
          </cell>
          <cell r="G458" t="str">
            <v>TUN</v>
          </cell>
          <cell r="H458">
            <v>0</v>
          </cell>
          <cell r="I458">
            <v>1200</v>
          </cell>
          <cell r="J458" t="str">
            <v>EUR</v>
          </cell>
          <cell r="K458">
            <v>0</v>
          </cell>
          <cell r="L458">
            <v>0</v>
          </cell>
          <cell r="M458" t="str">
            <v>cheap scanners (+growth)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</row>
        <row r="459">
          <cell r="B459" t="str">
            <v>Scanner for Visanet</v>
          </cell>
          <cell r="C459">
            <v>41365</v>
          </cell>
          <cell r="D459">
            <v>1</v>
          </cell>
          <cell r="E459" t="str">
            <v/>
          </cell>
          <cell r="F459" t="str">
            <v>CAS</v>
          </cell>
          <cell r="G459" t="str">
            <v>CAS</v>
          </cell>
          <cell r="H459">
            <v>0</v>
          </cell>
          <cell r="I459">
            <v>480</v>
          </cell>
          <cell r="J459" t="str">
            <v>EUR</v>
          </cell>
          <cell r="K459">
            <v>0</v>
          </cell>
          <cell r="L459">
            <v>0</v>
          </cell>
          <cell r="M459" t="str">
            <v>cheap scanners (+growth)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</row>
        <row r="460">
          <cell r="B460" t="str">
            <v>Scanner for Visanet</v>
          </cell>
          <cell r="C460">
            <v>41334</v>
          </cell>
          <cell r="D460">
            <v>1</v>
          </cell>
          <cell r="E460" t="str">
            <v/>
          </cell>
          <cell r="F460" t="str">
            <v>RAB</v>
          </cell>
          <cell r="G460" t="str">
            <v>RAB</v>
          </cell>
          <cell r="H460">
            <v>0</v>
          </cell>
          <cell r="I460">
            <v>160</v>
          </cell>
          <cell r="J460" t="str">
            <v>EUR</v>
          </cell>
          <cell r="K460">
            <v>0</v>
          </cell>
          <cell r="L460">
            <v>0</v>
          </cell>
          <cell r="M460" t="str">
            <v>cheap scanners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</row>
        <row r="461">
          <cell r="B461" t="str">
            <v>Scanner for Visanet</v>
          </cell>
          <cell r="C461">
            <v>41306</v>
          </cell>
          <cell r="D461">
            <v>1</v>
          </cell>
          <cell r="E461" t="str">
            <v/>
          </cell>
          <cell r="F461" t="str">
            <v>ALG</v>
          </cell>
          <cell r="G461" t="str">
            <v>ALG</v>
          </cell>
          <cell r="H461">
            <v>0</v>
          </cell>
          <cell r="I461">
            <v>3200</v>
          </cell>
          <cell r="J461" t="str">
            <v>EUR</v>
          </cell>
          <cell r="K461">
            <v>0</v>
          </cell>
          <cell r="L461">
            <v>0</v>
          </cell>
          <cell r="M461" t="str">
            <v>cheap scanners (+growth)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</row>
        <row r="462">
          <cell r="B462" t="str">
            <v>Scanner for Visanet</v>
          </cell>
          <cell r="C462">
            <v>41275</v>
          </cell>
          <cell r="D462">
            <v>1</v>
          </cell>
          <cell r="E462" t="str">
            <v/>
          </cell>
          <cell r="F462" t="str">
            <v>LON</v>
          </cell>
          <cell r="G462" t="str">
            <v>LON</v>
          </cell>
          <cell r="H462">
            <v>0</v>
          </cell>
          <cell r="I462">
            <v>400</v>
          </cell>
          <cell r="J462" t="str">
            <v>EUR</v>
          </cell>
          <cell r="K462">
            <v>0</v>
          </cell>
          <cell r="L462">
            <v>0</v>
          </cell>
          <cell r="M462" t="str">
            <v>cheap scanners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</row>
        <row r="463">
          <cell r="B463">
            <v>0</v>
          </cell>
          <cell r="C463">
            <v>0</v>
          </cell>
          <cell r="D463">
            <v>0</v>
          </cell>
          <cell r="E463" t="str">
            <v/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</row>
        <row r="464">
          <cell r="B464" t="str">
            <v>printer &amp; copy machine</v>
          </cell>
          <cell r="C464">
            <v>41365</v>
          </cell>
          <cell r="D464">
            <v>1</v>
          </cell>
          <cell r="E464" t="str">
            <v/>
          </cell>
          <cell r="F464" t="str">
            <v>BJS_INT</v>
          </cell>
          <cell r="G464" t="str">
            <v>BJS_INT</v>
          </cell>
          <cell r="H464">
            <v>0</v>
          </cell>
          <cell r="I464">
            <v>15000</v>
          </cell>
          <cell r="J464" t="str">
            <v>CNY</v>
          </cell>
          <cell r="K464">
            <v>0</v>
          </cell>
          <cell r="L464">
            <v>0</v>
          </cell>
          <cell r="M464" t="str">
            <v>1 or 2 big + replacement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</row>
        <row r="465">
          <cell r="B465" t="str">
            <v>printer &amp; copy machine</v>
          </cell>
          <cell r="C465">
            <v>41395</v>
          </cell>
          <cell r="D465">
            <v>1</v>
          </cell>
          <cell r="E465" t="str">
            <v/>
          </cell>
          <cell r="F465" t="str">
            <v>BJS</v>
          </cell>
          <cell r="G465" t="str">
            <v>BJS</v>
          </cell>
          <cell r="H465">
            <v>0</v>
          </cell>
          <cell r="I465">
            <v>7000</v>
          </cell>
          <cell r="J465" t="str">
            <v>CNY</v>
          </cell>
          <cell r="K465">
            <v>0</v>
          </cell>
          <cell r="L465">
            <v>0</v>
          </cell>
          <cell r="M465" t="str">
            <v>renew / maintenance / growth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</row>
        <row r="466">
          <cell r="B466" t="str">
            <v>printer &amp; copy machine</v>
          </cell>
          <cell r="C466">
            <v>41426</v>
          </cell>
          <cell r="D466">
            <v>1</v>
          </cell>
          <cell r="E466" t="str">
            <v/>
          </cell>
          <cell r="F466" t="str">
            <v>SHE</v>
          </cell>
          <cell r="G466" t="str">
            <v>SHE</v>
          </cell>
          <cell r="H466">
            <v>0</v>
          </cell>
          <cell r="I466">
            <v>3500</v>
          </cell>
          <cell r="J466" t="str">
            <v>CNY</v>
          </cell>
          <cell r="K466">
            <v>0</v>
          </cell>
          <cell r="L466">
            <v>0</v>
          </cell>
          <cell r="M466" t="str">
            <v>renew / maintenance / growth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</row>
        <row r="467">
          <cell r="B467" t="str">
            <v>printer &amp; copy machine</v>
          </cell>
          <cell r="C467">
            <v>41609</v>
          </cell>
          <cell r="D467">
            <v>1</v>
          </cell>
          <cell r="E467" t="str">
            <v/>
          </cell>
          <cell r="F467" t="str">
            <v>CNG</v>
          </cell>
          <cell r="G467" t="str">
            <v>CNG</v>
          </cell>
          <cell r="H467">
            <v>0</v>
          </cell>
          <cell r="I467">
            <v>3500</v>
          </cell>
          <cell r="J467" t="str">
            <v>CNY</v>
          </cell>
          <cell r="K467">
            <v>0</v>
          </cell>
          <cell r="L467">
            <v>0</v>
          </cell>
          <cell r="M467" t="str">
            <v>renew / maintenance / growth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</row>
        <row r="468">
          <cell r="B468" t="str">
            <v>printer &amp; copy machine</v>
          </cell>
          <cell r="C468">
            <v>41579</v>
          </cell>
          <cell r="D468">
            <v>1</v>
          </cell>
          <cell r="E468" t="str">
            <v/>
          </cell>
          <cell r="F468" t="str">
            <v>WUH</v>
          </cell>
          <cell r="G468" t="str">
            <v>WUH</v>
          </cell>
          <cell r="H468">
            <v>0</v>
          </cell>
          <cell r="I468">
            <v>3500</v>
          </cell>
          <cell r="J468" t="str">
            <v>CNY</v>
          </cell>
          <cell r="K468">
            <v>0</v>
          </cell>
          <cell r="L468">
            <v>0</v>
          </cell>
          <cell r="M468" t="str">
            <v>renew / maintenance / growth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</row>
        <row r="469">
          <cell r="B469" t="str">
            <v>printer &amp; copy machine</v>
          </cell>
          <cell r="C469">
            <v>41548</v>
          </cell>
          <cell r="D469">
            <v>1</v>
          </cell>
          <cell r="E469" t="str">
            <v/>
          </cell>
          <cell r="F469" t="str">
            <v>CAN</v>
          </cell>
          <cell r="G469" t="str">
            <v>CAN</v>
          </cell>
          <cell r="H469">
            <v>0</v>
          </cell>
          <cell r="I469">
            <v>3500</v>
          </cell>
          <cell r="J469" t="str">
            <v>CNY</v>
          </cell>
          <cell r="K469">
            <v>0</v>
          </cell>
          <cell r="L469">
            <v>0</v>
          </cell>
          <cell r="M469" t="str">
            <v>renew / maintenance / growth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</row>
        <row r="470">
          <cell r="B470" t="str">
            <v>printer &amp; copy machine</v>
          </cell>
          <cell r="C470">
            <v>41518</v>
          </cell>
          <cell r="D470">
            <v>1</v>
          </cell>
          <cell r="E470" t="str">
            <v/>
          </cell>
          <cell r="F470" t="str">
            <v>SHA</v>
          </cell>
          <cell r="G470" t="str">
            <v>SHA</v>
          </cell>
          <cell r="H470">
            <v>0</v>
          </cell>
          <cell r="I470">
            <v>3500</v>
          </cell>
          <cell r="J470" t="str">
            <v>CNY</v>
          </cell>
          <cell r="K470">
            <v>0</v>
          </cell>
          <cell r="L470">
            <v>0</v>
          </cell>
          <cell r="M470" t="str">
            <v>renew / maintenance / growth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</row>
        <row r="471">
          <cell r="B471" t="str">
            <v>printer &amp; copy machine</v>
          </cell>
          <cell r="C471">
            <v>41487</v>
          </cell>
          <cell r="D471">
            <v>1</v>
          </cell>
          <cell r="E471" t="str">
            <v/>
          </cell>
          <cell r="F471" t="str">
            <v>BKK</v>
          </cell>
          <cell r="G471" t="str">
            <v>BKK</v>
          </cell>
          <cell r="H471">
            <v>0</v>
          </cell>
          <cell r="I471">
            <v>3500</v>
          </cell>
          <cell r="J471" t="str">
            <v>CNY</v>
          </cell>
          <cell r="K471">
            <v>0</v>
          </cell>
          <cell r="L471">
            <v>0</v>
          </cell>
          <cell r="M471" t="str">
            <v>renew / maintenance / growth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</row>
        <row r="472">
          <cell r="B472" t="str">
            <v>printer &amp; copy machine</v>
          </cell>
          <cell r="C472">
            <v>41456</v>
          </cell>
          <cell r="D472">
            <v>1</v>
          </cell>
          <cell r="E472" t="str">
            <v/>
          </cell>
          <cell r="F472" t="str">
            <v>JKT</v>
          </cell>
          <cell r="G472" t="str">
            <v>JKT</v>
          </cell>
          <cell r="H472">
            <v>0</v>
          </cell>
          <cell r="I472">
            <v>3500</v>
          </cell>
          <cell r="J472" t="str">
            <v>CNY</v>
          </cell>
          <cell r="K472">
            <v>0</v>
          </cell>
          <cell r="L472">
            <v>0</v>
          </cell>
          <cell r="M472" t="str">
            <v>renew / maintenance / growth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</row>
        <row r="473">
          <cell r="B473" t="str">
            <v>printer &amp; copy machine</v>
          </cell>
          <cell r="C473">
            <v>41426</v>
          </cell>
          <cell r="D473">
            <v>1</v>
          </cell>
          <cell r="E473" t="str">
            <v/>
          </cell>
          <cell r="F473" t="str">
            <v>BEY</v>
          </cell>
          <cell r="G473" t="str">
            <v>BEY</v>
          </cell>
          <cell r="H473">
            <v>0</v>
          </cell>
          <cell r="I473">
            <v>3500</v>
          </cell>
          <cell r="J473" t="str">
            <v>CNY</v>
          </cell>
          <cell r="K473">
            <v>0</v>
          </cell>
          <cell r="L473">
            <v>0</v>
          </cell>
          <cell r="M473" t="str">
            <v>renew / maintenance / growth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</row>
        <row r="474">
          <cell r="B474" t="str">
            <v>printer &amp; copy machine</v>
          </cell>
          <cell r="C474">
            <v>41395</v>
          </cell>
          <cell r="D474">
            <v>1</v>
          </cell>
          <cell r="E474" t="str">
            <v/>
          </cell>
          <cell r="F474" t="str">
            <v>CAI</v>
          </cell>
          <cell r="G474" t="str">
            <v>CAI</v>
          </cell>
          <cell r="H474">
            <v>0</v>
          </cell>
          <cell r="I474">
            <v>10500</v>
          </cell>
          <cell r="J474" t="str">
            <v>CNY</v>
          </cell>
          <cell r="K474">
            <v>0</v>
          </cell>
          <cell r="L474">
            <v>0</v>
          </cell>
          <cell r="M474" t="str">
            <v>renew / maintenance / growth +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</row>
        <row r="475">
          <cell r="B475" t="str">
            <v>printer &amp; copy machine</v>
          </cell>
          <cell r="C475">
            <v>41365</v>
          </cell>
          <cell r="D475">
            <v>1</v>
          </cell>
          <cell r="E475" t="str">
            <v/>
          </cell>
          <cell r="F475" t="str">
            <v>TUN</v>
          </cell>
          <cell r="G475" t="str">
            <v>TUN</v>
          </cell>
          <cell r="H475">
            <v>0</v>
          </cell>
          <cell r="I475">
            <v>28000</v>
          </cell>
          <cell r="J475" t="str">
            <v>CNY</v>
          </cell>
          <cell r="K475">
            <v>0</v>
          </cell>
          <cell r="L475">
            <v>0</v>
          </cell>
          <cell r="M475" t="str">
            <v>renew / maintenance / growth ++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</row>
        <row r="476">
          <cell r="B476" t="str">
            <v>printer &amp; copy machine</v>
          </cell>
          <cell r="C476">
            <v>41334</v>
          </cell>
          <cell r="D476">
            <v>1</v>
          </cell>
          <cell r="E476" t="str">
            <v/>
          </cell>
          <cell r="F476" t="str">
            <v>CAS</v>
          </cell>
          <cell r="G476" t="str">
            <v>CAS</v>
          </cell>
          <cell r="H476">
            <v>0</v>
          </cell>
          <cell r="I476">
            <v>10500</v>
          </cell>
          <cell r="J476" t="str">
            <v>CNY</v>
          </cell>
          <cell r="K476">
            <v>0</v>
          </cell>
          <cell r="L476">
            <v>0</v>
          </cell>
          <cell r="M476" t="str">
            <v>renew / maintenance / growth +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</row>
        <row r="477">
          <cell r="B477" t="str">
            <v>printer &amp; copy machine</v>
          </cell>
          <cell r="C477">
            <v>41306</v>
          </cell>
          <cell r="D477">
            <v>1</v>
          </cell>
          <cell r="E477" t="str">
            <v/>
          </cell>
          <cell r="F477" t="str">
            <v>RAB</v>
          </cell>
          <cell r="G477" t="str">
            <v>RAB</v>
          </cell>
          <cell r="H477">
            <v>0</v>
          </cell>
          <cell r="I477">
            <v>3500</v>
          </cell>
          <cell r="J477" t="str">
            <v>CNY</v>
          </cell>
          <cell r="K477">
            <v>0</v>
          </cell>
          <cell r="L477">
            <v>0</v>
          </cell>
          <cell r="M477" t="str">
            <v>renew / maintenance / growth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</row>
        <row r="478">
          <cell r="B478" t="str">
            <v>printer &amp; copy machine</v>
          </cell>
          <cell r="C478">
            <v>41275</v>
          </cell>
          <cell r="D478">
            <v>1</v>
          </cell>
          <cell r="E478" t="str">
            <v/>
          </cell>
          <cell r="F478" t="str">
            <v>ALG</v>
          </cell>
          <cell r="G478" t="str">
            <v>ALG</v>
          </cell>
          <cell r="H478">
            <v>0</v>
          </cell>
          <cell r="I478">
            <v>7000</v>
          </cell>
          <cell r="J478" t="str">
            <v>CNY</v>
          </cell>
          <cell r="K478">
            <v>0</v>
          </cell>
          <cell r="L478">
            <v>0</v>
          </cell>
          <cell r="M478" t="str">
            <v>renew / maintenance / growth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</row>
        <row r="479">
          <cell r="B479" t="str">
            <v>printer &amp; copy machine</v>
          </cell>
          <cell r="C479">
            <v>41365</v>
          </cell>
          <cell r="D479">
            <v>1</v>
          </cell>
          <cell r="E479" t="str">
            <v/>
          </cell>
          <cell r="F479" t="str">
            <v>LON</v>
          </cell>
          <cell r="G479" t="str">
            <v>LON</v>
          </cell>
          <cell r="H479">
            <v>0</v>
          </cell>
          <cell r="I479">
            <v>0</v>
          </cell>
          <cell r="J479" t="str">
            <v>CNY</v>
          </cell>
          <cell r="K479">
            <v>0</v>
          </cell>
          <cell r="L479">
            <v>0</v>
          </cell>
          <cell r="M479" t="str">
            <v>printer are rent, nothing to buy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</row>
        <row r="480">
          <cell r="B480">
            <v>0</v>
          </cell>
          <cell r="C480">
            <v>0</v>
          </cell>
          <cell r="D480">
            <v>0</v>
          </cell>
          <cell r="E480" t="str">
            <v/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</row>
        <row r="481">
          <cell r="B481" t="str">
            <v>TV &amp; monitors</v>
          </cell>
          <cell r="C481">
            <v>41395</v>
          </cell>
          <cell r="D481">
            <v>1</v>
          </cell>
          <cell r="E481" t="str">
            <v/>
          </cell>
          <cell r="F481" t="str">
            <v>BJS_INT</v>
          </cell>
          <cell r="G481" t="str">
            <v>BJS_INT</v>
          </cell>
          <cell r="H481">
            <v>0</v>
          </cell>
          <cell r="I481">
            <v>61900</v>
          </cell>
          <cell r="J481" t="str">
            <v>CNY</v>
          </cell>
          <cell r="K481">
            <v>0</v>
          </cell>
          <cell r="L481">
            <v>0</v>
          </cell>
          <cell r="M481" t="str">
            <v>improve BJS center: big TV: 4000CNY x 4 + 27 screens (~1700CNY)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</row>
        <row r="482">
          <cell r="B482" t="str">
            <v>TV &amp; monitors</v>
          </cell>
          <cell r="C482">
            <v>41365</v>
          </cell>
          <cell r="D482">
            <v>1</v>
          </cell>
          <cell r="E482" t="str">
            <v/>
          </cell>
          <cell r="F482" t="str">
            <v>BJS</v>
          </cell>
          <cell r="G482" t="str">
            <v>BJS</v>
          </cell>
          <cell r="H482">
            <v>0</v>
          </cell>
          <cell r="I482">
            <v>10000</v>
          </cell>
          <cell r="J482" t="str">
            <v>CNY</v>
          </cell>
          <cell r="K482">
            <v>0</v>
          </cell>
          <cell r="L482">
            <v>0</v>
          </cell>
          <cell r="M482" t="str">
            <v>2 big + 2 small (1000 CNY)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</row>
        <row r="483">
          <cell r="B483" t="str">
            <v>TV &amp; monitors</v>
          </cell>
          <cell r="C483">
            <v>41334</v>
          </cell>
          <cell r="D483">
            <v>1</v>
          </cell>
          <cell r="E483" t="str">
            <v/>
          </cell>
          <cell r="F483" t="str">
            <v>SHE</v>
          </cell>
          <cell r="G483" t="str">
            <v>SHE</v>
          </cell>
          <cell r="H483">
            <v>0</v>
          </cell>
          <cell r="I483">
            <v>1000</v>
          </cell>
          <cell r="J483" t="str">
            <v>CNY</v>
          </cell>
          <cell r="K483">
            <v>0</v>
          </cell>
          <cell r="L483">
            <v>0</v>
          </cell>
          <cell r="M483" t="str">
            <v>replacement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</row>
        <row r="484">
          <cell r="B484" t="str">
            <v>TV &amp; monitors</v>
          </cell>
          <cell r="C484">
            <v>41306</v>
          </cell>
          <cell r="D484">
            <v>1</v>
          </cell>
          <cell r="E484" t="str">
            <v/>
          </cell>
          <cell r="F484" t="str">
            <v>CNG</v>
          </cell>
          <cell r="G484" t="str">
            <v>CNG</v>
          </cell>
          <cell r="H484">
            <v>0</v>
          </cell>
          <cell r="I484">
            <v>2000</v>
          </cell>
          <cell r="J484" t="str">
            <v>CNY</v>
          </cell>
          <cell r="K484">
            <v>0</v>
          </cell>
          <cell r="L484">
            <v>0</v>
          </cell>
          <cell r="M484" t="str">
            <v>replacement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</row>
        <row r="485">
          <cell r="B485" t="str">
            <v>TV &amp; monitors</v>
          </cell>
          <cell r="C485">
            <v>41275</v>
          </cell>
          <cell r="D485">
            <v>1</v>
          </cell>
          <cell r="E485" t="str">
            <v/>
          </cell>
          <cell r="F485" t="str">
            <v>WUH</v>
          </cell>
          <cell r="G485" t="str">
            <v>WUH</v>
          </cell>
          <cell r="H485">
            <v>0</v>
          </cell>
          <cell r="I485">
            <v>1000</v>
          </cell>
          <cell r="J485" t="str">
            <v>CNY</v>
          </cell>
          <cell r="K485">
            <v>0</v>
          </cell>
          <cell r="L485">
            <v>0</v>
          </cell>
          <cell r="M485" t="str">
            <v>replacement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</row>
        <row r="486">
          <cell r="B486" t="str">
            <v>TV &amp; monitors</v>
          </cell>
          <cell r="C486">
            <v>41365</v>
          </cell>
          <cell r="D486">
            <v>1</v>
          </cell>
          <cell r="E486" t="str">
            <v/>
          </cell>
          <cell r="F486" t="str">
            <v>CAN</v>
          </cell>
          <cell r="G486" t="str">
            <v>CAN</v>
          </cell>
          <cell r="H486">
            <v>0</v>
          </cell>
          <cell r="I486">
            <v>24000</v>
          </cell>
          <cell r="J486" t="str">
            <v>CNY</v>
          </cell>
          <cell r="K486">
            <v>0</v>
          </cell>
          <cell r="L486">
            <v>0</v>
          </cell>
          <cell r="M486" t="str">
            <v>center extension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</row>
        <row r="487">
          <cell r="B487" t="str">
            <v>TV &amp; monitors</v>
          </cell>
          <cell r="C487">
            <v>41609</v>
          </cell>
          <cell r="D487">
            <v>1</v>
          </cell>
          <cell r="E487" t="str">
            <v/>
          </cell>
          <cell r="F487" t="str">
            <v>SHA</v>
          </cell>
          <cell r="G487" t="str">
            <v>SHA</v>
          </cell>
          <cell r="H487">
            <v>0</v>
          </cell>
          <cell r="I487">
            <v>8000</v>
          </cell>
          <cell r="J487" t="str">
            <v>CNY</v>
          </cell>
          <cell r="K487">
            <v>0</v>
          </cell>
          <cell r="L487">
            <v>0</v>
          </cell>
          <cell r="M487" t="str">
            <v>replacement 4 small + 1 big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</row>
        <row r="488">
          <cell r="B488" t="str">
            <v>TV &amp; monitors</v>
          </cell>
          <cell r="C488">
            <v>41579</v>
          </cell>
          <cell r="D488">
            <v>1</v>
          </cell>
          <cell r="E488" t="str">
            <v/>
          </cell>
          <cell r="F488" t="str">
            <v>BKK</v>
          </cell>
          <cell r="G488" t="str">
            <v>BKK</v>
          </cell>
          <cell r="H488">
            <v>0</v>
          </cell>
          <cell r="I488">
            <v>2000</v>
          </cell>
          <cell r="J488" t="str">
            <v>CNY</v>
          </cell>
          <cell r="K488">
            <v>0</v>
          </cell>
          <cell r="L488">
            <v>0</v>
          </cell>
          <cell r="M488" t="str">
            <v>replacement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</row>
        <row r="489">
          <cell r="B489" t="str">
            <v>TV &amp; monitors</v>
          </cell>
          <cell r="C489">
            <v>41548</v>
          </cell>
          <cell r="D489">
            <v>1</v>
          </cell>
          <cell r="E489" t="str">
            <v/>
          </cell>
          <cell r="F489" t="str">
            <v>JKT</v>
          </cell>
          <cell r="G489" t="str">
            <v>JKT</v>
          </cell>
          <cell r="H489">
            <v>0</v>
          </cell>
          <cell r="I489">
            <v>1000</v>
          </cell>
          <cell r="J489" t="str">
            <v>CNY</v>
          </cell>
          <cell r="K489">
            <v>0</v>
          </cell>
          <cell r="L489">
            <v>0</v>
          </cell>
          <cell r="M489" t="str">
            <v>replacement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</row>
        <row r="490">
          <cell r="B490" t="str">
            <v>TV &amp; monitors</v>
          </cell>
          <cell r="C490">
            <v>41518</v>
          </cell>
          <cell r="D490">
            <v>1</v>
          </cell>
          <cell r="E490" t="str">
            <v/>
          </cell>
          <cell r="F490" t="str">
            <v>BEY</v>
          </cell>
          <cell r="G490" t="str">
            <v>BEY</v>
          </cell>
          <cell r="H490">
            <v>0</v>
          </cell>
          <cell r="I490">
            <v>2000</v>
          </cell>
          <cell r="J490" t="str">
            <v>CNY</v>
          </cell>
          <cell r="K490">
            <v>0</v>
          </cell>
          <cell r="L490">
            <v>0</v>
          </cell>
          <cell r="M490" t="str">
            <v>replacement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</row>
        <row r="491">
          <cell r="B491" t="str">
            <v>TV &amp; monitors</v>
          </cell>
          <cell r="C491">
            <v>41487</v>
          </cell>
          <cell r="D491">
            <v>1</v>
          </cell>
          <cell r="E491" t="str">
            <v/>
          </cell>
          <cell r="F491" t="str">
            <v>CAI</v>
          </cell>
          <cell r="G491" t="str">
            <v>CAI</v>
          </cell>
          <cell r="H491">
            <v>0</v>
          </cell>
          <cell r="I491">
            <v>2000</v>
          </cell>
          <cell r="J491" t="str">
            <v>CNY</v>
          </cell>
          <cell r="K491">
            <v>0</v>
          </cell>
          <cell r="L491">
            <v>0</v>
          </cell>
          <cell r="M491" t="str">
            <v>replacement + growth+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</row>
        <row r="492">
          <cell r="B492" t="str">
            <v>TV &amp; monitors</v>
          </cell>
          <cell r="C492">
            <v>41456</v>
          </cell>
          <cell r="D492">
            <v>1</v>
          </cell>
          <cell r="E492" t="str">
            <v/>
          </cell>
          <cell r="F492" t="str">
            <v>TUN</v>
          </cell>
          <cell r="G492" t="str">
            <v>TUN</v>
          </cell>
          <cell r="H492">
            <v>0</v>
          </cell>
          <cell r="I492">
            <v>23000</v>
          </cell>
          <cell r="J492" t="str">
            <v>CNY</v>
          </cell>
          <cell r="K492">
            <v>0</v>
          </cell>
          <cell r="L492">
            <v>0</v>
          </cell>
          <cell r="M492" t="str">
            <v>replacement + growth++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</row>
        <row r="493">
          <cell r="B493" t="str">
            <v>TV &amp; monitors</v>
          </cell>
          <cell r="C493">
            <v>41426</v>
          </cell>
          <cell r="D493">
            <v>1</v>
          </cell>
          <cell r="E493" t="str">
            <v/>
          </cell>
          <cell r="F493" t="str">
            <v>CAS</v>
          </cell>
          <cell r="G493" t="str">
            <v>CAS</v>
          </cell>
          <cell r="H493">
            <v>0</v>
          </cell>
          <cell r="I493">
            <v>0</v>
          </cell>
          <cell r="J493" t="str">
            <v>CNY</v>
          </cell>
          <cell r="K493">
            <v>0</v>
          </cell>
          <cell r="L493">
            <v>0</v>
          </cell>
          <cell r="M493" t="str">
            <v>no (laptops)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</row>
        <row r="494">
          <cell r="B494" t="str">
            <v>TV &amp; monitors</v>
          </cell>
          <cell r="C494">
            <v>41365</v>
          </cell>
          <cell r="D494">
            <v>1</v>
          </cell>
          <cell r="E494" t="str">
            <v/>
          </cell>
          <cell r="F494" t="str">
            <v>RAB</v>
          </cell>
          <cell r="G494" t="str">
            <v>RAB</v>
          </cell>
          <cell r="H494">
            <v>0</v>
          </cell>
          <cell r="I494">
            <v>0</v>
          </cell>
          <cell r="J494" t="str">
            <v>CNY</v>
          </cell>
          <cell r="K494">
            <v>0</v>
          </cell>
          <cell r="L494">
            <v>0</v>
          </cell>
          <cell r="M494" t="str">
            <v>no (laptops)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</row>
        <row r="495">
          <cell r="B495" t="str">
            <v>TV &amp; monitors</v>
          </cell>
          <cell r="C495">
            <v>41395</v>
          </cell>
          <cell r="D495">
            <v>1</v>
          </cell>
          <cell r="E495" t="str">
            <v/>
          </cell>
          <cell r="F495" t="str">
            <v>ALG</v>
          </cell>
          <cell r="G495" t="str">
            <v>ALG</v>
          </cell>
          <cell r="H495">
            <v>0</v>
          </cell>
          <cell r="I495">
            <v>14000</v>
          </cell>
          <cell r="J495" t="str">
            <v>CNY</v>
          </cell>
          <cell r="K495">
            <v>0</v>
          </cell>
          <cell r="L495">
            <v>0</v>
          </cell>
          <cell r="M495" t="str">
            <v>replacement + growth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</row>
        <row r="496">
          <cell r="B496" t="str">
            <v>TV &amp; monitors</v>
          </cell>
          <cell r="C496">
            <v>41426</v>
          </cell>
          <cell r="D496">
            <v>1</v>
          </cell>
          <cell r="E496" t="str">
            <v/>
          </cell>
          <cell r="F496" t="str">
            <v>LON</v>
          </cell>
          <cell r="G496" t="str">
            <v>LON</v>
          </cell>
          <cell r="H496">
            <v>0</v>
          </cell>
          <cell r="I496">
            <v>9000</v>
          </cell>
          <cell r="J496" t="str">
            <v>CNY</v>
          </cell>
          <cell r="K496">
            <v>0</v>
          </cell>
          <cell r="L496">
            <v>0</v>
          </cell>
          <cell r="M496" t="str">
            <v>replacement – 3 small + 1 big + growth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 t="str">
            <v/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</row>
        <row r="498">
          <cell r="B498" t="str">
            <v>UPS (small)</v>
          </cell>
          <cell r="C498">
            <v>41334</v>
          </cell>
          <cell r="D498">
            <v>1</v>
          </cell>
          <cell r="E498" t="str">
            <v/>
          </cell>
          <cell r="F498" t="str">
            <v>BJS_INT</v>
          </cell>
          <cell r="G498" t="str">
            <v>BJS_INT</v>
          </cell>
          <cell r="H498">
            <v>0</v>
          </cell>
          <cell r="I498">
            <v>0</v>
          </cell>
          <cell r="J498" t="str">
            <v>CNY</v>
          </cell>
          <cell r="K498">
            <v>0</v>
          </cell>
          <cell r="L498">
            <v>0</v>
          </cell>
          <cell r="M498" t="str">
            <v>not in use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</row>
        <row r="499">
          <cell r="B499" t="str">
            <v>UPS (small)</v>
          </cell>
          <cell r="C499">
            <v>41306</v>
          </cell>
          <cell r="D499">
            <v>1</v>
          </cell>
          <cell r="E499" t="str">
            <v/>
          </cell>
          <cell r="F499" t="str">
            <v>BJS</v>
          </cell>
          <cell r="G499" t="str">
            <v>BJS</v>
          </cell>
          <cell r="H499">
            <v>0</v>
          </cell>
          <cell r="I499">
            <v>0</v>
          </cell>
          <cell r="J499" t="str">
            <v>CNY</v>
          </cell>
          <cell r="K499">
            <v>0</v>
          </cell>
          <cell r="L499">
            <v>0</v>
          </cell>
          <cell r="M499" t="str">
            <v>not in use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500">
          <cell r="B500" t="str">
            <v>UPS (small)</v>
          </cell>
          <cell r="C500">
            <v>41275</v>
          </cell>
          <cell r="D500">
            <v>1</v>
          </cell>
          <cell r="E500" t="str">
            <v/>
          </cell>
          <cell r="F500" t="str">
            <v>SHE</v>
          </cell>
          <cell r="G500" t="str">
            <v>SHE</v>
          </cell>
          <cell r="H500">
            <v>0</v>
          </cell>
          <cell r="I500">
            <v>0</v>
          </cell>
          <cell r="J500" t="str">
            <v>CNY</v>
          </cell>
          <cell r="K500">
            <v>0</v>
          </cell>
          <cell r="L500">
            <v>0</v>
          </cell>
          <cell r="M500" t="str">
            <v>not in use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</row>
        <row r="501">
          <cell r="B501" t="str">
            <v>UPS (small)</v>
          </cell>
          <cell r="C501">
            <v>41365</v>
          </cell>
          <cell r="D501">
            <v>1</v>
          </cell>
          <cell r="E501" t="str">
            <v/>
          </cell>
          <cell r="F501" t="str">
            <v>CNG</v>
          </cell>
          <cell r="G501" t="str">
            <v>CNG</v>
          </cell>
          <cell r="H501">
            <v>0</v>
          </cell>
          <cell r="I501">
            <v>0</v>
          </cell>
          <cell r="J501" t="str">
            <v>CNY</v>
          </cell>
          <cell r="K501">
            <v>0</v>
          </cell>
          <cell r="L501">
            <v>0</v>
          </cell>
          <cell r="M501" t="str">
            <v>not in use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</row>
        <row r="502">
          <cell r="B502" t="str">
            <v>UPS (small)</v>
          </cell>
          <cell r="C502">
            <v>41609</v>
          </cell>
          <cell r="D502">
            <v>1</v>
          </cell>
          <cell r="E502" t="str">
            <v/>
          </cell>
          <cell r="F502" t="str">
            <v>WUH</v>
          </cell>
          <cell r="G502" t="str">
            <v>WUH</v>
          </cell>
          <cell r="H502">
            <v>0</v>
          </cell>
          <cell r="I502">
            <v>0</v>
          </cell>
          <cell r="J502" t="str">
            <v>CNY</v>
          </cell>
          <cell r="K502">
            <v>0</v>
          </cell>
          <cell r="L502">
            <v>0</v>
          </cell>
          <cell r="M502" t="str">
            <v>not in use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</row>
        <row r="503">
          <cell r="B503" t="str">
            <v>UPS (small)</v>
          </cell>
          <cell r="C503">
            <v>41579</v>
          </cell>
          <cell r="D503">
            <v>1</v>
          </cell>
          <cell r="E503" t="str">
            <v/>
          </cell>
          <cell r="F503" t="str">
            <v>CAN</v>
          </cell>
          <cell r="G503" t="str">
            <v>CAN</v>
          </cell>
          <cell r="H503">
            <v>0</v>
          </cell>
          <cell r="I503">
            <v>0</v>
          </cell>
          <cell r="J503" t="str">
            <v>CNY</v>
          </cell>
          <cell r="K503">
            <v>0</v>
          </cell>
          <cell r="L503">
            <v>0</v>
          </cell>
          <cell r="M503" t="str">
            <v>not in use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</row>
        <row r="504">
          <cell r="B504" t="str">
            <v>UPS (small)</v>
          </cell>
          <cell r="C504">
            <v>41548</v>
          </cell>
          <cell r="D504">
            <v>1</v>
          </cell>
          <cell r="E504" t="str">
            <v/>
          </cell>
          <cell r="F504" t="str">
            <v>SHA</v>
          </cell>
          <cell r="G504" t="str">
            <v>SHA</v>
          </cell>
          <cell r="H504">
            <v>0</v>
          </cell>
          <cell r="I504">
            <v>1500</v>
          </cell>
          <cell r="J504" t="str">
            <v>CNY</v>
          </cell>
          <cell r="K504">
            <v>0</v>
          </cell>
          <cell r="L504">
            <v>0</v>
          </cell>
          <cell r="M504" t="str">
            <v>to chk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</row>
        <row r="505">
          <cell r="B505" t="str">
            <v>UPS (small)</v>
          </cell>
          <cell r="C505">
            <v>41518</v>
          </cell>
          <cell r="D505">
            <v>1</v>
          </cell>
          <cell r="E505" t="str">
            <v/>
          </cell>
          <cell r="F505" t="str">
            <v>BKK</v>
          </cell>
          <cell r="G505" t="str">
            <v>BKK</v>
          </cell>
          <cell r="H505">
            <v>0</v>
          </cell>
          <cell r="I505">
            <v>1500</v>
          </cell>
          <cell r="J505" t="str">
            <v>CNY</v>
          </cell>
          <cell r="K505">
            <v>0</v>
          </cell>
          <cell r="L505">
            <v>0</v>
          </cell>
          <cell r="M505" t="str">
            <v>to chk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</row>
        <row r="506">
          <cell r="B506" t="str">
            <v>UPS (small)</v>
          </cell>
          <cell r="C506">
            <v>41487</v>
          </cell>
          <cell r="D506">
            <v>1</v>
          </cell>
          <cell r="E506" t="str">
            <v/>
          </cell>
          <cell r="F506" t="str">
            <v>JKT</v>
          </cell>
          <cell r="G506" t="str">
            <v>JKT</v>
          </cell>
          <cell r="H506">
            <v>0</v>
          </cell>
          <cell r="I506">
            <v>900</v>
          </cell>
          <cell r="J506" t="str">
            <v>CNY</v>
          </cell>
          <cell r="K506">
            <v>0</v>
          </cell>
          <cell r="L506">
            <v>0</v>
          </cell>
          <cell r="M506" t="str">
            <v>to chk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</row>
        <row r="507">
          <cell r="B507" t="str">
            <v>UPS (small)</v>
          </cell>
          <cell r="C507">
            <v>41456</v>
          </cell>
          <cell r="D507">
            <v>1</v>
          </cell>
          <cell r="E507" t="str">
            <v/>
          </cell>
          <cell r="F507" t="str">
            <v>BEY</v>
          </cell>
          <cell r="G507" t="str">
            <v>BEY</v>
          </cell>
          <cell r="H507">
            <v>0</v>
          </cell>
          <cell r="I507">
            <v>1200</v>
          </cell>
          <cell r="J507" t="str">
            <v>CNY</v>
          </cell>
          <cell r="K507">
            <v>0</v>
          </cell>
          <cell r="L507">
            <v>0</v>
          </cell>
          <cell r="M507" t="str">
            <v>to chk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</row>
        <row r="508">
          <cell r="B508" t="str">
            <v>UPS (small)</v>
          </cell>
          <cell r="C508">
            <v>41395</v>
          </cell>
          <cell r="D508">
            <v>1</v>
          </cell>
          <cell r="E508" t="str">
            <v/>
          </cell>
          <cell r="F508" t="str">
            <v>CAI</v>
          </cell>
          <cell r="G508" t="str">
            <v>CAI</v>
          </cell>
          <cell r="H508">
            <v>0</v>
          </cell>
          <cell r="I508">
            <v>1200</v>
          </cell>
          <cell r="J508" t="str">
            <v>CNY</v>
          </cell>
          <cell r="K508">
            <v>0</v>
          </cell>
          <cell r="L508">
            <v>0</v>
          </cell>
          <cell r="M508" t="str">
            <v>to chk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</row>
        <row r="509">
          <cell r="B509" t="str">
            <v>UPS (small)</v>
          </cell>
          <cell r="C509">
            <v>41365</v>
          </cell>
          <cell r="D509">
            <v>1</v>
          </cell>
          <cell r="E509" t="str">
            <v/>
          </cell>
          <cell r="F509" t="str">
            <v>TUN</v>
          </cell>
          <cell r="G509" t="str">
            <v>TUN</v>
          </cell>
          <cell r="H509">
            <v>0</v>
          </cell>
          <cell r="I509">
            <v>0</v>
          </cell>
          <cell r="J509" t="str">
            <v>CNY</v>
          </cell>
          <cell r="K509">
            <v>0</v>
          </cell>
          <cell r="L509">
            <v>0</v>
          </cell>
          <cell r="M509" t="str">
            <v>to chk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</row>
        <row r="510">
          <cell r="B510" t="str">
            <v>UPS (small)</v>
          </cell>
          <cell r="C510">
            <v>41426</v>
          </cell>
          <cell r="D510">
            <v>1</v>
          </cell>
          <cell r="E510" t="str">
            <v/>
          </cell>
          <cell r="F510" t="str">
            <v>CAS</v>
          </cell>
          <cell r="G510" t="str">
            <v>CAS</v>
          </cell>
          <cell r="H510">
            <v>0</v>
          </cell>
          <cell r="I510">
            <v>0</v>
          </cell>
          <cell r="J510" t="str">
            <v>CNY</v>
          </cell>
          <cell r="K510">
            <v>0</v>
          </cell>
          <cell r="L510">
            <v>0</v>
          </cell>
          <cell r="M510" t="str">
            <v>not in use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</row>
        <row r="511">
          <cell r="B511" t="str">
            <v>UPS (small)</v>
          </cell>
          <cell r="C511">
            <v>41365</v>
          </cell>
          <cell r="D511">
            <v>1</v>
          </cell>
          <cell r="E511" t="str">
            <v/>
          </cell>
          <cell r="F511" t="str">
            <v>RAB</v>
          </cell>
          <cell r="G511" t="str">
            <v>RAB</v>
          </cell>
          <cell r="H511">
            <v>0</v>
          </cell>
          <cell r="I511">
            <v>0</v>
          </cell>
          <cell r="J511" t="str">
            <v>CNY</v>
          </cell>
          <cell r="K511">
            <v>0</v>
          </cell>
          <cell r="L511">
            <v>0</v>
          </cell>
          <cell r="M511" t="str">
            <v>not in use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</row>
        <row r="512">
          <cell r="B512" t="str">
            <v>UPS (small)</v>
          </cell>
          <cell r="C512">
            <v>41395</v>
          </cell>
          <cell r="D512">
            <v>1</v>
          </cell>
          <cell r="E512" t="str">
            <v/>
          </cell>
          <cell r="F512" t="str">
            <v>ALG</v>
          </cell>
          <cell r="G512" t="str">
            <v>ALG</v>
          </cell>
          <cell r="H512">
            <v>0</v>
          </cell>
          <cell r="I512">
            <v>900</v>
          </cell>
          <cell r="J512" t="str">
            <v>CNY</v>
          </cell>
          <cell r="K512">
            <v>0</v>
          </cell>
          <cell r="L512">
            <v>0</v>
          </cell>
          <cell r="M512" t="str">
            <v>to chk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</row>
        <row r="513">
          <cell r="B513" t="str">
            <v>UPS (small)</v>
          </cell>
          <cell r="C513">
            <v>41426</v>
          </cell>
          <cell r="D513">
            <v>1</v>
          </cell>
          <cell r="E513" t="str">
            <v/>
          </cell>
          <cell r="F513" t="str">
            <v>LON</v>
          </cell>
          <cell r="G513" t="str">
            <v>LON</v>
          </cell>
          <cell r="H513">
            <v>0</v>
          </cell>
          <cell r="I513">
            <v>1500</v>
          </cell>
          <cell r="J513" t="str">
            <v>CNY</v>
          </cell>
          <cell r="K513">
            <v>0</v>
          </cell>
          <cell r="L513">
            <v>0</v>
          </cell>
          <cell r="M513" t="str">
            <v>to chk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</row>
        <row r="514">
          <cell r="B514">
            <v>0</v>
          </cell>
          <cell r="C514">
            <v>0</v>
          </cell>
          <cell r="D514">
            <v>0</v>
          </cell>
          <cell r="E514" t="str">
            <v/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</row>
        <row r="515">
          <cell r="B515" t="str">
            <v>UPS (big)</v>
          </cell>
          <cell r="C515">
            <v>41275</v>
          </cell>
          <cell r="D515">
            <v>1</v>
          </cell>
          <cell r="E515" t="str">
            <v/>
          </cell>
          <cell r="F515" t="str">
            <v>BJS_INT</v>
          </cell>
          <cell r="G515" t="str">
            <v>BJS_INT</v>
          </cell>
          <cell r="H515">
            <v>0</v>
          </cell>
          <cell r="I515">
            <v>0</v>
          </cell>
          <cell r="J515" t="str">
            <v>CNY</v>
          </cell>
          <cell r="K515">
            <v>0</v>
          </cell>
          <cell r="L515">
            <v>0</v>
          </cell>
          <cell r="M515" t="str">
            <v>new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</row>
        <row r="516">
          <cell r="B516" t="str">
            <v>UPS (big)</v>
          </cell>
          <cell r="C516">
            <v>41275</v>
          </cell>
          <cell r="D516">
            <v>1</v>
          </cell>
          <cell r="E516" t="str">
            <v/>
          </cell>
          <cell r="F516" t="str">
            <v>BJS</v>
          </cell>
          <cell r="G516" t="str">
            <v>BJS</v>
          </cell>
          <cell r="H516">
            <v>0</v>
          </cell>
          <cell r="I516">
            <v>0</v>
          </cell>
          <cell r="J516" t="str">
            <v>CNY</v>
          </cell>
          <cell r="K516">
            <v>0</v>
          </cell>
          <cell r="L516">
            <v>0</v>
          </cell>
          <cell r="M516" t="str">
            <v>new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</row>
        <row r="517">
          <cell r="B517" t="str">
            <v>UPS (big)</v>
          </cell>
          <cell r="C517">
            <v>41275</v>
          </cell>
          <cell r="D517">
            <v>1</v>
          </cell>
          <cell r="E517" t="str">
            <v/>
          </cell>
          <cell r="F517" t="str">
            <v>SHE</v>
          </cell>
          <cell r="G517" t="str">
            <v>SHE</v>
          </cell>
          <cell r="H517">
            <v>0</v>
          </cell>
          <cell r="I517">
            <v>0</v>
          </cell>
          <cell r="J517" t="str">
            <v>CNY</v>
          </cell>
          <cell r="K517">
            <v>0</v>
          </cell>
          <cell r="L517">
            <v>0</v>
          </cell>
          <cell r="M517" t="str">
            <v>new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</row>
        <row r="518">
          <cell r="B518" t="str">
            <v>UPS (big)</v>
          </cell>
          <cell r="C518">
            <v>41275</v>
          </cell>
          <cell r="D518">
            <v>1</v>
          </cell>
          <cell r="E518" t="str">
            <v/>
          </cell>
          <cell r="F518" t="str">
            <v>CNG</v>
          </cell>
          <cell r="G518" t="str">
            <v>CNG</v>
          </cell>
          <cell r="H518">
            <v>0</v>
          </cell>
          <cell r="I518">
            <v>0</v>
          </cell>
          <cell r="J518" t="str">
            <v>CNY</v>
          </cell>
          <cell r="K518">
            <v>0</v>
          </cell>
          <cell r="L518">
            <v>0</v>
          </cell>
          <cell r="M518" t="str">
            <v>new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</row>
        <row r="519">
          <cell r="B519" t="str">
            <v>UPS (big)</v>
          </cell>
          <cell r="C519">
            <v>41275</v>
          </cell>
          <cell r="D519">
            <v>1</v>
          </cell>
          <cell r="E519" t="str">
            <v/>
          </cell>
          <cell r="F519" t="str">
            <v>WUH</v>
          </cell>
          <cell r="G519" t="str">
            <v>WUH</v>
          </cell>
          <cell r="H519">
            <v>0</v>
          </cell>
          <cell r="I519">
            <v>0</v>
          </cell>
          <cell r="J519" t="str">
            <v>CNY</v>
          </cell>
          <cell r="K519">
            <v>0</v>
          </cell>
          <cell r="L519">
            <v>0</v>
          </cell>
          <cell r="M519" t="str">
            <v>to chk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</row>
        <row r="520">
          <cell r="B520" t="str">
            <v>UPS (big)</v>
          </cell>
          <cell r="C520">
            <v>41275</v>
          </cell>
          <cell r="D520">
            <v>1</v>
          </cell>
          <cell r="E520" t="str">
            <v/>
          </cell>
          <cell r="F520" t="str">
            <v>CAN</v>
          </cell>
          <cell r="G520" t="str">
            <v>CAN</v>
          </cell>
          <cell r="H520">
            <v>0</v>
          </cell>
          <cell r="I520">
            <v>0</v>
          </cell>
          <cell r="J520" t="str">
            <v>CNY</v>
          </cell>
          <cell r="K520">
            <v>0</v>
          </cell>
          <cell r="L520">
            <v>0</v>
          </cell>
          <cell r="M520" t="str">
            <v>to chk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</row>
        <row r="521">
          <cell r="B521" t="str">
            <v>UPS (big)</v>
          </cell>
          <cell r="C521">
            <v>41275</v>
          </cell>
          <cell r="D521">
            <v>1</v>
          </cell>
          <cell r="E521" t="str">
            <v/>
          </cell>
          <cell r="F521" t="str">
            <v>SHA</v>
          </cell>
          <cell r="G521" t="str">
            <v>SHA</v>
          </cell>
          <cell r="H521">
            <v>0</v>
          </cell>
          <cell r="I521">
            <v>0</v>
          </cell>
          <cell r="J521" t="str">
            <v>CNY</v>
          </cell>
          <cell r="K521">
            <v>0</v>
          </cell>
          <cell r="L521">
            <v>0</v>
          </cell>
          <cell r="M521" t="str">
            <v>new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</row>
        <row r="522">
          <cell r="B522" t="str">
            <v>UPS (big)</v>
          </cell>
          <cell r="C522">
            <v>41275</v>
          </cell>
          <cell r="D522">
            <v>1</v>
          </cell>
          <cell r="E522" t="str">
            <v/>
          </cell>
          <cell r="F522" t="str">
            <v>BKK</v>
          </cell>
          <cell r="G522" t="str">
            <v>BKK</v>
          </cell>
          <cell r="H522">
            <v>0</v>
          </cell>
          <cell r="I522">
            <v>0</v>
          </cell>
          <cell r="J522" t="str">
            <v>CNY</v>
          </cell>
          <cell r="K522">
            <v>0</v>
          </cell>
          <cell r="L522">
            <v>0</v>
          </cell>
          <cell r="M522" t="str">
            <v>to chk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</row>
        <row r="523">
          <cell r="B523" t="str">
            <v>UPS (big)</v>
          </cell>
          <cell r="C523">
            <v>41275</v>
          </cell>
          <cell r="D523">
            <v>1</v>
          </cell>
          <cell r="E523" t="str">
            <v/>
          </cell>
          <cell r="F523" t="str">
            <v>JKT</v>
          </cell>
          <cell r="G523" t="str">
            <v>JKT</v>
          </cell>
          <cell r="H523">
            <v>0</v>
          </cell>
          <cell r="I523">
            <v>0</v>
          </cell>
          <cell r="J523" t="str">
            <v>CNY</v>
          </cell>
          <cell r="K523">
            <v>0</v>
          </cell>
          <cell r="L523">
            <v>0</v>
          </cell>
          <cell r="M523" t="str">
            <v>to chk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</row>
        <row r="524">
          <cell r="B524" t="str">
            <v>UPS (big)</v>
          </cell>
          <cell r="C524">
            <v>41395</v>
          </cell>
          <cell r="D524">
            <v>1</v>
          </cell>
          <cell r="E524" t="str">
            <v/>
          </cell>
          <cell r="F524" t="str">
            <v>BEY</v>
          </cell>
          <cell r="G524" t="str">
            <v>BEY</v>
          </cell>
          <cell r="H524">
            <v>0</v>
          </cell>
          <cell r="I524">
            <v>2500</v>
          </cell>
          <cell r="J524" t="str">
            <v>CNY</v>
          </cell>
          <cell r="K524">
            <v>0</v>
          </cell>
          <cell r="L524">
            <v>0</v>
          </cell>
          <cell r="M524" t="str">
            <v>to chk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</row>
        <row r="525">
          <cell r="B525" t="str">
            <v>UPS (big)</v>
          </cell>
          <cell r="C525">
            <v>41426</v>
          </cell>
          <cell r="D525">
            <v>1</v>
          </cell>
          <cell r="E525" t="str">
            <v/>
          </cell>
          <cell r="F525" t="str">
            <v>CAI</v>
          </cell>
          <cell r="G525" t="str">
            <v>CAI</v>
          </cell>
          <cell r="H525">
            <v>0</v>
          </cell>
          <cell r="I525">
            <v>2500</v>
          </cell>
          <cell r="J525" t="str">
            <v>CNY</v>
          </cell>
          <cell r="K525">
            <v>0</v>
          </cell>
          <cell r="L525">
            <v>0</v>
          </cell>
          <cell r="M525" t="str">
            <v>to chk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</row>
        <row r="526">
          <cell r="B526" t="str">
            <v>UPS (big)</v>
          </cell>
          <cell r="C526">
            <v>41456</v>
          </cell>
          <cell r="D526">
            <v>1</v>
          </cell>
          <cell r="E526" t="str">
            <v/>
          </cell>
          <cell r="F526" t="str">
            <v>TUN</v>
          </cell>
          <cell r="G526" t="str">
            <v>TUN</v>
          </cell>
          <cell r="H526">
            <v>0</v>
          </cell>
          <cell r="I526">
            <v>2500</v>
          </cell>
          <cell r="J526" t="str">
            <v>CNY</v>
          </cell>
          <cell r="K526">
            <v>0</v>
          </cell>
          <cell r="L526">
            <v>0</v>
          </cell>
          <cell r="M526" t="str">
            <v>to chk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</row>
        <row r="527">
          <cell r="B527" t="str">
            <v>UPS (big)</v>
          </cell>
          <cell r="C527">
            <v>41487</v>
          </cell>
          <cell r="D527">
            <v>1</v>
          </cell>
          <cell r="E527" t="str">
            <v/>
          </cell>
          <cell r="F527" t="str">
            <v>CAS</v>
          </cell>
          <cell r="G527" t="str">
            <v>CAS</v>
          </cell>
          <cell r="H527">
            <v>0</v>
          </cell>
          <cell r="I527">
            <v>2500</v>
          </cell>
          <cell r="J527" t="str">
            <v>CNY</v>
          </cell>
          <cell r="K527">
            <v>0</v>
          </cell>
          <cell r="L527">
            <v>0</v>
          </cell>
          <cell r="M527" t="str">
            <v>not in use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</row>
        <row r="528">
          <cell r="B528" t="str">
            <v>UPS (big)</v>
          </cell>
          <cell r="C528">
            <v>41275</v>
          </cell>
          <cell r="D528">
            <v>1</v>
          </cell>
          <cell r="E528" t="str">
            <v/>
          </cell>
          <cell r="F528" t="str">
            <v>RAB</v>
          </cell>
          <cell r="G528" t="str">
            <v>RAB</v>
          </cell>
          <cell r="H528">
            <v>0</v>
          </cell>
          <cell r="I528">
            <v>0</v>
          </cell>
          <cell r="J528" t="str">
            <v>CNY</v>
          </cell>
          <cell r="K528">
            <v>0</v>
          </cell>
          <cell r="L528">
            <v>0</v>
          </cell>
          <cell r="M528" t="str">
            <v>not in use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</row>
        <row r="529">
          <cell r="B529" t="str">
            <v>UPS (big)</v>
          </cell>
          <cell r="C529">
            <v>41275</v>
          </cell>
          <cell r="D529">
            <v>1</v>
          </cell>
          <cell r="E529" t="str">
            <v/>
          </cell>
          <cell r="F529" t="str">
            <v>ALG</v>
          </cell>
          <cell r="G529" t="str">
            <v>ALG</v>
          </cell>
          <cell r="H529">
            <v>0</v>
          </cell>
          <cell r="I529">
            <v>0</v>
          </cell>
          <cell r="J529" t="str">
            <v>CNY</v>
          </cell>
          <cell r="K529">
            <v>0</v>
          </cell>
          <cell r="L529">
            <v>0</v>
          </cell>
          <cell r="M529" t="str">
            <v>new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</row>
        <row r="530">
          <cell r="B530" t="str">
            <v>UPS (big)</v>
          </cell>
          <cell r="C530">
            <v>41275</v>
          </cell>
          <cell r="D530">
            <v>1</v>
          </cell>
          <cell r="E530" t="str">
            <v/>
          </cell>
          <cell r="F530" t="str">
            <v>LON</v>
          </cell>
          <cell r="G530" t="str">
            <v>LON</v>
          </cell>
          <cell r="H530">
            <v>0</v>
          </cell>
          <cell r="I530">
            <v>0</v>
          </cell>
          <cell r="J530" t="str">
            <v>CNY</v>
          </cell>
          <cell r="K530">
            <v>0</v>
          </cell>
          <cell r="L530">
            <v>0</v>
          </cell>
          <cell r="M530" t="str">
            <v>to chk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</row>
        <row r="531">
          <cell r="B531">
            <v>0</v>
          </cell>
          <cell r="C531">
            <v>0</v>
          </cell>
          <cell r="D531">
            <v>0</v>
          </cell>
          <cell r="E531" t="str">
            <v/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</row>
        <row r="532">
          <cell r="B532" t="str">
            <v>Winpro7SNGL</v>
          </cell>
          <cell r="C532">
            <v>41275</v>
          </cell>
          <cell r="D532">
            <v>1</v>
          </cell>
          <cell r="E532" t="str">
            <v/>
          </cell>
          <cell r="F532" t="str">
            <v>BJS_INT</v>
          </cell>
          <cell r="G532" t="str">
            <v>BJS_INT</v>
          </cell>
          <cell r="H532">
            <v>0</v>
          </cell>
          <cell r="I532">
            <v>7420</v>
          </cell>
          <cell r="J532" t="str">
            <v>USD</v>
          </cell>
          <cell r="K532">
            <v>0</v>
          </cell>
          <cell r="L532">
            <v>0</v>
          </cell>
          <cell r="M532" t="str">
            <v>bought in 2012 but Software Assurance (SA) + growth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</row>
        <row r="533">
          <cell r="B533" t="str">
            <v>Winpro7SNGL-Maintenance</v>
          </cell>
          <cell r="C533">
            <v>41275</v>
          </cell>
          <cell r="D533">
            <v>1</v>
          </cell>
          <cell r="E533" t="str">
            <v/>
          </cell>
          <cell r="F533" t="str">
            <v>BJS</v>
          </cell>
          <cell r="G533" t="str">
            <v>BJS</v>
          </cell>
          <cell r="H533">
            <v>0</v>
          </cell>
          <cell r="I533">
            <v>1440</v>
          </cell>
          <cell r="J533" t="str">
            <v>USD</v>
          </cell>
          <cell r="K533">
            <v>0</v>
          </cell>
          <cell r="L533">
            <v>0</v>
          </cell>
          <cell r="M533" t="str">
            <v>bought in 2012 but Software Assurance (SA) to pay (20$/user)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</row>
        <row r="534">
          <cell r="B534" t="str">
            <v>Winpro7SNGL-Maintenance</v>
          </cell>
          <cell r="C534">
            <v>41275</v>
          </cell>
          <cell r="D534">
            <v>1</v>
          </cell>
          <cell r="E534" t="str">
            <v/>
          </cell>
          <cell r="F534" t="str">
            <v>SHE</v>
          </cell>
          <cell r="G534" t="str">
            <v>SHE</v>
          </cell>
          <cell r="H534">
            <v>0</v>
          </cell>
          <cell r="I534">
            <v>100</v>
          </cell>
          <cell r="J534" t="str">
            <v>USD</v>
          </cell>
          <cell r="K534">
            <v>0</v>
          </cell>
          <cell r="L534">
            <v>0</v>
          </cell>
          <cell r="M534" t="str">
            <v>bought in 2012 but Software Assurance (SA) to pay (20$/user)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</row>
        <row r="535">
          <cell r="B535" t="str">
            <v>Winpro7SNGL-Maintenance</v>
          </cell>
          <cell r="C535">
            <v>41275</v>
          </cell>
          <cell r="D535">
            <v>1</v>
          </cell>
          <cell r="E535" t="str">
            <v/>
          </cell>
          <cell r="F535" t="str">
            <v>CNG</v>
          </cell>
          <cell r="G535" t="str">
            <v>CNG</v>
          </cell>
          <cell r="H535">
            <v>0</v>
          </cell>
          <cell r="I535">
            <v>940</v>
          </cell>
          <cell r="J535" t="str">
            <v>USD</v>
          </cell>
          <cell r="K535">
            <v>0</v>
          </cell>
          <cell r="L535">
            <v>0</v>
          </cell>
          <cell r="M535" t="str">
            <v>bought in 2012 but Software Assurance (SA) to pay (20$/user)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</row>
        <row r="536">
          <cell r="B536" t="str">
            <v>Winpro7SNGL-Maintenance</v>
          </cell>
          <cell r="C536">
            <v>41275</v>
          </cell>
          <cell r="D536">
            <v>1</v>
          </cell>
          <cell r="E536" t="str">
            <v/>
          </cell>
          <cell r="F536" t="str">
            <v>WUH</v>
          </cell>
          <cell r="G536" t="str">
            <v>WUH</v>
          </cell>
          <cell r="H536">
            <v>0</v>
          </cell>
          <cell r="I536">
            <v>260</v>
          </cell>
          <cell r="J536" t="str">
            <v>USD</v>
          </cell>
          <cell r="K536">
            <v>0</v>
          </cell>
          <cell r="L536">
            <v>0</v>
          </cell>
          <cell r="M536" t="str">
            <v>bought in 2012 but Software Assurance (SA) to pay (20$/user)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37">
          <cell r="B537" t="str">
            <v>Winpro7SNGL</v>
          </cell>
          <cell r="C537">
            <v>41275</v>
          </cell>
          <cell r="D537">
            <v>1</v>
          </cell>
          <cell r="E537" t="str">
            <v/>
          </cell>
          <cell r="F537" t="str">
            <v>CAN</v>
          </cell>
          <cell r="G537" t="str">
            <v>CAN</v>
          </cell>
          <cell r="H537">
            <v>0</v>
          </cell>
          <cell r="I537">
            <v>4420</v>
          </cell>
          <cell r="J537" t="str">
            <v>USD</v>
          </cell>
          <cell r="K537">
            <v>0</v>
          </cell>
          <cell r="L537">
            <v>0</v>
          </cell>
          <cell r="M537" t="str">
            <v>bought in 2012 but Software Assurance (SA) + growth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</row>
        <row r="538">
          <cell r="B538" t="str">
            <v>Winpro7SNGL-Maintenance</v>
          </cell>
          <cell r="C538">
            <v>41275</v>
          </cell>
          <cell r="D538">
            <v>1</v>
          </cell>
          <cell r="E538" t="str">
            <v/>
          </cell>
          <cell r="F538" t="str">
            <v>SHA</v>
          </cell>
          <cell r="G538" t="str">
            <v>SHA</v>
          </cell>
          <cell r="H538">
            <v>0</v>
          </cell>
          <cell r="I538">
            <v>1420</v>
          </cell>
          <cell r="J538" t="str">
            <v>USD</v>
          </cell>
          <cell r="K538">
            <v>0</v>
          </cell>
          <cell r="L538">
            <v>0</v>
          </cell>
          <cell r="M538" t="str">
            <v>bought in 2012 but Software Assurance (SA) to pay (20$/user)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</row>
        <row r="539">
          <cell r="B539" t="str">
            <v>Winpro7SNGL-Maintenance</v>
          </cell>
          <cell r="C539">
            <v>41275</v>
          </cell>
          <cell r="D539">
            <v>1</v>
          </cell>
          <cell r="E539" t="str">
            <v/>
          </cell>
          <cell r="F539" t="str">
            <v>BKK</v>
          </cell>
          <cell r="G539" t="str">
            <v>BKK</v>
          </cell>
          <cell r="H539">
            <v>0</v>
          </cell>
          <cell r="I539">
            <v>940</v>
          </cell>
          <cell r="J539" t="str">
            <v>USD</v>
          </cell>
          <cell r="K539">
            <v>0</v>
          </cell>
          <cell r="L539">
            <v>0</v>
          </cell>
          <cell r="M539" t="str">
            <v>bought in 2012 but Software Assurance (SA) to pay (20$/user)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</row>
        <row r="540">
          <cell r="B540" t="str">
            <v>Winpro7SNGL-Maintenance</v>
          </cell>
          <cell r="C540">
            <v>41275</v>
          </cell>
          <cell r="D540">
            <v>1</v>
          </cell>
          <cell r="E540" t="str">
            <v/>
          </cell>
          <cell r="F540" t="str">
            <v>JKT</v>
          </cell>
          <cell r="G540" t="str">
            <v>JKT</v>
          </cell>
          <cell r="H540">
            <v>0</v>
          </cell>
          <cell r="I540">
            <v>460</v>
          </cell>
          <cell r="J540" t="str">
            <v>USD</v>
          </cell>
          <cell r="K540">
            <v>0</v>
          </cell>
          <cell r="L540">
            <v>0</v>
          </cell>
          <cell r="M540" t="str">
            <v>bought in 2012 but Software Assurance (SA) to pay (20$/user)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</row>
        <row r="541">
          <cell r="B541" t="str">
            <v>Winpro7SNGL-Maintenance</v>
          </cell>
          <cell r="C541">
            <v>41275</v>
          </cell>
          <cell r="D541">
            <v>1</v>
          </cell>
          <cell r="E541" t="str">
            <v/>
          </cell>
          <cell r="F541" t="str">
            <v>BEY</v>
          </cell>
          <cell r="G541" t="str">
            <v>BEY</v>
          </cell>
          <cell r="H541">
            <v>0</v>
          </cell>
          <cell r="I541">
            <v>660</v>
          </cell>
          <cell r="J541" t="str">
            <v>USD</v>
          </cell>
          <cell r="K541">
            <v>0</v>
          </cell>
          <cell r="L541">
            <v>0</v>
          </cell>
          <cell r="M541" t="str">
            <v>bought in 2012 but Software Assurance (SA) to pay (20$/user)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</row>
        <row r="542">
          <cell r="B542" t="str">
            <v>Winpro7SNGL-Maintenance</v>
          </cell>
          <cell r="C542">
            <v>41275</v>
          </cell>
          <cell r="D542">
            <v>1</v>
          </cell>
          <cell r="E542" t="str">
            <v/>
          </cell>
          <cell r="F542" t="str">
            <v>CAI</v>
          </cell>
          <cell r="G542" t="str">
            <v>CAI</v>
          </cell>
          <cell r="H542">
            <v>0</v>
          </cell>
          <cell r="I542">
            <v>660</v>
          </cell>
          <cell r="J542" t="str">
            <v>USD</v>
          </cell>
          <cell r="K542">
            <v>0</v>
          </cell>
          <cell r="L542">
            <v>0</v>
          </cell>
          <cell r="M542" t="str">
            <v>bought in 2012 but Software Assurance (SA) to pay (20$/user)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</row>
        <row r="543">
          <cell r="B543" t="str">
            <v>Winpro7SNGL</v>
          </cell>
          <cell r="C543">
            <v>41275</v>
          </cell>
          <cell r="D543">
            <v>1</v>
          </cell>
          <cell r="E543" t="str">
            <v/>
          </cell>
          <cell r="F543" t="str">
            <v>TUN</v>
          </cell>
          <cell r="G543" t="str">
            <v>TUN</v>
          </cell>
          <cell r="H543">
            <v>0</v>
          </cell>
          <cell r="I543">
            <v>5280</v>
          </cell>
          <cell r="J543" t="str">
            <v>USD</v>
          </cell>
          <cell r="K543">
            <v>0</v>
          </cell>
          <cell r="L543">
            <v>0</v>
          </cell>
          <cell r="M543" t="str">
            <v>bought in 2012 but Software Assurance (SA) + growth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</row>
        <row r="544">
          <cell r="B544" t="str">
            <v>Winpro7SNGL-Maintenance</v>
          </cell>
          <cell r="C544">
            <v>41275</v>
          </cell>
          <cell r="D544">
            <v>1</v>
          </cell>
          <cell r="E544" t="str">
            <v/>
          </cell>
          <cell r="F544" t="str">
            <v>CAS</v>
          </cell>
          <cell r="G544" t="str">
            <v>CAS</v>
          </cell>
          <cell r="H544">
            <v>0</v>
          </cell>
          <cell r="I544">
            <v>320</v>
          </cell>
          <cell r="J544" t="str">
            <v>USD</v>
          </cell>
          <cell r="K544">
            <v>0</v>
          </cell>
          <cell r="L544">
            <v>0</v>
          </cell>
          <cell r="M544" t="str">
            <v>bought in 2012 but Software Assurance (SA) to pay (20$/user)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</row>
        <row r="545">
          <cell r="B545" t="str">
            <v>Winpro7SNGL-Maintenance</v>
          </cell>
          <cell r="C545">
            <v>41275</v>
          </cell>
          <cell r="D545">
            <v>1</v>
          </cell>
          <cell r="E545" t="str">
            <v/>
          </cell>
          <cell r="F545" t="str">
            <v>RAB</v>
          </cell>
          <cell r="G545" t="str">
            <v>RAB</v>
          </cell>
          <cell r="H545">
            <v>0</v>
          </cell>
          <cell r="I545">
            <v>260</v>
          </cell>
          <cell r="J545" t="str">
            <v>USD</v>
          </cell>
          <cell r="K545">
            <v>0</v>
          </cell>
          <cell r="L545">
            <v>0</v>
          </cell>
          <cell r="M545" t="str">
            <v>bought in 2012 but Software Assurance (SA) to pay (20$/user)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</row>
        <row r="546">
          <cell r="B546" t="str">
            <v>Winpro7SNGL</v>
          </cell>
          <cell r="C546">
            <v>41275</v>
          </cell>
          <cell r="D546">
            <v>1</v>
          </cell>
          <cell r="E546" t="str">
            <v/>
          </cell>
          <cell r="F546" t="str">
            <v>ALG</v>
          </cell>
          <cell r="G546" t="str">
            <v>ALG</v>
          </cell>
          <cell r="H546">
            <v>0</v>
          </cell>
          <cell r="I546">
            <v>7600</v>
          </cell>
          <cell r="J546" t="str">
            <v>USD</v>
          </cell>
          <cell r="K546">
            <v>0</v>
          </cell>
          <cell r="L546">
            <v>0</v>
          </cell>
          <cell r="M546" t="str">
            <v>bought in 2012 but Software Assurance (SA) + growth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</row>
        <row r="547">
          <cell r="B547" t="str">
            <v>Winpro7SNGL-Maintenance</v>
          </cell>
          <cell r="C547">
            <v>41275</v>
          </cell>
          <cell r="D547">
            <v>1</v>
          </cell>
          <cell r="E547" t="str">
            <v/>
          </cell>
          <cell r="F547" t="str">
            <v>LON</v>
          </cell>
          <cell r="G547" t="str">
            <v>LON</v>
          </cell>
          <cell r="H547">
            <v>0</v>
          </cell>
          <cell r="I547">
            <v>1040</v>
          </cell>
          <cell r="J547" t="str">
            <v>USD</v>
          </cell>
          <cell r="K547">
            <v>0</v>
          </cell>
          <cell r="L547">
            <v>0</v>
          </cell>
          <cell r="M547" t="str">
            <v>bought in 2012 but Software Assurance (SA) to pay (20$/user)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</row>
        <row r="548">
          <cell r="B548">
            <v>0</v>
          </cell>
          <cell r="C548">
            <v>0</v>
          </cell>
          <cell r="D548">
            <v>0</v>
          </cell>
          <cell r="E548" t="str">
            <v/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</row>
        <row r="549">
          <cell r="B549" t="str">
            <v>It office supplies</v>
          </cell>
          <cell r="C549">
            <v>41275</v>
          </cell>
          <cell r="D549">
            <v>1</v>
          </cell>
          <cell r="E549" t="str">
            <v/>
          </cell>
          <cell r="F549" t="str">
            <v>BJS_INT</v>
          </cell>
          <cell r="G549" t="str">
            <v>BJS_INT</v>
          </cell>
          <cell r="H549">
            <v>0</v>
          </cell>
          <cell r="I549">
            <v>25000</v>
          </cell>
          <cell r="J549" t="str">
            <v>CNY</v>
          </cell>
          <cell r="K549">
            <v>0</v>
          </cell>
          <cell r="L549">
            <v>0</v>
          </cell>
          <cell r="M549" t="str">
            <v>HDD, cables, DVD burner...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</row>
        <row r="550">
          <cell r="B550" t="str">
            <v>It office supplies</v>
          </cell>
          <cell r="C550">
            <v>41306</v>
          </cell>
          <cell r="D550">
            <v>1</v>
          </cell>
          <cell r="E550" t="str">
            <v/>
          </cell>
          <cell r="F550" t="str">
            <v>BJS</v>
          </cell>
          <cell r="G550" t="str">
            <v>BJS</v>
          </cell>
          <cell r="H550">
            <v>0</v>
          </cell>
          <cell r="I550">
            <v>10800</v>
          </cell>
          <cell r="J550" t="str">
            <v>CNY</v>
          </cell>
          <cell r="K550">
            <v>0</v>
          </cell>
          <cell r="L550">
            <v>0</v>
          </cell>
          <cell r="M550" t="str">
            <v>HDD, cables, DVD burner... (normal center: 150 CNY/user)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</row>
        <row r="551">
          <cell r="B551" t="str">
            <v>It office supplies</v>
          </cell>
          <cell r="C551">
            <v>41334</v>
          </cell>
          <cell r="D551">
            <v>1</v>
          </cell>
          <cell r="E551" t="str">
            <v/>
          </cell>
          <cell r="F551" t="str">
            <v>SHE</v>
          </cell>
          <cell r="G551" t="str">
            <v>SHE</v>
          </cell>
          <cell r="H551">
            <v>0</v>
          </cell>
          <cell r="I551">
            <v>750</v>
          </cell>
          <cell r="J551" t="str">
            <v>CNY</v>
          </cell>
          <cell r="K551">
            <v>0</v>
          </cell>
          <cell r="L551">
            <v>0</v>
          </cell>
          <cell r="M551" t="str">
            <v>HDD, cables, DVD burner... (normal center: 150 CNY/user)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</row>
        <row r="552">
          <cell r="B552" t="str">
            <v>It office supplies</v>
          </cell>
          <cell r="C552">
            <v>41365</v>
          </cell>
          <cell r="D552">
            <v>1</v>
          </cell>
          <cell r="E552" t="str">
            <v/>
          </cell>
          <cell r="F552" t="str">
            <v>CNG</v>
          </cell>
          <cell r="G552" t="str">
            <v>CNG</v>
          </cell>
          <cell r="H552">
            <v>0</v>
          </cell>
          <cell r="I552">
            <v>7050</v>
          </cell>
          <cell r="J552" t="str">
            <v>CNY</v>
          </cell>
          <cell r="K552">
            <v>0</v>
          </cell>
          <cell r="L552">
            <v>0</v>
          </cell>
          <cell r="M552" t="str">
            <v>HDD, cables, DVD burner... (normal center: 150 CNY/user)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</row>
        <row r="553">
          <cell r="B553" t="str">
            <v>It office supplies</v>
          </cell>
          <cell r="C553">
            <v>41609</v>
          </cell>
          <cell r="D553">
            <v>1</v>
          </cell>
          <cell r="E553" t="str">
            <v/>
          </cell>
          <cell r="F553" t="str">
            <v>WUH</v>
          </cell>
          <cell r="G553" t="str">
            <v>WUH</v>
          </cell>
          <cell r="H553">
            <v>0</v>
          </cell>
          <cell r="I553">
            <v>1950</v>
          </cell>
          <cell r="J553" t="str">
            <v>CNY</v>
          </cell>
          <cell r="K553">
            <v>0</v>
          </cell>
          <cell r="L553">
            <v>0</v>
          </cell>
          <cell r="M553" t="str">
            <v>HDD, cables, DVD burner... (normal center: 150 CNY/user)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</row>
        <row r="554">
          <cell r="B554" t="str">
            <v>It office supplies</v>
          </cell>
          <cell r="C554">
            <v>41579</v>
          </cell>
          <cell r="D554">
            <v>1</v>
          </cell>
          <cell r="E554" t="str">
            <v/>
          </cell>
          <cell r="F554" t="str">
            <v>CAN</v>
          </cell>
          <cell r="G554" t="str">
            <v>CAN</v>
          </cell>
          <cell r="H554">
            <v>0</v>
          </cell>
          <cell r="I554">
            <v>3150</v>
          </cell>
          <cell r="J554" t="str">
            <v>CNY</v>
          </cell>
          <cell r="K554">
            <v>0</v>
          </cell>
          <cell r="L554">
            <v>0</v>
          </cell>
          <cell r="M554" t="str">
            <v>HDD, cables, DVD burner... (normal center: 150 CNY/user)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</row>
        <row r="555">
          <cell r="B555" t="str">
            <v>It office supplies</v>
          </cell>
          <cell r="C555">
            <v>41548</v>
          </cell>
          <cell r="D555">
            <v>1</v>
          </cell>
          <cell r="E555" t="str">
            <v/>
          </cell>
          <cell r="F555" t="str">
            <v>SHA</v>
          </cell>
          <cell r="G555" t="str">
            <v>SHA</v>
          </cell>
          <cell r="H555">
            <v>0</v>
          </cell>
          <cell r="I555">
            <v>10650</v>
          </cell>
          <cell r="J555" t="str">
            <v>CNY</v>
          </cell>
          <cell r="K555">
            <v>0</v>
          </cell>
          <cell r="L555">
            <v>0</v>
          </cell>
          <cell r="M555" t="str">
            <v>HDD, cables, DVD burner... (normal center: 150 CNY/user)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</row>
        <row r="556">
          <cell r="B556" t="str">
            <v>It office supplies</v>
          </cell>
          <cell r="C556">
            <v>41518</v>
          </cell>
          <cell r="D556">
            <v>1</v>
          </cell>
          <cell r="E556" t="str">
            <v/>
          </cell>
          <cell r="F556" t="str">
            <v>BKK</v>
          </cell>
          <cell r="G556" t="str">
            <v>BKK</v>
          </cell>
          <cell r="H556">
            <v>0</v>
          </cell>
          <cell r="I556">
            <v>7050</v>
          </cell>
          <cell r="J556" t="str">
            <v>CNY</v>
          </cell>
          <cell r="K556">
            <v>0</v>
          </cell>
          <cell r="L556">
            <v>0</v>
          </cell>
          <cell r="M556" t="str">
            <v>HDD, cables, DVD burner... (normal center: 150 CNY/user)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</row>
        <row r="557">
          <cell r="B557" t="str">
            <v>It office supplies</v>
          </cell>
          <cell r="C557">
            <v>41487</v>
          </cell>
          <cell r="D557">
            <v>1</v>
          </cell>
          <cell r="E557" t="str">
            <v/>
          </cell>
          <cell r="F557" t="str">
            <v>JKT</v>
          </cell>
          <cell r="G557" t="str">
            <v>JKT</v>
          </cell>
          <cell r="H557">
            <v>0</v>
          </cell>
          <cell r="I557">
            <v>3450</v>
          </cell>
          <cell r="J557" t="str">
            <v>CNY</v>
          </cell>
          <cell r="K557">
            <v>0</v>
          </cell>
          <cell r="L557">
            <v>0</v>
          </cell>
          <cell r="M557" t="str">
            <v>HDD, cables, DVD burner... (normal center: 150 CNY/user)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</row>
        <row r="558">
          <cell r="B558" t="str">
            <v>It office supplies</v>
          </cell>
          <cell r="C558">
            <v>41456</v>
          </cell>
          <cell r="D558">
            <v>1</v>
          </cell>
          <cell r="E558" t="str">
            <v/>
          </cell>
          <cell r="F558" t="str">
            <v>BEY</v>
          </cell>
          <cell r="G558" t="str">
            <v>BEY</v>
          </cell>
          <cell r="H558">
            <v>0</v>
          </cell>
          <cell r="I558">
            <v>4950</v>
          </cell>
          <cell r="J558" t="str">
            <v>CNY</v>
          </cell>
          <cell r="K558">
            <v>0</v>
          </cell>
          <cell r="L558">
            <v>0</v>
          </cell>
          <cell r="M558" t="str">
            <v>HDD, cables, DVD burner... (normal center: 150 CNY/user)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</row>
        <row r="559">
          <cell r="B559" t="str">
            <v>It office supplies</v>
          </cell>
          <cell r="C559">
            <v>41426</v>
          </cell>
          <cell r="D559">
            <v>1</v>
          </cell>
          <cell r="E559" t="str">
            <v/>
          </cell>
          <cell r="F559" t="str">
            <v>CAI</v>
          </cell>
          <cell r="G559" t="str">
            <v>CAI</v>
          </cell>
          <cell r="H559">
            <v>0</v>
          </cell>
          <cell r="I559">
            <v>4950</v>
          </cell>
          <cell r="J559" t="str">
            <v>CNY</v>
          </cell>
          <cell r="K559">
            <v>0</v>
          </cell>
          <cell r="L559">
            <v>0</v>
          </cell>
          <cell r="M559" t="str">
            <v>HDD, cables, DVD burner... (normal center: 150 CNY/user)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</row>
        <row r="560">
          <cell r="B560" t="str">
            <v>It office supplies</v>
          </cell>
          <cell r="C560">
            <v>41395</v>
          </cell>
          <cell r="D560">
            <v>1</v>
          </cell>
          <cell r="E560" t="str">
            <v/>
          </cell>
          <cell r="F560" t="str">
            <v>TUN</v>
          </cell>
          <cell r="G560" t="str">
            <v>TUN</v>
          </cell>
          <cell r="H560">
            <v>0</v>
          </cell>
          <cell r="I560">
            <v>9600</v>
          </cell>
          <cell r="J560" t="str">
            <v>CNY</v>
          </cell>
          <cell r="K560">
            <v>0</v>
          </cell>
          <cell r="L560">
            <v>0</v>
          </cell>
          <cell r="M560" t="str">
            <v>HDD, cables, DVD burner... (normal center: 150 CNY/user)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</row>
        <row r="561">
          <cell r="B561" t="str">
            <v>It office supplies</v>
          </cell>
          <cell r="C561">
            <v>41365</v>
          </cell>
          <cell r="D561">
            <v>1</v>
          </cell>
          <cell r="E561" t="str">
            <v/>
          </cell>
          <cell r="F561" t="str">
            <v>CAS</v>
          </cell>
          <cell r="G561" t="str">
            <v>CAS</v>
          </cell>
          <cell r="H561">
            <v>0</v>
          </cell>
          <cell r="I561">
            <v>2400</v>
          </cell>
          <cell r="J561" t="str">
            <v>CNY</v>
          </cell>
          <cell r="K561">
            <v>0</v>
          </cell>
          <cell r="L561">
            <v>0</v>
          </cell>
          <cell r="M561" t="str">
            <v>HDD, cables, DVD burner... (normal center: 150 CNY/user)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</row>
        <row r="562">
          <cell r="B562" t="str">
            <v>It office supplies</v>
          </cell>
          <cell r="C562">
            <v>41334</v>
          </cell>
          <cell r="D562">
            <v>1</v>
          </cell>
          <cell r="E562" t="str">
            <v/>
          </cell>
          <cell r="F562" t="str">
            <v>RAB</v>
          </cell>
          <cell r="G562" t="str">
            <v>RAB</v>
          </cell>
          <cell r="H562">
            <v>0</v>
          </cell>
          <cell r="I562">
            <v>1950</v>
          </cell>
          <cell r="J562" t="str">
            <v>CNY</v>
          </cell>
          <cell r="K562">
            <v>0</v>
          </cell>
          <cell r="L562">
            <v>0</v>
          </cell>
          <cell r="M562" t="str">
            <v>HDD, cables, DVD burner... (normal center: 150 CNY/user)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</row>
        <row r="563">
          <cell r="B563" t="str">
            <v>It office supplies</v>
          </cell>
          <cell r="C563">
            <v>41306</v>
          </cell>
          <cell r="D563">
            <v>1</v>
          </cell>
          <cell r="E563" t="str">
            <v/>
          </cell>
          <cell r="F563" t="str">
            <v>ALG</v>
          </cell>
          <cell r="G563" t="str">
            <v>ALG</v>
          </cell>
          <cell r="H563">
            <v>0</v>
          </cell>
          <cell r="I563">
            <v>19500</v>
          </cell>
          <cell r="J563" t="str">
            <v>CNY</v>
          </cell>
          <cell r="K563">
            <v>0</v>
          </cell>
          <cell r="L563">
            <v>0</v>
          </cell>
          <cell r="M563" t="str">
            <v>HDD, cables, DVD burner... (normal center: 150 CNY/user)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</row>
        <row r="564">
          <cell r="B564" t="str">
            <v>It office supplies</v>
          </cell>
          <cell r="C564">
            <v>41275</v>
          </cell>
          <cell r="D564">
            <v>1</v>
          </cell>
          <cell r="E564" t="str">
            <v/>
          </cell>
          <cell r="F564" t="str">
            <v>LON</v>
          </cell>
          <cell r="G564" t="str">
            <v>LON</v>
          </cell>
          <cell r="H564">
            <v>0</v>
          </cell>
          <cell r="I564">
            <v>7800</v>
          </cell>
          <cell r="J564" t="str">
            <v>CNY</v>
          </cell>
          <cell r="K564">
            <v>0</v>
          </cell>
          <cell r="L564">
            <v>0</v>
          </cell>
          <cell r="M564" t="str">
            <v>HDD, cables, DVD burner... (normal center: 150 CNY/user)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 t="str">
            <v/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</row>
        <row r="566">
          <cell r="B566" t="str">
            <v>Switch (cisco Catalyst 24 port)</v>
          </cell>
          <cell r="C566">
            <v>41275</v>
          </cell>
          <cell r="D566">
            <v>1</v>
          </cell>
          <cell r="E566" t="str">
            <v/>
          </cell>
          <cell r="F566" t="str">
            <v>BJS_INT</v>
          </cell>
          <cell r="G566" t="str">
            <v>BJS_INT</v>
          </cell>
          <cell r="H566">
            <v>0</v>
          </cell>
          <cell r="I566">
            <v>80000</v>
          </cell>
          <cell r="J566" t="str">
            <v>CNY</v>
          </cell>
          <cell r="K566">
            <v>0</v>
          </cell>
          <cell r="L566">
            <v>0</v>
          </cell>
          <cell r="M566" t="str">
            <v>estimate for missing centers in China: 20 x 4000CNY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</row>
        <row r="567">
          <cell r="B567" t="str">
            <v>Switch (cisco Catalyst 24 port)</v>
          </cell>
          <cell r="C567">
            <v>41275</v>
          </cell>
          <cell r="D567">
            <v>1</v>
          </cell>
          <cell r="E567" t="str">
            <v/>
          </cell>
          <cell r="F567" t="str">
            <v>BJS</v>
          </cell>
          <cell r="G567" t="str">
            <v>BJS</v>
          </cell>
          <cell r="H567">
            <v>0</v>
          </cell>
          <cell r="I567">
            <v>0</v>
          </cell>
          <cell r="J567" t="str">
            <v>CNY</v>
          </cell>
          <cell r="K567">
            <v>0</v>
          </cell>
          <cell r="L567">
            <v>0</v>
          </cell>
          <cell r="M567" t="str">
            <v>done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</row>
        <row r="568">
          <cell r="B568" t="str">
            <v>Switch (cisco Catalyst 24 port)</v>
          </cell>
          <cell r="C568">
            <v>41275</v>
          </cell>
          <cell r="D568">
            <v>1</v>
          </cell>
          <cell r="E568" t="str">
            <v/>
          </cell>
          <cell r="F568" t="str">
            <v>SHE</v>
          </cell>
          <cell r="G568" t="str">
            <v>SHE</v>
          </cell>
          <cell r="H568">
            <v>0</v>
          </cell>
          <cell r="I568">
            <v>0</v>
          </cell>
          <cell r="J568" t="str">
            <v>CNY</v>
          </cell>
          <cell r="K568">
            <v>0</v>
          </cell>
          <cell r="L568">
            <v>0</v>
          </cell>
          <cell r="M568" t="str">
            <v>done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</row>
        <row r="569">
          <cell r="B569" t="str">
            <v>Switch (cisco Catalyst 24 port)</v>
          </cell>
          <cell r="C569">
            <v>41275</v>
          </cell>
          <cell r="D569">
            <v>1</v>
          </cell>
          <cell r="E569" t="str">
            <v/>
          </cell>
          <cell r="F569" t="str">
            <v>CNG</v>
          </cell>
          <cell r="G569" t="str">
            <v>CNG</v>
          </cell>
          <cell r="H569">
            <v>0</v>
          </cell>
          <cell r="I569">
            <v>0</v>
          </cell>
          <cell r="J569" t="str">
            <v>CNY</v>
          </cell>
          <cell r="K569">
            <v>0</v>
          </cell>
          <cell r="L569">
            <v>0</v>
          </cell>
          <cell r="M569" t="str">
            <v>done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</row>
        <row r="570">
          <cell r="B570" t="str">
            <v>Switch (cisco Catalyst 24 port)</v>
          </cell>
          <cell r="C570">
            <v>41275</v>
          </cell>
          <cell r="D570">
            <v>1</v>
          </cell>
          <cell r="E570" t="str">
            <v/>
          </cell>
          <cell r="F570" t="str">
            <v>WUH</v>
          </cell>
          <cell r="G570" t="str">
            <v>WUH</v>
          </cell>
          <cell r="H570">
            <v>0</v>
          </cell>
          <cell r="I570">
            <v>0</v>
          </cell>
          <cell r="J570" t="str">
            <v>CNY</v>
          </cell>
          <cell r="K570">
            <v>0</v>
          </cell>
          <cell r="L570">
            <v>0</v>
          </cell>
          <cell r="M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</row>
        <row r="571">
          <cell r="B571" t="str">
            <v>Switch (cisco Catalyst 24 port)</v>
          </cell>
          <cell r="C571">
            <v>41275</v>
          </cell>
          <cell r="D571">
            <v>1</v>
          </cell>
          <cell r="E571" t="str">
            <v/>
          </cell>
          <cell r="F571" t="str">
            <v>CAN</v>
          </cell>
          <cell r="G571" t="str">
            <v>CAN</v>
          </cell>
          <cell r="H571">
            <v>0</v>
          </cell>
          <cell r="I571">
            <v>0</v>
          </cell>
          <cell r="J571" t="str">
            <v>CNY</v>
          </cell>
          <cell r="K571">
            <v>0</v>
          </cell>
          <cell r="L571">
            <v>0</v>
          </cell>
          <cell r="M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572">
          <cell r="B572" t="str">
            <v>Switch (cisco Catalyst 24 port)</v>
          </cell>
          <cell r="C572">
            <v>41275</v>
          </cell>
          <cell r="D572">
            <v>1</v>
          </cell>
          <cell r="E572" t="str">
            <v/>
          </cell>
          <cell r="F572" t="str">
            <v>SHA</v>
          </cell>
          <cell r="G572" t="str">
            <v>SHA</v>
          </cell>
          <cell r="H572">
            <v>0</v>
          </cell>
          <cell r="I572">
            <v>0</v>
          </cell>
          <cell r="J572" t="str">
            <v>CNY</v>
          </cell>
          <cell r="K572">
            <v>0</v>
          </cell>
          <cell r="L572">
            <v>0</v>
          </cell>
          <cell r="M572" t="str">
            <v>done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</row>
        <row r="573">
          <cell r="B573" t="str">
            <v>Switch (cisco Catalyst 24 port)</v>
          </cell>
          <cell r="C573">
            <v>41275</v>
          </cell>
          <cell r="D573">
            <v>1</v>
          </cell>
          <cell r="E573" t="str">
            <v/>
          </cell>
          <cell r="F573" t="str">
            <v>BKK</v>
          </cell>
          <cell r="G573" t="str">
            <v>BKK</v>
          </cell>
          <cell r="H573">
            <v>0</v>
          </cell>
          <cell r="I573">
            <v>0</v>
          </cell>
          <cell r="J573" t="str">
            <v>CNY</v>
          </cell>
          <cell r="K573">
            <v>0</v>
          </cell>
          <cell r="L573">
            <v>0</v>
          </cell>
          <cell r="M573" t="str">
            <v>done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</row>
        <row r="574">
          <cell r="B574" t="str">
            <v>Switch (cisco Catalyst 24 port)</v>
          </cell>
          <cell r="C574">
            <v>41275</v>
          </cell>
          <cell r="D574">
            <v>1</v>
          </cell>
          <cell r="E574" t="str">
            <v/>
          </cell>
          <cell r="F574" t="str">
            <v>JKT</v>
          </cell>
          <cell r="G574" t="str">
            <v>JKT</v>
          </cell>
          <cell r="H574">
            <v>0</v>
          </cell>
          <cell r="I574">
            <v>0</v>
          </cell>
          <cell r="J574" t="str">
            <v>CNY</v>
          </cell>
          <cell r="K574">
            <v>0</v>
          </cell>
          <cell r="L574">
            <v>0</v>
          </cell>
          <cell r="M574" t="str">
            <v>done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</row>
        <row r="575">
          <cell r="B575" t="str">
            <v>Switch (cisco Catalyst 24 port)</v>
          </cell>
          <cell r="C575">
            <v>41275</v>
          </cell>
          <cell r="D575">
            <v>1</v>
          </cell>
          <cell r="E575" t="str">
            <v/>
          </cell>
          <cell r="F575" t="str">
            <v>BEY</v>
          </cell>
          <cell r="G575" t="str">
            <v>BEY</v>
          </cell>
          <cell r="H575">
            <v>0</v>
          </cell>
          <cell r="I575">
            <v>0</v>
          </cell>
          <cell r="J575" t="str">
            <v>CNY</v>
          </cell>
          <cell r="K575">
            <v>0</v>
          </cell>
          <cell r="L575">
            <v>0</v>
          </cell>
          <cell r="M575" t="str">
            <v>to chk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</row>
        <row r="576">
          <cell r="B576" t="str">
            <v>Switch (cisco Catalyst 24 port)</v>
          </cell>
          <cell r="C576">
            <v>41275</v>
          </cell>
          <cell r="D576">
            <v>1</v>
          </cell>
          <cell r="E576" t="str">
            <v/>
          </cell>
          <cell r="F576" t="str">
            <v>CAI</v>
          </cell>
          <cell r="G576" t="str">
            <v>CAI</v>
          </cell>
          <cell r="H576">
            <v>0</v>
          </cell>
          <cell r="I576">
            <v>50000</v>
          </cell>
          <cell r="J576" t="str">
            <v>CNY</v>
          </cell>
          <cell r="K576">
            <v>0</v>
          </cell>
          <cell r="L576">
            <v>0</v>
          </cell>
          <cell r="M576" t="str">
            <v>new cabling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</row>
        <row r="577">
          <cell r="B577" t="str">
            <v>Switch (cisco Catalyst 24 port)</v>
          </cell>
          <cell r="C577">
            <v>41275</v>
          </cell>
          <cell r="D577">
            <v>1</v>
          </cell>
          <cell r="E577" t="str">
            <v/>
          </cell>
          <cell r="F577" t="str">
            <v>TUN</v>
          </cell>
          <cell r="G577" t="str">
            <v>TUN</v>
          </cell>
          <cell r="H577">
            <v>0</v>
          </cell>
          <cell r="I577">
            <v>0</v>
          </cell>
          <cell r="J577" t="str">
            <v>CNY</v>
          </cell>
          <cell r="K577">
            <v>0</v>
          </cell>
          <cell r="L577">
            <v>0</v>
          </cell>
          <cell r="M577" t="str">
            <v>done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</row>
        <row r="578">
          <cell r="B578" t="str">
            <v>Switch (cisco Catalyst 24 port)</v>
          </cell>
          <cell r="C578">
            <v>41275</v>
          </cell>
          <cell r="D578">
            <v>1</v>
          </cell>
          <cell r="E578" t="str">
            <v/>
          </cell>
          <cell r="F578" t="str">
            <v>CAS</v>
          </cell>
          <cell r="G578" t="str">
            <v>CAS</v>
          </cell>
          <cell r="H578">
            <v>0</v>
          </cell>
          <cell r="I578">
            <v>0</v>
          </cell>
          <cell r="J578" t="str">
            <v>CNY</v>
          </cell>
          <cell r="K578">
            <v>0</v>
          </cell>
          <cell r="L578">
            <v>0</v>
          </cell>
          <cell r="M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</row>
        <row r="579">
          <cell r="B579" t="str">
            <v>Switch (cisco Catalyst 24 port)</v>
          </cell>
          <cell r="C579">
            <v>41275</v>
          </cell>
          <cell r="D579">
            <v>1</v>
          </cell>
          <cell r="E579" t="str">
            <v/>
          </cell>
          <cell r="F579" t="str">
            <v>RAB</v>
          </cell>
          <cell r="G579" t="str">
            <v>RAB</v>
          </cell>
          <cell r="H579">
            <v>0</v>
          </cell>
          <cell r="I579">
            <v>0</v>
          </cell>
          <cell r="J579" t="str">
            <v>CNY</v>
          </cell>
          <cell r="K579">
            <v>0</v>
          </cell>
          <cell r="L579">
            <v>0</v>
          </cell>
          <cell r="M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</row>
        <row r="580">
          <cell r="B580" t="str">
            <v>Switch (cisco Catalyst 24 port)</v>
          </cell>
          <cell r="C580">
            <v>41275</v>
          </cell>
          <cell r="D580">
            <v>1</v>
          </cell>
          <cell r="E580" t="str">
            <v/>
          </cell>
          <cell r="F580" t="str">
            <v>ALG</v>
          </cell>
          <cell r="G580" t="str">
            <v>ALG</v>
          </cell>
          <cell r="H580">
            <v>0</v>
          </cell>
          <cell r="I580">
            <v>0</v>
          </cell>
          <cell r="J580" t="str">
            <v>CNY</v>
          </cell>
          <cell r="K580">
            <v>0</v>
          </cell>
          <cell r="L580">
            <v>0</v>
          </cell>
          <cell r="M580" t="str">
            <v>see ALG2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</row>
        <row r="581">
          <cell r="B581" t="str">
            <v>Switch (cisco Catalyst 24 port)</v>
          </cell>
          <cell r="C581">
            <v>41275</v>
          </cell>
          <cell r="D581">
            <v>1</v>
          </cell>
          <cell r="E581" t="str">
            <v/>
          </cell>
          <cell r="F581" t="str">
            <v>LON</v>
          </cell>
          <cell r="G581" t="str">
            <v>LON</v>
          </cell>
          <cell r="H581">
            <v>0</v>
          </cell>
          <cell r="I581">
            <v>0</v>
          </cell>
          <cell r="J581" t="str">
            <v>CNY</v>
          </cell>
          <cell r="K581">
            <v>0</v>
          </cell>
          <cell r="L581">
            <v>0</v>
          </cell>
          <cell r="M581" t="str">
            <v>done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 t="str">
            <v/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</row>
        <row r="583">
          <cell r="B583" t="str">
            <v>USB lock</v>
          </cell>
          <cell r="C583">
            <v>41275</v>
          </cell>
          <cell r="D583">
            <v>1</v>
          </cell>
          <cell r="E583" t="str">
            <v/>
          </cell>
          <cell r="F583" t="str">
            <v>BJS_INT</v>
          </cell>
          <cell r="G583" t="str">
            <v>BJS_INT</v>
          </cell>
          <cell r="H583">
            <v>0</v>
          </cell>
          <cell r="I583">
            <v>0</v>
          </cell>
          <cell r="J583" t="str">
            <v>CNY</v>
          </cell>
          <cell r="K583">
            <v>0</v>
          </cell>
          <cell r="L583">
            <v>0</v>
          </cell>
          <cell r="M583" t="str">
            <v>not needed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</row>
        <row r="584">
          <cell r="B584" t="str">
            <v>USB lock</v>
          </cell>
          <cell r="C584">
            <v>41275</v>
          </cell>
          <cell r="D584">
            <v>1</v>
          </cell>
          <cell r="E584" t="str">
            <v/>
          </cell>
          <cell r="F584" t="str">
            <v>BJS</v>
          </cell>
          <cell r="G584" t="str">
            <v>BJS_INT</v>
          </cell>
          <cell r="H584">
            <v>0</v>
          </cell>
          <cell r="I584">
            <v>0</v>
          </cell>
          <cell r="J584" t="str">
            <v>CNY</v>
          </cell>
          <cell r="K584">
            <v>0</v>
          </cell>
          <cell r="L584">
            <v>0</v>
          </cell>
          <cell r="M584" t="str">
            <v>70 CNY each, from BJS_INT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</row>
        <row r="585">
          <cell r="B585" t="str">
            <v>USB lock</v>
          </cell>
          <cell r="C585">
            <v>41275</v>
          </cell>
          <cell r="D585">
            <v>1</v>
          </cell>
          <cell r="E585" t="str">
            <v/>
          </cell>
          <cell r="F585" t="str">
            <v>SHE</v>
          </cell>
          <cell r="G585" t="str">
            <v>BJS_INT</v>
          </cell>
          <cell r="H585">
            <v>0</v>
          </cell>
          <cell r="I585">
            <v>0</v>
          </cell>
          <cell r="J585" t="str">
            <v>CNY</v>
          </cell>
          <cell r="K585">
            <v>0</v>
          </cell>
          <cell r="L585">
            <v>0</v>
          </cell>
          <cell r="M585" t="str">
            <v>70 CNY each, from BJS_INT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</row>
        <row r="586">
          <cell r="B586" t="str">
            <v>USB lock</v>
          </cell>
          <cell r="C586">
            <v>41395</v>
          </cell>
          <cell r="D586">
            <v>1</v>
          </cell>
          <cell r="E586" t="str">
            <v/>
          </cell>
          <cell r="F586" t="str">
            <v>CNG</v>
          </cell>
          <cell r="G586" t="str">
            <v>BJS_INT</v>
          </cell>
          <cell r="H586">
            <v>0</v>
          </cell>
          <cell r="I586">
            <v>10500</v>
          </cell>
          <cell r="J586" t="str">
            <v>CNY</v>
          </cell>
          <cell r="K586">
            <v>0</v>
          </cell>
          <cell r="L586">
            <v>0</v>
          </cell>
          <cell r="M586" t="str">
            <v>70 CNY each – no locks so far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</row>
        <row r="587">
          <cell r="B587" t="str">
            <v>USB lock</v>
          </cell>
          <cell r="C587">
            <v>41275</v>
          </cell>
          <cell r="D587">
            <v>1</v>
          </cell>
          <cell r="E587" t="str">
            <v/>
          </cell>
          <cell r="F587" t="str">
            <v>WUH</v>
          </cell>
          <cell r="G587" t="str">
            <v>BJS_INT</v>
          </cell>
          <cell r="H587">
            <v>0</v>
          </cell>
          <cell r="I587">
            <v>0</v>
          </cell>
          <cell r="J587" t="str">
            <v>CNY</v>
          </cell>
          <cell r="K587">
            <v>0</v>
          </cell>
          <cell r="L587">
            <v>0</v>
          </cell>
          <cell r="M587" t="str">
            <v>70 CNY each, from BJS_INT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</row>
        <row r="588">
          <cell r="B588" t="str">
            <v>USB lock</v>
          </cell>
          <cell r="C588">
            <v>41365</v>
          </cell>
          <cell r="D588">
            <v>1</v>
          </cell>
          <cell r="E588" t="str">
            <v/>
          </cell>
          <cell r="F588" t="str">
            <v>CAN</v>
          </cell>
          <cell r="G588" t="str">
            <v>BJS_INT</v>
          </cell>
          <cell r="H588">
            <v>0</v>
          </cell>
          <cell r="I588">
            <v>4200</v>
          </cell>
          <cell r="J588" t="str">
            <v>CNY</v>
          </cell>
          <cell r="K588">
            <v>0</v>
          </cell>
          <cell r="L588">
            <v>0</v>
          </cell>
          <cell r="M588" t="str">
            <v>70 CNY each, from BJS_INT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</row>
        <row r="589">
          <cell r="B589" t="str">
            <v>USB lock</v>
          </cell>
          <cell r="C589">
            <v>41275</v>
          </cell>
          <cell r="D589">
            <v>1</v>
          </cell>
          <cell r="E589" t="str">
            <v/>
          </cell>
          <cell r="F589" t="str">
            <v>SHA</v>
          </cell>
          <cell r="G589" t="str">
            <v>BJS_INT</v>
          </cell>
          <cell r="H589">
            <v>0</v>
          </cell>
          <cell r="I589">
            <v>0</v>
          </cell>
          <cell r="J589" t="str">
            <v>CNY</v>
          </cell>
          <cell r="K589">
            <v>0</v>
          </cell>
          <cell r="L589">
            <v>0</v>
          </cell>
          <cell r="M589" t="str">
            <v>70 CNY each, from BJS_INT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</row>
        <row r="590">
          <cell r="B590" t="str">
            <v>USB lock</v>
          </cell>
          <cell r="C590">
            <v>41275</v>
          </cell>
          <cell r="D590">
            <v>1</v>
          </cell>
          <cell r="E590" t="str">
            <v/>
          </cell>
          <cell r="F590" t="str">
            <v>BKK</v>
          </cell>
          <cell r="G590" t="str">
            <v>BJS_INT</v>
          </cell>
          <cell r="H590">
            <v>0</v>
          </cell>
          <cell r="I590">
            <v>0</v>
          </cell>
          <cell r="J590" t="str">
            <v>CNY</v>
          </cell>
          <cell r="K590">
            <v>0</v>
          </cell>
          <cell r="L590">
            <v>0</v>
          </cell>
          <cell r="M590" t="str">
            <v>70 CNY each, from BJS_INT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</row>
        <row r="591">
          <cell r="B591" t="str">
            <v>USB lock</v>
          </cell>
          <cell r="C591">
            <v>41275</v>
          </cell>
          <cell r="D591">
            <v>1</v>
          </cell>
          <cell r="E591" t="str">
            <v/>
          </cell>
          <cell r="F591" t="str">
            <v>JKT</v>
          </cell>
          <cell r="G591" t="str">
            <v>BJS_INT</v>
          </cell>
          <cell r="H591">
            <v>0</v>
          </cell>
          <cell r="I591">
            <v>0</v>
          </cell>
          <cell r="J591" t="str">
            <v>CNY</v>
          </cell>
          <cell r="K591">
            <v>0</v>
          </cell>
          <cell r="L591">
            <v>0</v>
          </cell>
          <cell r="M591" t="str">
            <v>70 CNY each, from BJS_INT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</row>
        <row r="592">
          <cell r="B592" t="str">
            <v>USB lock</v>
          </cell>
          <cell r="C592">
            <v>41275</v>
          </cell>
          <cell r="D592">
            <v>1</v>
          </cell>
          <cell r="E592" t="str">
            <v/>
          </cell>
          <cell r="F592" t="str">
            <v>BEY</v>
          </cell>
          <cell r="G592" t="str">
            <v>BJS_INT</v>
          </cell>
          <cell r="H592">
            <v>0</v>
          </cell>
          <cell r="I592">
            <v>0</v>
          </cell>
          <cell r="J592" t="str">
            <v>CNY</v>
          </cell>
          <cell r="K592">
            <v>0</v>
          </cell>
          <cell r="L592">
            <v>0</v>
          </cell>
          <cell r="M592" t="str">
            <v>70 CNY each, from BJS_INT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</row>
        <row r="593">
          <cell r="B593" t="str">
            <v>USB lock</v>
          </cell>
          <cell r="C593">
            <v>41275</v>
          </cell>
          <cell r="D593">
            <v>1</v>
          </cell>
          <cell r="E593" t="str">
            <v/>
          </cell>
          <cell r="F593" t="str">
            <v>CAI</v>
          </cell>
          <cell r="G593" t="str">
            <v>BJS_INT</v>
          </cell>
          <cell r="H593">
            <v>0</v>
          </cell>
          <cell r="I593">
            <v>0</v>
          </cell>
          <cell r="J593" t="str">
            <v>CNY</v>
          </cell>
          <cell r="K593">
            <v>0</v>
          </cell>
          <cell r="L593">
            <v>0</v>
          </cell>
          <cell r="M593" t="str">
            <v>70 CNY each, from BJS_INT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</row>
        <row r="594">
          <cell r="B594" t="str">
            <v>USB lock</v>
          </cell>
          <cell r="C594">
            <v>41306</v>
          </cell>
          <cell r="D594">
            <v>1</v>
          </cell>
          <cell r="E594" t="str">
            <v/>
          </cell>
          <cell r="F594" t="str">
            <v>TUN</v>
          </cell>
          <cell r="G594" t="str">
            <v>BJS_INT</v>
          </cell>
          <cell r="H594">
            <v>0</v>
          </cell>
          <cell r="I594">
            <v>4200</v>
          </cell>
          <cell r="J594" t="str">
            <v>CNY</v>
          </cell>
          <cell r="K594">
            <v>0</v>
          </cell>
          <cell r="L594">
            <v>0</v>
          </cell>
          <cell r="M594" t="str">
            <v>70 CNY each, from BJS_INT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</row>
        <row r="595">
          <cell r="B595" t="str">
            <v>USB lock</v>
          </cell>
          <cell r="C595">
            <v>41275</v>
          </cell>
          <cell r="D595">
            <v>1</v>
          </cell>
          <cell r="E595" t="str">
            <v/>
          </cell>
          <cell r="F595" t="str">
            <v>CAS</v>
          </cell>
          <cell r="G595" t="str">
            <v>BJS_INT</v>
          </cell>
          <cell r="H595">
            <v>0</v>
          </cell>
          <cell r="I595">
            <v>0</v>
          </cell>
          <cell r="J595" t="str">
            <v>CNY</v>
          </cell>
          <cell r="K595">
            <v>0</v>
          </cell>
          <cell r="L595">
            <v>0</v>
          </cell>
          <cell r="M595" t="str">
            <v>70 CNY each, from BJS_INT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</row>
        <row r="596">
          <cell r="B596" t="str">
            <v>USB lock</v>
          </cell>
          <cell r="C596">
            <v>41275</v>
          </cell>
          <cell r="D596">
            <v>1</v>
          </cell>
          <cell r="E596" t="str">
            <v/>
          </cell>
          <cell r="F596" t="str">
            <v>RAB</v>
          </cell>
          <cell r="G596" t="str">
            <v>BJS_INT</v>
          </cell>
          <cell r="H596">
            <v>0</v>
          </cell>
          <cell r="I596">
            <v>0</v>
          </cell>
          <cell r="J596" t="str">
            <v>CNY</v>
          </cell>
          <cell r="K596">
            <v>0</v>
          </cell>
          <cell r="L596">
            <v>0</v>
          </cell>
          <cell r="M596" t="str">
            <v>70 CNY each, from BJS_INT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</row>
        <row r="597">
          <cell r="B597" t="str">
            <v>USB lock</v>
          </cell>
          <cell r="C597">
            <v>41334</v>
          </cell>
          <cell r="D597">
            <v>1</v>
          </cell>
          <cell r="E597" t="str">
            <v/>
          </cell>
          <cell r="F597" t="str">
            <v>ALG</v>
          </cell>
          <cell r="G597" t="str">
            <v>BJS_INT</v>
          </cell>
          <cell r="H597">
            <v>0</v>
          </cell>
          <cell r="I597">
            <v>21000</v>
          </cell>
          <cell r="J597" t="str">
            <v>CNY</v>
          </cell>
          <cell r="K597">
            <v>0</v>
          </cell>
          <cell r="L597">
            <v>0</v>
          </cell>
          <cell r="M597" t="str">
            <v>70 CNY each, from BJS_INT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</row>
        <row r="598">
          <cell r="B598" t="str">
            <v>USB lock</v>
          </cell>
          <cell r="C598">
            <v>41275</v>
          </cell>
          <cell r="D598">
            <v>1</v>
          </cell>
          <cell r="E598" t="str">
            <v/>
          </cell>
          <cell r="F598" t="str">
            <v>LON</v>
          </cell>
          <cell r="G598" t="str">
            <v>BJS_INT</v>
          </cell>
          <cell r="H598">
            <v>0</v>
          </cell>
          <cell r="I598">
            <v>0</v>
          </cell>
          <cell r="J598" t="str">
            <v>CNY</v>
          </cell>
          <cell r="K598">
            <v>0</v>
          </cell>
          <cell r="L598">
            <v>0</v>
          </cell>
          <cell r="M598" t="str">
            <v>70 CNY each, from BJS_INT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</row>
        <row r="599">
          <cell r="B599">
            <v>0</v>
          </cell>
          <cell r="C599">
            <v>0</v>
          </cell>
          <cell r="D599">
            <v>0</v>
          </cell>
          <cell r="E599" t="str">
            <v/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</row>
        <row r="600">
          <cell r="B600" t="str">
            <v>Metal detector gate</v>
          </cell>
          <cell r="C600">
            <v>41275</v>
          </cell>
          <cell r="D600">
            <v>1</v>
          </cell>
          <cell r="E600" t="str">
            <v/>
          </cell>
          <cell r="F600" t="str">
            <v>BJS_INT</v>
          </cell>
          <cell r="G600" t="str">
            <v>BJS_INT</v>
          </cell>
          <cell r="H600">
            <v>0</v>
          </cell>
          <cell r="I600">
            <v>0</v>
          </cell>
          <cell r="J600" t="str">
            <v>CNY</v>
          </cell>
          <cell r="K600">
            <v>0</v>
          </cell>
          <cell r="L600">
            <v>0</v>
          </cell>
          <cell r="M600" t="str">
            <v>to chk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</row>
        <row r="601">
          <cell r="B601" t="str">
            <v>Metal detector gate</v>
          </cell>
          <cell r="C601">
            <v>41275</v>
          </cell>
          <cell r="D601">
            <v>1</v>
          </cell>
          <cell r="E601" t="str">
            <v/>
          </cell>
          <cell r="F601" t="str">
            <v>BJS</v>
          </cell>
          <cell r="G601" t="str">
            <v>BJS</v>
          </cell>
          <cell r="H601">
            <v>0</v>
          </cell>
          <cell r="I601">
            <v>0</v>
          </cell>
          <cell r="J601" t="str">
            <v>CNY</v>
          </cell>
          <cell r="K601">
            <v>0</v>
          </cell>
          <cell r="L601">
            <v>0</v>
          </cell>
          <cell r="M601" t="str">
            <v>1 not enough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</row>
        <row r="602">
          <cell r="B602" t="str">
            <v>Metal detector gate</v>
          </cell>
          <cell r="C602">
            <v>41275</v>
          </cell>
          <cell r="D602">
            <v>1</v>
          </cell>
          <cell r="E602" t="str">
            <v/>
          </cell>
          <cell r="F602" t="str">
            <v>SHE</v>
          </cell>
          <cell r="G602" t="str">
            <v>SHE</v>
          </cell>
          <cell r="H602">
            <v>0</v>
          </cell>
          <cell r="I602">
            <v>38000</v>
          </cell>
          <cell r="J602" t="str">
            <v>CNY</v>
          </cell>
          <cell r="K602">
            <v>0</v>
          </cell>
          <cell r="L602">
            <v>0</v>
          </cell>
          <cell r="M602" t="str">
            <v>to chk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</row>
        <row r="603">
          <cell r="B603" t="str">
            <v>Metal detector gate</v>
          </cell>
          <cell r="C603">
            <v>41306</v>
          </cell>
          <cell r="D603">
            <v>1</v>
          </cell>
          <cell r="E603" t="str">
            <v/>
          </cell>
          <cell r="F603" t="str">
            <v>CNG</v>
          </cell>
          <cell r="G603" t="str">
            <v>CNG</v>
          </cell>
          <cell r="H603">
            <v>0</v>
          </cell>
          <cell r="I603">
            <v>38000</v>
          </cell>
          <cell r="J603" t="str">
            <v>CNY</v>
          </cell>
          <cell r="K603">
            <v>0</v>
          </cell>
          <cell r="L603">
            <v>0</v>
          </cell>
          <cell r="M603" t="str">
            <v>to chk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</row>
        <row r="604">
          <cell r="B604" t="str">
            <v>Metal detector gate</v>
          </cell>
          <cell r="C604">
            <v>41334</v>
          </cell>
          <cell r="D604">
            <v>1</v>
          </cell>
          <cell r="E604" t="str">
            <v/>
          </cell>
          <cell r="F604" t="str">
            <v>WUH</v>
          </cell>
          <cell r="G604" t="str">
            <v>WUH</v>
          </cell>
          <cell r="H604">
            <v>0</v>
          </cell>
          <cell r="I604">
            <v>38000</v>
          </cell>
          <cell r="J604" t="str">
            <v>CNY</v>
          </cell>
          <cell r="K604">
            <v>0</v>
          </cell>
          <cell r="L604">
            <v>0</v>
          </cell>
          <cell r="M604" t="str">
            <v>to chk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</row>
        <row r="605">
          <cell r="B605" t="str">
            <v>Metal detector gate</v>
          </cell>
          <cell r="C605">
            <v>41365</v>
          </cell>
          <cell r="D605">
            <v>1</v>
          </cell>
          <cell r="E605" t="str">
            <v/>
          </cell>
          <cell r="F605" t="str">
            <v>CAN</v>
          </cell>
          <cell r="G605" t="str">
            <v>CAN</v>
          </cell>
          <cell r="H605">
            <v>0</v>
          </cell>
          <cell r="I605">
            <v>38000</v>
          </cell>
          <cell r="J605" t="str">
            <v>CNY</v>
          </cell>
          <cell r="K605">
            <v>0</v>
          </cell>
          <cell r="L605">
            <v>0</v>
          </cell>
          <cell r="M605" t="str">
            <v>to chk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</row>
        <row r="606">
          <cell r="B606" t="str">
            <v>Metal detector gate</v>
          </cell>
          <cell r="C606">
            <v>41275</v>
          </cell>
          <cell r="D606">
            <v>1</v>
          </cell>
          <cell r="E606" t="str">
            <v/>
          </cell>
          <cell r="F606" t="str">
            <v>SHA</v>
          </cell>
          <cell r="G606" t="str">
            <v>SHA</v>
          </cell>
          <cell r="H606">
            <v>0</v>
          </cell>
          <cell r="I606">
            <v>0</v>
          </cell>
          <cell r="J606" t="str">
            <v>CNY</v>
          </cell>
          <cell r="K606">
            <v>0</v>
          </cell>
          <cell r="L606">
            <v>0</v>
          </cell>
          <cell r="M606" t="str">
            <v>to chk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</row>
        <row r="607">
          <cell r="B607" t="str">
            <v>Metal detector gate</v>
          </cell>
          <cell r="C607">
            <v>41275</v>
          </cell>
          <cell r="D607">
            <v>1</v>
          </cell>
          <cell r="E607" t="str">
            <v/>
          </cell>
          <cell r="F607" t="str">
            <v>BKK</v>
          </cell>
          <cell r="G607" t="str">
            <v>BKK</v>
          </cell>
          <cell r="H607">
            <v>0</v>
          </cell>
          <cell r="I607">
            <v>38000</v>
          </cell>
          <cell r="J607" t="str">
            <v>CNY</v>
          </cell>
          <cell r="K607">
            <v>0</v>
          </cell>
          <cell r="L607">
            <v>0</v>
          </cell>
          <cell r="M607" t="str">
            <v>to chk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</row>
        <row r="608">
          <cell r="B608" t="str">
            <v>Metal detector gate</v>
          </cell>
          <cell r="C608">
            <v>41306</v>
          </cell>
          <cell r="D608">
            <v>1</v>
          </cell>
          <cell r="E608" t="str">
            <v/>
          </cell>
          <cell r="F608" t="str">
            <v>JKT</v>
          </cell>
          <cell r="G608" t="str">
            <v>JKT</v>
          </cell>
          <cell r="H608">
            <v>0</v>
          </cell>
          <cell r="I608">
            <v>38000</v>
          </cell>
          <cell r="J608" t="str">
            <v>CNY</v>
          </cell>
          <cell r="K608">
            <v>0</v>
          </cell>
          <cell r="L608">
            <v>0</v>
          </cell>
          <cell r="M608" t="str">
            <v>to chk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09">
          <cell r="B609" t="str">
            <v>Metal detector gate</v>
          </cell>
          <cell r="C609">
            <v>41334</v>
          </cell>
          <cell r="D609">
            <v>1</v>
          </cell>
          <cell r="E609" t="str">
            <v/>
          </cell>
          <cell r="F609" t="str">
            <v>BEY</v>
          </cell>
          <cell r="G609" t="str">
            <v>BEY</v>
          </cell>
          <cell r="H609">
            <v>0</v>
          </cell>
          <cell r="I609">
            <v>38000</v>
          </cell>
          <cell r="J609" t="str">
            <v>CNY</v>
          </cell>
          <cell r="K609">
            <v>0</v>
          </cell>
          <cell r="L609">
            <v>0</v>
          </cell>
          <cell r="M609" t="str">
            <v>to chk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</row>
        <row r="610">
          <cell r="B610" t="str">
            <v>Metal detector gate</v>
          </cell>
          <cell r="C610">
            <v>41275</v>
          </cell>
          <cell r="D610">
            <v>1</v>
          </cell>
          <cell r="E610" t="str">
            <v/>
          </cell>
          <cell r="F610" t="str">
            <v>CAI</v>
          </cell>
          <cell r="G610" t="str">
            <v>CAI</v>
          </cell>
          <cell r="H610">
            <v>0</v>
          </cell>
          <cell r="I610">
            <v>0</v>
          </cell>
          <cell r="J610" t="str">
            <v>CNY</v>
          </cell>
          <cell r="K610">
            <v>0</v>
          </cell>
          <cell r="L610">
            <v>0</v>
          </cell>
          <cell r="M610" t="str">
            <v>to chk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</row>
        <row r="611">
          <cell r="B611" t="str">
            <v>Metal detector gate</v>
          </cell>
          <cell r="C611">
            <v>41275</v>
          </cell>
          <cell r="D611">
            <v>1</v>
          </cell>
          <cell r="E611" t="str">
            <v/>
          </cell>
          <cell r="F611" t="str">
            <v>TUN</v>
          </cell>
          <cell r="G611" t="str">
            <v>TUN</v>
          </cell>
          <cell r="H611">
            <v>0</v>
          </cell>
          <cell r="I611">
            <v>0</v>
          </cell>
          <cell r="J611" t="str">
            <v>CNY</v>
          </cell>
          <cell r="K611">
            <v>0</v>
          </cell>
          <cell r="L611">
            <v>0</v>
          </cell>
          <cell r="M611" t="str">
            <v>to chk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</row>
        <row r="612">
          <cell r="B612" t="str">
            <v>Metal detector gate</v>
          </cell>
          <cell r="C612">
            <v>41275</v>
          </cell>
          <cell r="D612">
            <v>1</v>
          </cell>
          <cell r="E612" t="str">
            <v/>
          </cell>
          <cell r="F612" t="str">
            <v>CAS</v>
          </cell>
          <cell r="G612" t="str">
            <v>CAS</v>
          </cell>
          <cell r="H612">
            <v>0</v>
          </cell>
          <cell r="I612">
            <v>0</v>
          </cell>
          <cell r="J612" t="str">
            <v>CNY</v>
          </cell>
          <cell r="K612">
            <v>0</v>
          </cell>
          <cell r="L612">
            <v>0</v>
          </cell>
          <cell r="M612" t="str">
            <v>to chk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3">
          <cell r="B613" t="str">
            <v>Metal detector gate</v>
          </cell>
          <cell r="C613">
            <v>41275</v>
          </cell>
          <cell r="D613">
            <v>1</v>
          </cell>
          <cell r="E613" t="str">
            <v/>
          </cell>
          <cell r="F613" t="str">
            <v>RAB</v>
          </cell>
          <cell r="G613" t="str">
            <v>RAB</v>
          </cell>
          <cell r="H613">
            <v>0</v>
          </cell>
          <cell r="I613">
            <v>0</v>
          </cell>
          <cell r="J613" t="str">
            <v>CNY</v>
          </cell>
          <cell r="K613">
            <v>0</v>
          </cell>
          <cell r="L613">
            <v>0</v>
          </cell>
          <cell r="M613" t="str">
            <v>to chk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</row>
        <row r="614">
          <cell r="B614" t="str">
            <v>Metal detector gate</v>
          </cell>
          <cell r="C614">
            <v>41275</v>
          </cell>
          <cell r="D614">
            <v>1</v>
          </cell>
          <cell r="E614" t="str">
            <v/>
          </cell>
          <cell r="F614" t="str">
            <v>ALG</v>
          </cell>
          <cell r="G614" t="str">
            <v>ALG</v>
          </cell>
          <cell r="H614">
            <v>0</v>
          </cell>
          <cell r="I614">
            <v>0</v>
          </cell>
          <cell r="J614" t="str">
            <v>CNY</v>
          </cell>
          <cell r="K614">
            <v>0</v>
          </cell>
          <cell r="L614">
            <v>0</v>
          </cell>
          <cell r="M614" t="str">
            <v>to chk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</row>
        <row r="615">
          <cell r="B615" t="str">
            <v>Metal detector gate</v>
          </cell>
          <cell r="C615">
            <v>41275</v>
          </cell>
          <cell r="D615">
            <v>1</v>
          </cell>
          <cell r="E615" t="str">
            <v/>
          </cell>
          <cell r="F615" t="str">
            <v>LON</v>
          </cell>
          <cell r="G615" t="str">
            <v>LON</v>
          </cell>
          <cell r="H615">
            <v>0</v>
          </cell>
          <cell r="I615">
            <v>0</v>
          </cell>
          <cell r="J615" t="str">
            <v>CNY</v>
          </cell>
          <cell r="K615">
            <v>0</v>
          </cell>
          <cell r="L615">
            <v>0</v>
          </cell>
          <cell r="M615" t="str">
            <v>to chk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 t="str">
            <v/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</row>
        <row r="617">
          <cell r="B617">
            <v>0</v>
          </cell>
          <cell r="C617">
            <v>0</v>
          </cell>
          <cell r="D617">
            <v>0</v>
          </cell>
          <cell r="E617" t="str">
            <v/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Callcenter, telephones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</row>
        <row r="618">
          <cell r="B618" t="str">
            <v>E1 gateway Digium G100 (for 1 E1)</v>
          </cell>
          <cell r="C618">
            <v>41275</v>
          </cell>
          <cell r="D618">
            <v>1</v>
          </cell>
          <cell r="E618" t="str">
            <v/>
          </cell>
          <cell r="F618" t="str">
            <v>BJS_INT</v>
          </cell>
          <cell r="G618" t="str">
            <v>BJS_INT</v>
          </cell>
          <cell r="H618">
            <v>0</v>
          </cell>
          <cell r="I618">
            <v>0</v>
          </cell>
          <cell r="J618" t="str">
            <v>USD</v>
          </cell>
          <cell r="K618">
            <v>0</v>
          </cell>
          <cell r="L618">
            <v>0</v>
          </cell>
          <cell r="M618" t="str">
            <v>done (CNG CC)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19">
          <cell r="B619" t="str">
            <v>E1 gateway Digium G100 (for 1 E1)</v>
          </cell>
          <cell r="C619">
            <v>41275</v>
          </cell>
          <cell r="D619">
            <v>1</v>
          </cell>
          <cell r="E619" t="str">
            <v/>
          </cell>
          <cell r="F619" t="str">
            <v>BJS</v>
          </cell>
          <cell r="G619" t="str">
            <v>BJS</v>
          </cell>
          <cell r="H619">
            <v>0</v>
          </cell>
          <cell r="I619">
            <v>0</v>
          </cell>
          <cell r="J619" t="str">
            <v>USD</v>
          </cell>
          <cell r="K619">
            <v>0</v>
          </cell>
          <cell r="L619">
            <v>0</v>
          </cell>
          <cell r="M619" t="str">
            <v>done (CNG CC)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</row>
        <row r="620">
          <cell r="B620" t="str">
            <v>E1 gateway Digium G100 (for 1 E1)</v>
          </cell>
          <cell r="C620">
            <v>41275</v>
          </cell>
          <cell r="D620">
            <v>1</v>
          </cell>
          <cell r="E620" t="str">
            <v/>
          </cell>
          <cell r="F620" t="str">
            <v>SHE</v>
          </cell>
          <cell r="G620" t="str">
            <v>SHE</v>
          </cell>
          <cell r="H620">
            <v>0</v>
          </cell>
          <cell r="I620">
            <v>0</v>
          </cell>
          <cell r="J620" t="str">
            <v>USD</v>
          </cell>
          <cell r="K620">
            <v>0</v>
          </cell>
          <cell r="L620">
            <v>0</v>
          </cell>
          <cell r="M620" t="str">
            <v>done (CNG CC)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</row>
        <row r="621">
          <cell r="B621" t="str">
            <v>E1 gateway Digium G100 (for 1 E1)</v>
          </cell>
          <cell r="C621">
            <v>41275</v>
          </cell>
          <cell r="D621">
            <v>1</v>
          </cell>
          <cell r="E621" t="str">
            <v/>
          </cell>
          <cell r="F621" t="str">
            <v>CNG</v>
          </cell>
          <cell r="G621" t="str">
            <v>CNG</v>
          </cell>
          <cell r="H621">
            <v>0</v>
          </cell>
          <cell r="I621">
            <v>0</v>
          </cell>
          <cell r="J621" t="str">
            <v>USD</v>
          </cell>
          <cell r="K621">
            <v>0</v>
          </cell>
          <cell r="L621">
            <v>0</v>
          </cell>
          <cell r="M621" t="str">
            <v>done (CNG CC)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</row>
        <row r="622">
          <cell r="B622" t="str">
            <v>E1 gateway Digium G100 (for 1 E1)</v>
          </cell>
          <cell r="C622">
            <v>41275</v>
          </cell>
          <cell r="D622">
            <v>1</v>
          </cell>
          <cell r="E622" t="str">
            <v/>
          </cell>
          <cell r="F622" t="str">
            <v>WUH</v>
          </cell>
          <cell r="G622" t="str">
            <v>WUH</v>
          </cell>
          <cell r="H622">
            <v>0</v>
          </cell>
          <cell r="I622">
            <v>0</v>
          </cell>
          <cell r="J622" t="str">
            <v>USD</v>
          </cell>
          <cell r="K622">
            <v>0</v>
          </cell>
          <cell r="L622">
            <v>0</v>
          </cell>
          <cell r="M622" t="str">
            <v>done (CNG CC)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</row>
        <row r="623">
          <cell r="B623" t="str">
            <v>E1 gateway Digium G100 (for 1 E1)</v>
          </cell>
          <cell r="C623">
            <v>41275</v>
          </cell>
          <cell r="D623">
            <v>1</v>
          </cell>
          <cell r="E623" t="str">
            <v/>
          </cell>
          <cell r="F623" t="str">
            <v>CAN</v>
          </cell>
          <cell r="G623" t="str">
            <v>CAN</v>
          </cell>
          <cell r="H623">
            <v>0</v>
          </cell>
          <cell r="I623">
            <v>0</v>
          </cell>
          <cell r="J623" t="str">
            <v>USD</v>
          </cell>
          <cell r="K623">
            <v>0</v>
          </cell>
          <cell r="L623">
            <v>0</v>
          </cell>
          <cell r="M623" t="str">
            <v>done (CNG CC)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</row>
        <row r="624">
          <cell r="B624" t="str">
            <v>E1 gateway Digium G100 (for 1 E1)</v>
          </cell>
          <cell r="C624">
            <v>41275</v>
          </cell>
          <cell r="D624">
            <v>1</v>
          </cell>
          <cell r="E624" t="str">
            <v/>
          </cell>
          <cell r="F624" t="str">
            <v>SHA</v>
          </cell>
          <cell r="G624" t="str">
            <v>SHA</v>
          </cell>
          <cell r="H624">
            <v>0</v>
          </cell>
          <cell r="I624">
            <v>0</v>
          </cell>
          <cell r="J624" t="str">
            <v>USD</v>
          </cell>
          <cell r="K624">
            <v>0</v>
          </cell>
          <cell r="L624">
            <v>0</v>
          </cell>
          <cell r="M624" t="str">
            <v>done (CNG CC)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</row>
        <row r="625">
          <cell r="B625" t="str">
            <v>E1 gateway Digium G100 (for 1 E1)</v>
          </cell>
          <cell r="C625">
            <v>41275</v>
          </cell>
          <cell r="D625">
            <v>1</v>
          </cell>
          <cell r="E625" t="str">
            <v/>
          </cell>
          <cell r="F625" t="str">
            <v>BKK</v>
          </cell>
          <cell r="G625" t="str">
            <v>BKK</v>
          </cell>
          <cell r="H625">
            <v>0</v>
          </cell>
          <cell r="I625">
            <v>2400</v>
          </cell>
          <cell r="J625" t="str">
            <v>USD</v>
          </cell>
          <cell r="K625">
            <v>0</v>
          </cell>
          <cell r="L625">
            <v>0</v>
          </cell>
          <cell r="M625" t="str">
            <v>for PBX failover (2 gateway)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</row>
        <row r="626">
          <cell r="B626" t="str">
            <v>E1 gateway Digium G100 (for 1 E1)</v>
          </cell>
          <cell r="C626">
            <v>41306</v>
          </cell>
          <cell r="D626">
            <v>1</v>
          </cell>
          <cell r="E626" t="str">
            <v/>
          </cell>
          <cell r="F626" t="str">
            <v>JKT</v>
          </cell>
          <cell r="G626" t="str">
            <v>JKT</v>
          </cell>
          <cell r="H626">
            <v>0</v>
          </cell>
          <cell r="I626">
            <v>2400</v>
          </cell>
          <cell r="J626" t="str">
            <v>USD</v>
          </cell>
          <cell r="K626">
            <v>0</v>
          </cell>
          <cell r="L626">
            <v>0</v>
          </cell>
          <cell r="M626" t="str">
            <v>for PBX failover (2 gateway)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</row>
        <row r="627">
          <cell r="B627" t="str">
            <v>E1 gateway Digium G100 (for 1 E1)</v>
          </cell>
          <cell r="C627">
            <v>41334</v>
          </cell>
          <cell r="D627">
            <v>1</v>
          </cell>
          <cell r="E627" t="str">
            <v/>
          </cell>
          <cell r="F627" t="str">
            <v>BEY</v>
          </cell>
          <cell r="G627" t="str">
            <v>BEY</v>
          </cell>
          <cell r="H627">
            <v>0</v>
          </cell>
          <cell r="I627">
            <v>2400</v>
          </cell>
          <cell r="J627" t="str">
            <v>USD</v>
          </cell>
          <cell r="K627">
            <v>0</v>
          </cell>
          <cell r="L627">
            <v>0</v>
          </cell>
          <cell r="M627" t="str">
            <v>for PBX failover (2 gateway)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</row>
        <row r="628">
          <cell r="B628" t="str">
            <v>E1 gateway Digium G100 (for 1 E1)</v>
          </cell>
          <cell r="C628">
            <v>41365</v>
          </cell>
          <cell r="D628">
            <v>1</v>
          </cell>
          <cell r="E628" t="str">
            <v/>
          </cell>
          <cell r="F628" t="str">
            <v>CAI</v>
          </cell>
          <cell r="G628" t="str">
            <v>CAI</v>
          </cell>
          <cell r="H628">
            <v>0</v>
          </cell>
          <cell r="I628">
            <v>2400</v>
          </cell>
          <cell r="J628" t="str">
            <v>USD</v>
          </cell>
          <cell r="K628">
            <v>0</v>
          </cell>
          <cell r="L628">
            <v>0</v>
          </cell>
          <cell r="M628" t="str">
            <v>for PBX failover (2 gateway)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</row>
        <row r="629">
          <cell r="B629" t="str">
            <v>E1 gateway Digium G100 (for 1 E1)</v>
          </cell>
          <cell r="C629">
            <v>41395</v>
          </cell>
          <cell r="D629">
            <v>1</v>
          </cell>
          <cell r="E629" t="str">
            <v/>
          </cell>
          <cell r="F629" t="str">
            <v>TUN</v>
          </cell>
          <cell r="G629" t="str">
            <v>TUN</v>
          </cell>
          <cell r="H629">
            <v>0</v>
          </cell>
          <cell r="I629">
            <v>2400</v>
          </cell>
          <cell r="J629" t="str">
            <v>USD</v>
          </cell>
          <cell r="K629">
            <v>0</v>
          </cell>
          <cell r="L629">
            <v>0</v>
          </cell>
          <cell r="M629" t="str">
            <v>for PBX failover (2 gateway)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</row>
        <row r="630">
          <cell r="B630" t="str">
            <v>E1 gateway Digium G100 (for 1 E1)</v>
          </cell>
          <cell r="C630">
            <v>41426</v>
          </cell>
          <cell r="D630">
            <v>1</v>
          </cell>
          <cell r="E630" t="str">
            <v/>
          </cell>
          <cell r="F630" t="str">
            <v>CAS</v>
          </cell>
          <cell r="G630" t="str">
            <v>CAS</v>
          </cell>
          <cell r="H630">
            <v>0</v>
          </cell>
          <cell r="I630">
            <v>0</v>
          </cell>
          <cell r="J630" t="str">
            <v>USD</v>
          </cell>
          <cell r="K630">
            <v>0</v>
          </cell>
          <cell r="L630">
            <v>0</v>
          </cell>
          <cell r="M630" t="str">
            <v>no CC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</row>
        <row r="631">
          <cell r="B631" t="str">
            <v>E1 gateway Digium G100 (for 1 E1)</v>
          </cell>
          <cell r="C631">
            <v>41426</v>
          </cell>
          <cell r="D631">
            <v>1</v>
          </cell>
          <cell r="E631" t="str">
            <v/>
          </cell>
          <cell r="F631" t="str">
            <v>RAB</v>
          </cell>
          <cell r="G631" t="str">
            <v>RAB</v>
          </cell>
          <cell r="H631">
            <v>0</v>
          </cell>
          <cell r="I631">
            <v>2400</v>
          </cell>
          <cell r="J631" t="str">
            <v>USD</v>
          </cell>
          <cell r="K631">
            <v>0</v>
          </cell>
          <cell r="L631">
            <v>0</v>
          </cell>
          <cell r="M631" t="str">
            <v>for PBX failover (2 gateway)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</row>
        <row r="632">
          <cell r="B632" t="str">
            <v>E1 gateway Digium G100 (for 1 E1)</v>
          </cell>
          <cell r="C632">
            <v>41456</v>
          </cell>
          <cell r="D632">
            <v>1</v>
          </cell>
          <cell r="E632" t="str">
            <v/>
          </cell>
          <cell r="F632" t="str">
            <v>ALG</v>
          </cell>
          <cell r="G632" t="str">
            <v>ALG</v>
          </cell>
          <cell r="H632">
            <v>0</v>
          </cell>
          <cell r="I632">
            <v>2400</v>
          </cell>
          <cell r="J632" t="str">
            <v>USD</v>
          </cell>
          <cell r="K632">
            <v>0</v>
          </cell>
          <cell r="L632">
            <v>0</v>
          </cell>
          <cell r="M632" t="str">
            <v>for PBX failover (2 gateway)</v>
          </cell>
        </row>
        <row r="633">
          <cell r="B633" t="str">
            <v>E1 gateway Digium G100 (for 1 E1)</v>
          </cell>
          <cell r="C633">
            <v>41487</v>
          </cell>
          <cell r="D633">
            <v>1</v>
          </cell>
          <cell r="E633" t="str">
            <v/>
          </cell>
          <cell r="F633" t="str">
            <v>LON</v>
          </cell>
          <cell r="G633" t="str">
            <v>LON</v>
          </cell>
          <cell r="H633">
            <v>0</v>
          </cell>
          <cell r="I633">
            <v>2400</v>
          </cell>
          <cell r="J633" t="str">
            <v>USD</v>
          </cell>
          <cell r="K633">
            <v>0</v>
          </cell>
          <cell r="L633">
            <v>0</v>
          </cell>
          <cell r="M633" t="str">
            <v>for PBX failover (2 gateway)</v>
          </cell>
        </row>
        <row r="634">
          <cell r="B634">
            <v>0</v>
          </cell>
          <cell r="C634">
            <v>0</v>
          </cell>
          <cell r="D634">
            <v>0</v>
          </cell>
          <cell r="E634" t="str">
            <v/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</row>
        <row r="635">
          <cell r="B635">
            <v>0</v>
          </cell>
          <cell r="C635">
            <v>0</v>
          </cell>
          <cell r="D635">
            <v>0</v>
          </cell>
          <cell r="E635" t="str">
            <v/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 t="str">
            <v/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 t="str">
            <v/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B638">
            <v>0</v>
          </cell>
          <cell r="C638">
            <v>0</v>
          </cell>
          <cell r="D638">
            <v>0</v>
          </cell>
          <cell r="E638" t="str">
            <v/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B639">
            <v>0</v>
          </cell>
          <cell r="C639">
            <v>0</v>
          </cell>
          <cell r="D639">
            <v>0</v>
          </cell>
          <cell r="E639" t="str">
            <v/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 t="str">
            <v/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</row>
        <row r="641">
          <cell r="B641">
            <v>0</v>
          </cell>
          <cell r="C641">
            <v>0</v>
          </cell>
          <cell r="D641">
            <v>0</v>
          </cell>
          <cell r="E641" t="str">
            <v/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</row>
        <row r="642">
          <cell r="B642">
            <v>0</v>
          </cell>
          <cell r="C642">
            <v>0</v>
          </cell>
          <cell r="D642">
            <v>0</v>
          </cell>
          <cell r="E642" t="str">
            <v/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</row>
        <row r="643">
          <cell r="B643">
            <v>0</v>
          </cell>
          <cell r="C643">
            <v>0</v>
          </cell>
          <cell r="D643">
            <v>0</v>
          </cell>
          <cell r="E643" t="str">
            <v/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B644">
            <v>0</v>
          </cell>
          <cell r="C644">
            <v>0</v>
          </cell>
          <cell r="D644">
            <v>0</v>
          </cell>
          <cell r="E644" t="str">
            <v/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 t="str">
            <v/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 t="str">
            <v/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 t="str">
            <v/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 t="str">
            <v/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</row>
        <row r="649">
          <cell r="B649">
            <v>0</v>
          </cell>
          <cell r="C649">
            <v>0</v>
          </cell>
          <cell r="D649">
            <v>0</v>
          </cell>
          <cell r="E649" t="str">
            <v/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</row>
        <row r="650">
          <cell r="B650">
            <v>0</v>
          </cell>
          <cell r="C650">
            <v>0</v>
          </cell>
          <cell r="D650">
            <v>0</v>
          </cell>
          <cell r="E650" t="str">
            <v/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</row>
        <row r="651">
          <cell r="B651">
            <v>0</v>
          </cell>
          <cell r="C651">
            <v>0</v>
          </cell>
          <cell r="D651">
            <v>0</v>
          </cell>
          <cell r="E651" t="str">
            <v/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</row>
        <row r="652">
          <cell r="B652">
            <v>0</v>
          </cell>
          <cell r="C652">
            <v>0</v>
          </cell>
          <cell r="D652">
            <v>0</v>
          </cell>
          <cell r="E652" t="str">
            <v/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 t="str">
            <v/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 t="str">
            <v/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 t="str">
            <v/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B656">
            <v>0</v>
          </cell>
          <cell r="C656">
            <v>0</v>
          </cell>
          <cell r="D656">
            <v>0</v>
          </cell>
          <cell r="E656" t="str">
            <v/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 t="str">
            <v/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 t="str">
            <v/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</row>
        <row r="659">
          <cell r="B659">
            <v>0</v>
          </cell>
          <cell r="C659">
            <v>0</v>
          </cell>
          <cell r="D659">
            <v>0</v>
          </cell>
          <cell r="E659" t="str">
            <v/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 t="str">
            <v/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</row>
        <row r="661">
          <cell r="B661">
            <v>0</v>
          </cell>
          <cell r="C661">
            <v>0</v>
          </cell>
          <cell r="D661">
            <v>0</v>
          </cell>
          <cell r="E661" t="str">
            <v/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B662">
            <v>0</v>
          </cell>
          <cell r="C662">
            <v>0</v>
          </cell>
          <cell r="D662">
            <v>0</v>
          </cell>
          <cell r="E662" t="str">
            <v/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 t="str">
            <v/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 t="str">
            <v/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 t="str">
            <v/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B666">
            <v>0</v>
          </cell>
          <cell r="C666">
            <v>0</v>
          </cell>
          <cell r="D666">
            <v>0</v>
          </cell>
          <cell r="E666" t="str">
            <v/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 t="str">
            <v/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 t="str">
            <v/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</row>
        <row r="669">
          <cell r="B669">
            <v>0</v>
          </cell>
          <cell r="C669">
            <v>0</v>
          </cell>
          <cell r="D669">
            <v>0</v>
          </cell>
          <cell r="E669" t="str">
            <v/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B670">
            <v>0</v>
          </cell>
          <cell r="C670">
            <v>0</v>
          </cell>
          <cell r="D670">
            <v>0</v>
          </cell>
          <cell r="E670" t="str">
            <v/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</row>
        <row r="671">
          <cell r="B671">
            <v>0</v>
          </cell>
          <cell r="C671">
            <v>0</v>
          </cell>
          <cell r="D671">
            <v>0</v>
          </cell>
          <cell r="E671" t="str">
            <v/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 t="str">
            <v/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 t="str">
            <v/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 t="str">
            <v/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 t="str">
            <v/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 t="str">
            <v/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</row>
        <row r="677">
          <cell r="B677">
            <v>0</v>
          </cell>
          <cell r="C677">
            <v>0</v>
          </cell>
          <cell r="D677">
            <v>0</v>
          </cell>
          <cell r="E677" t="str">
            <v/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</row>
        <row r="678">
          <cell r="B678">
            <v>0</v>
          </cell>
          <cell r="C678">
            <v>0</v>
          </cell>
          <cell r="D678">
            <v>0</v>
          </cell>
          <cell r="E678" t="str">
            <v/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</row>
        <row r="679">
          <cell r="B679">
            <v>0</v>
          </cell>
          <cell r="C679">
            <v>0</v>
          </cell>
          <cell r="D679">
            <v>0</v>
          </cell>
          <cell r="E679" t="str">
            <v/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</row>
        <row r="680">
          <cell r="B680">
            <v>0</v>
          </cell>
          <cell r="C680">
            <v>0</v>
          </cell>
          <cell r="D680">
            <v>0</v>
          </cell>
          <cell r="E680" t="str">
            <v/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B681">
            <v>0</v>
          </cell>
          <cell r="C681">
            <v>0</v>
          </cell>
          <cell r="D681">
            <v>0</v>
          </cell>
          <cell r="E681" t="str">
            <v/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</row>
        <row r="682">
          <cell r="B682">
            <v>0</v>
          </cell>
          <cell r="C682">
            <v>0</v>
          </cell>
          <cell r="D682">
            <v>0</v>
          </cell>
          <cell r="E682" t="str">
            <v/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B683">
            <v>0</v>
          </cell>
          <cell r="C683">
            <v>0</v>
          </cell>
          <cell r="D683">
            <v>0</v>
          </cell>
          <cell r="E683" t="str">
            <v/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</row>
        <row r="684">
          <cell r="B684">
            <v>0</v>
          </cell>
          <cell r="C684">
            <v>0</v>
          </cell>
          <cell r="D684">
            <v>0</v>
          </cell>
          <cell r="E684" t="str">
            <v/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</row>
        <row r="685">
          <cell r="B685">
            <v>0</v>
          </cell>
          <cell r="C685">
            <v>0</v>
          </cell>
          <cell r="D685">
            <v>0</v>
          </cell>
          <cell r="E685" t="str">
            <v/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</row>
        <row r="686">
          <cell r="B686">
            <v>0</v>
          </cell>
          <cell r="C686">
            <v>0</v>
          </cell>
          <cell r="D686">
            <v>0</v>
          </cell>
          <cell r="E686" t="str">
            <v/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</row>
        <row r="687">
          <cell r="B687">
            <v>0</v>
          </cell>
          <cell r="C687">
            <v>0</v>
          </cell>
          <cell r="D687">
            <v>0</v>
          </cell>
          <cell r="E687" t="str">
            <v/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</row>
        <row r="688">
          <cell r="B688">
            <v>0</v>
          </cell>
          <cell r="C688">
            <v>0</v>
          </cell>
          <cell r="D688">
            <v>0</v>
          </cell>
          <cell r="E688" t="str">
            <v/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B689">
            <v>0</v>
          </cell>
          <cell r="C689">
            <v>0</v>
          </cell>
          <cell r="D689">
            <v>0</v>
          </cell>
          <cell r="E689" t="str">
            <v/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</row>
        <row r="690">
          <cell r="B690">
            <v>0</v>
          </cell>
          <cell r="C690">
            <v>0</v>
          </cell>
          <cell r="D690">
            <v>0</v>
          </cell>
          <cell r="E690" t="str">
            <v/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B691">
            <v>0</v>
          </cell>
          <cell r="C691">
            <v>0</v>
          </cell>
          <cell r="D691">
            <v>0</v>
          </cell>
          <cell r="E691" t="str">
            <v/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</row>
        <row r="692">
          <cell r="B692">
            <v>0</v>
          </cell>
          <cell r="C692">
            <v>0</v>
          </cell>
          <cell r="D692">
            <v>0</v>
          </cell>
          <cell r="E692" t="str">
            <v/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</row>
        <row r="693">
          <cell r="B693">
            <v>0</v>
          </cell>
          <cell r="C693">
            <v>0</v>
          </cell>
          <cell r="D693">
            <v>0</v>
          </cell>
          <cell r="E693" t="str">
            <v/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</row>
        <row r="694">
          <cell r="B694">
            <v>0</v>
          </cell>
          <cell r="C694">
            <v>0</v>
          </cell>
          <cell r="D694">
            <v>0</v>
          </cell>
          <cell r="E694" t="str">
            <v/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</row>
        <row r="695">
          <cell r="B695">
            <v>0</v>
          </cell>
          <cell r="C695">
            <v>0</v>
          </cell>
          <cell r="D695">
            <v>0</v>
          </cell>
          <cell r="E695" t="str">
            <v/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</row>
        <row r="696">
          <cell r="B696">
            <v>0</v>
          </cell>
          <cell r="C696">
            <v>0</v>
          </cell>
          <cell r="D696">
            <v>0</v>
          </cell>
          <cell r="E696" t="str">
            <v/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</row>
        <row r="697">
          <cell r="B697">
            <v>0</v>
          </cell>
          <cell r="C697">
            <v>0</v>
          </cell>
          <cell r="D697">
            <v>0</v>
          </cell>
          <cell r="E697" t="str">
            <v/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B698">
            <v>0</v>
          </cell>
          <cell r="C698">
            <v>0</v>
          </cell>
          <cell r="D698">
            <v>0</v>
          </cell>
          <cell r="E698" t="str">
            <v/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</row>
        <row r="699">
          <cell r="B699">
            <v>0</v>
          </cell>
          <cell r="C699">
            <v>0</v>
          </cell>
          <cell r="D699">
            <v>0</v>
          </cell>
          <cell r="E699" t="str">
            <v/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</row>
        <row r="700">
          <cell r="B700">
            <v>0</v>
          </cell>
          <cell r="C700">
            <v>0</v>
          </cell>
          <cell r="D700">
            <v>0</v>
          </cell>
          <cell r="E700" t="str">
            <v/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</row>
        <row r="701">
          <cell r="B701">
            <v>0</v>
          </cell>
          <cell r="C701">
            <v>0</v>
          </cell>
          <cell r="D701">
            <v>0</v>
          </cell>
          <cell r="E701" t="str">
            <v/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B702">
            <v>0</v>
          </cell>
          <cell r="C702">
            <v>0</v>
          </cell>
          <cell r="D702">
            <v>0</v>
          </cell>
          <cell r="E702" t="str">
            <v/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</row>
        <row r="703">
          <cell r="B703">
            <v>0</v>
          </cell>
          <cell r="C703">
            <v>0</v>
          </cell>
          <cell r="D703">
            <v>0</v>
          </cell>
          <cell r="E703" t="str">
            <v/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</row>
        <row r="704">
          <cell r="B704">
            <v>0</v>
          </cell>
          <cell r="C704">
            <v>0</v>
          </cell>
          <cell r="D704">
            <v>0</v>
          </cell>
          <cell r="E704" t="str">
            <v/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</row>
        <row r="705">
          <cell r="B705">
            <v>0</v>
          </cell>
          <cell r="C705">
            <v>0</v>
          </cell>
          <cell r="D705">
            <v>0</v>
          </cell>
          <cell r="E705" t="str">
            <v/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</row>
        <row r="706">
          <cell r="B706">
            <v>0</v>
          </cell>
          <cell r="C706">
            <v>0</v>
          </cell>
          <cell r="D706">
            <v>0</v>
          </cell>
          <cell r="E706" t="str">
            <v/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</row>
        <row r="707">
          <cell r="B707">
            <v>0</v>
          </cell>
          <cell r="C707">
            <v>0</v>
          </cell>
          <cell r="D707">
            <v>0</v>
          </cell>
          <cell r="E707" t="str">
            <v/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B708">
            <v>0</v>
          </cell>
          <cell r="C708">
            <v>0</v>
          </cell>
          <cell r="D708">
            <v>0</v>
          </cell>
          <cell r="E708" t="str">
            <v/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B709">
            <v>0</v>
          </cell>
          <cell r="C709">
            <v>0</v>
          </cell>
          <cell r="D709">
            <v>0</v>
          </cell>
          <cell r="E709" t="str">
            <v/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B710">
            <v>0</v>
          </cell>
          <cell r="C710">
            <v>0</v>
          </cell>
          <cell r="D710">
            <v>0</v>
          </cell>
          <cell r="E710" t="str">
            <v/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</row>
        <row r="711">
          <cell r="B711">
            <v>0</v>
          </cell>
          <cell r="C711">
            <v>0</v>
          </cell>
          <cell r="D711">
            <v>0</v>
          </cell>
          <cell r="E711" t="str">
            <v/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</row>
        <row r="712">
          <cell r="B712">
            <v>0</v>
          </cell>
          <cell r="C712">
            <v>0</v>
          </cell>
          <cell r="D712">
            <v>0</v>
          </cell>
          <cell r="E712" t="str">
            <v/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</row>
        <row r="713">
          <cell r="B713">
            <v>0</v>
          </cell>
          <cell r="C713">
            <v>0</v>
          </cell>
          <cell r="D713">
            <v>0</v>
          </cell>
          <cell r="E713" t="str">
            <v/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</row>
        <row r="714">
          <cell r="B714">
            <v>0</v>
          </cell>
          <cell r="C714">
            <v>0</v>
          </cell>
          <cell r="D714">
            <v>0</v>
          </cell>
          <cell r="E714" t="str">
            <v/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</row>
        <row r="715">
          <cell r="B715">
            <v>0</v>
          </cell>
          <cell r="C715">
            <v>0</v>
          </cell>
          <cell r="D715">
            <v>0</v>
          </cell>
          <cell r="E715" t="str">
            <v/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</sheetData>
      <sheetData sheetId="5">
        <row r="2">
          <cell r="B2" t="str">
            <v>EXPENSE_TYPES</v>
          </cell>
          <cell r="C2">
            <v>0</v>
          </cell>
          <cell r="D2">
            <v>0</v>
          </cell>
          <cell r="H2" t="str">
            <v>LOCATIONS</v>
          </cell>
          <cell r="I2">
            <v>0</v>
          </cell>
          <cell r="J2">
            <v>0</v>
          </cell>
        </row>
        <row r="3">
          <cell r="B3" t="str">
            <v>name</v>
          </cell>
          <cell r="C3" t="str">
            <v>type</v>
          </cell>
          <cell r="D3" t="str">
            <v>display</v>
          </cell>
          <cell r="H3" t="str">
            <v>location</v>
          </cell>
          <cell r="I3" t="str">
            <v>size</v>
          </cell>
          <cell r="J3" t="str">
            <v>is_payer</v>
          </cell>
        </row>
        <row r="4">
          <cell r="B4">
            <v>0</v>
          </cell>
          <cell r="C4">
            <v>0</v>
          </cell>
          <cell r="D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--- EXPENSES ---</v>
          </cell>
          <cell r="C5" t="str">
            <v>=======</v>
          </cell>
          <cell r="D5">
            <v>0</v>
          </cell>
          <cell r="H5" t="str">
            <v>ge_dc</v>
          </cell>
          <cell r="I5">
            <v>0</v>
          </cell>
          <cell r="J5" t="b">
            <v>0</v>
          </cell>
          <cell r="K5" t="str">
            <v/>
          </cell>
        </row>
        <row r="6">
          <cell r="B6" t="str">
            <v>datacenter china</v>
          </cell>
          <cell r="C6" t="str">
            <v>expense</v>
          </cell>
          <cell r="D6">
            <v>1</v>
          </cell>
          <cell r="H6" t="str">
            <v>cn_dc</v>
          </cell>
          <cell r="I6">
            <v>0</v>
          </cell>
          <cell r="J6" t="b">
            <v>0</v>
          </cell>
          <cell r="K6" t="str">
            <v/>
          </cell>
        </row>
        <row r="7">
          <cell r="B7" t="str">
            <v>datacenter france</v>
          </cell>
          <cell r="C7" t="str">
            <v>expense</v>
          </cell>
          <cell r="D7">
            <v>5</v>
          </cell>
          <cell r="H7" t="str">
            <v>fr_dc</v>
          </cell>
          <cell r="I7">
            <v>0</v>
          </cell>
          <cell r="J7" t="b">
            <v>0</v>
          </cell>
          <cell r="K7" t="str">
            <v/>
          </cell>
        </row>
        <row r="8">
          <cell r="B8" t="str">
            <v>datacenter germany</v>
          </cell>
          <cell r="C8" t="str">
            <v>expense</v>
          </cell>
          <cell r="D8">
            <v>10</v>
          </cell>
          <cell r="H8" t="str">
            <v>us_dc</v>
          </cell>
          <cell r="I8">
            <v>0</v>
          </cell>
          <cell r="J8" t="b">
            <v>0</v>
          </cell>
          <cell r="K8" t="str">
            <v/>
          </cell>
        </row>
        <row r="9">
          <cell r="B9" t="str">
            <v>datacenter US</v>
          </cell>
          <cell r="C9" t="str">
            <v>expense</v>
          </cell>
          <cell r="D9">
            <v>15</v>
          </cell>
          <cell r="H9" t="str">
            <v>BJS_INT</v>
          </cell>
          <cell r="I9">
            <v>100</v>
          </cell>
          <cell r="J9" t="b">
            <v>1</v>
          </cell>
          <cell r="K9" t="str">
            <v>BJS_INT</v>
          </cell>
        </row>
        <row r="10">
          <cell r="B10" t="str">
            <v>telephone</v>
          </cell>
          <cell r="C10" t="str">
            <v>expense</v>
          </cell>
          <cell r="D10">
            <v>20</v>
          </cell>
          <cell r="H10" t="str">
            <v>BJS</v>
          </cell>
          <cell r="I10">
            <v>100</v>
          </cell>
          <cell r="J10" t="b">
            <v>1</v>
          </cell>
          <cell r="K10" t="str">
            <v>BJS</v>
          </cell>
        </row>
        <row r="11">
          <cell r="B11" t="str">
            <v>Internet</v>
          </cell>
          <cell r="C11" t="str">
            <v>expense</v>
          </cell>
          <cell r="D11">
            <v>25</v>
          </cell>
          <cell r="H11" t="str">
            <v>BJS_old</v>
          </cell>
          <cell r="I11">
            <v>50</v>
          </cell>
          <cell r="J11">
            <v>2</v>
          </cell>
          <cell r="K11" t="str">
            <v>BJS_old</v>
          </cell>
        </row>
        <row r="12">
          <cell r="B12" t="str">
            <v>Ink</v>
          </cell>
          <cell r="C12" t="str">
            <v>expense</v>
          </cell>
          <cell r="D12">
            <v>30</v>
          </cell>
          <cell r="H12" t="str">
            <v>SHE</v>
          </cell>
          <cell r="I12">
            <v>9</v>
          </cell>
          <cell r="J12">
            <v>3</v>
          </cell>
          <cell r="K12" t="str">
            <v>SHE</v>
          </cell>
        </row>
        <row r="13">
          <cell r="B13" t="str">
            <v>It office supplies</v>
          </cell>
          <cell r="C13" t="str">
            <v>expense</v>
          </cell>
          <cell r="D13">
            <v>35</v>
          </cell>
          <cell r="H13" t="str">
            <v>CNG_old</v>
          </cell>
          <cell r="I13">
            <v>13</v>
          </cell>
          <cell r="J13">
            <v>4</v>
          </cell>
          <cell r="K13" t="str">
            <v>CNG_old</v>
          </cell>
        </row>
        <row r="14">
          <cell r="B14" t="str">
            <v>audits code wargan</v>
          </cell>
          <cell r="C14" t="str">
            <v>expense</v>
          </cell>
          <cell r="D14">
            <v>40</v>
          </cell>
          <cell r="H14" t="str">
            <v>CNG</v>
          </cell>
          <cell r="I14">
            <v>15</v>
          </cell>
          <cell r="J14">
            <v>5</v>
          </cell>
          <cell r="K14" t="str">
            <v>CNG</v>
          </cell>
        </row>
        <row r="15">
          <cell r="B15" t="str">
            <v>audits system wargan</v>
          </cell>
          <cell r="C15" t="str">
            <v>expense</v>
          </cell>
          <cell r="D15">
            <v>45</v>
          </cell>
          <cell r="H15" t="str">
            <v>WUH</v>
          </cell>
          <cell r="I15">
            <v>8</v>
          </cell>
          <cell r="J15">
            <v>6</v>
          </cell>
          <cell r="K15" t="str">
            <v>WUH</v>
          </cell>
        </row>
        <row r="16">
          <cell r="B16" t="str">
            <v>audit perf + arch postgresql</v>
          </cell>
          <cell r="C16" t="str">
            <v>expense</v>
          </cell>
          <cell r="D16">
            <v>50</v>
          </cell>
          <cell r="H16" t="str">
            <v>CAN</v>
          </cell>
          <cell r="I16">
            <v>20</v>
          </cell>
          <cell r="J16">
            <v>7</v>
          </cell>
          <cell r="K16" t="str">
            <v>CAN</v>
          </cell>
        </row>
        <row r="17">
          <cell r="B17" t="str">
            <v>IT training (required by ISO) +books</v>
          </cell>
          <cell r="C17" t="str">
            <v>expense</v>
          </cell>
          <cell r="D17">
            <v>55</v>
          </cell>
          <cell r="H17" t="str">
            <v>SHA</v>
          </cell>
          <cell r="I17">
            <v>35</v>
          </cell>
          <cell r="J17">
            <v>8</v>
          </cell>
          <cell r="K17" t="str">
            <v>SHA</v>
          </cell>
        </row>
        <row r="18">
          <cell r="B18" t="str">
            <v>Team building</v>
          </cell>
          <cell r="C18" t="str">
            <v>expense</v>
          </cell>
          <cell r="D18">
            <v>56</v>
          </cell>
          <cell r="H18" t="str">
            <v>BKK</v>
          </cell>
          <cell r="I18">
            <v>35</v>
          </cell>
          <cell r="J18">
            <v>9</v>
          </cell>
          <cell r="K18" t="str">
            <v>BKK</v>
          </cell>
        </row>
        <row r="19">
          <cell r="B19" t="str">
            <v>MPLS</v>
          </cell>
          <cell r="C19" t="str">
            <v>expense</v>
          </cell>
          <cell r="D19">
            <v>60</v>
          </cell>
          <cell r="H19" t="str">
            <v>JKT</v>
          </cell>
          <cell r="I19">
            <v>20</v>
          </cell>
          <cell r="J19">
            <v>10</v>
          </cell>
          <cell r="K19" t="str">
            <v>JKT</v>
          </cell>
        </row>
        <row r="20">
          <cell r="B20" t="str">
            <v>3G</v>
          </cell>
          <cell r="C20" t="str">
            <v>expense</v>
          </cell>
          <cell r="D20">
            <v>65</v>
          </cell>
          <cell r="H20" t="str">
            <v>BEY</v>
          </cell>
          <cell r="I20">
            <v>25</v>
          </cell>
          <cell r="J20">
            <v>11</v>
          </cell>
          <cell r="K20" t="str">
            <v>BEY</v>
          </cell>
        </row>
        <row r="21">
          <cell r="B21" t="str">
            <v>MAIN connection</v>
          </cell>
          <cell r="C21" t="str">
            <v>expense</v>
          </cell>
          <cell r="D21">
            <v>70</v>
          </cell>
          <cell r="H21" t="str">
            <v>CAI</v>
          </cell>
          <cell r="I21">
            <v>30</v>
          </cell>
          <cell r="J21">
            <v>12</v>
          </cell>
          <cell r="K21" t="str">
            <v>CAI</v>
          </cell>
        </row>
        <row r="22">
          <cell r="B22" t="str">
            <v>BACK connection</v>
          </cell>
          <cell r="C22" t="str">
            <v>expense</v>
          </cell>
          <cell r="D22">
            <v>75</v>
          </cell>
          <cell r="H22" t="str">
            <v>TUN</v>
          </cell>
          <cell r="I22">
            <v>50</v>
          </cell>
          <cell r="J22">
            <v>13</v>
          </cell>
          <cell r="K22" t="str">
            <v>TUN</v>
          </cell>
        </row>
        <row r="23">
          <cell r="B23" t="str">
            <v>E1</v>
          </cell>
          <cell r="C23" t="str">
            <v>expense</v>
          </cell>
          <cell r="D23">
            <v>80</v>
          </cell>
          <cell r="H23" t="str">
            <v>ALG</v>
          </cell>
          <cell r="I23">
            <v>120</v>
          </cell>
          <cell r="J23">
            <v>14</v>
          </cell>
          <cell r="K23" t="str">
            <v>ALG</v>
          </cell>
        </row>
        <row r="24">
          <cell r="B24" t="str">
            <v>TLSmobile</v>
          </cell>
          <cell r="C24" t="str">
            <v>expense</v>
          </cell>
          <cell r="D24">
            <v>85</v>
          </cell>
          <cell r="H24" t="str">
            <v>CAS</v>
          </cell>
          <cell r="I24">
            <v>25</v>
          </cell>
          <cell r="J24">
            <v>15</v>
          </cell>
          <cell r="K24" t="str">
            <v>CAS</v>
          </cell>
        </row>
        <row r="25">
          <cell r="B25" t="str">
            <v>GotoMeeting</v>
          </cell>
          <cell r="C25" t="str">
            <v>expense</v>
          </cell>
          <cell r="D25">
            <v>90</v>
          </cell>
          <cell r="H25" t="str">
            <v>RAB</v>
          </cell>
          <cell r="I25">
            <v>10</v>
          </cell>
          <cell r="J25">
            <v>16</v>
          </cell>
          <cell r="K25" t="str">
            <v>RAB</v>
          </cell>
        </row>
        <row r="26">
          <cell r="B26" t="str">
            <v>ADSL</v>
          </cell>
          <cell r="C26" t="str">
            <v>expense</v>
          </cell>
          <cell r="D26">
            <v>95</v>
          </cell>
          <cell r="H26" t="str">
            <v>LON</v>
          </cell>
          <cell r="I26">
            <v>50</v>
          </cell>
          <cell r="J26">
            <v>17</v>
          </cell>
          <cell r="K26" t="str">
            <v>LON</v>
          </cell>
        </row>
        <row r="27">
          <cell r="B27" t="str">
            <v>--- EQUIPMENTS ---</v>
          </cell>
          <cell r="C27" t="str">
            <v>=======</v>
          </cell>
          <cell r="D27">
            <v>0</v>
          </cell>
          <cell r="H27" t="str">
            <v>tls_lux</v>
          </cell>
          <cell r="I27">
            <v>0</v>
          </cell>
          <cell r="J27">
            <v>18</v>
          </cell>
          <cell r="K27" t="str">
            <v>tls_lux</v>
          </cell>
        </row>
        <row r="28">
          <cell r="B28" t="str">
            <v>Server</v>
          </cell>
          <cell r="C28" t="str">
            <v>equipment</v>
          </cell>
          <cell r="D28">
            <v>100</v>
          </cell>
          <cell r="H28" t="str">
            <v>tls_fr</v>
          </cell>
          <cell r="I28">
            <v>0</v>
          </cell>
          <cell r="J28">
            <v>19</v>
          </cell>
          <cell r="K28" t="str">
            <v>tls_fr</v>
          </cell>
        </row>
        <row r="29">
          <cell r="B29" t="str">
            <v>SAN</v>
          </cell>
          <cell r="C29" t="str">
            <v>equipment</v>
          </cell>
          <cell r="D29">
            <v>105</v>
          </cell>
          <cell r="H29" t="str">
            <v>ALG_new</v>
          </cell>
          <cell r="I29">
            <v>140</v>
          </cell>
          <cell r="J29">
            <v>20</v>
          </cell>
          <cell r="K29" t="str">
            <v>ALG_new</v>
          </cell>
        </row>
        <row r="30">
          <cell r="B30" t="str">
            <v>Workstation</v>
          </cell>
          <cell r="C30" t="str">
            <v>equipment</v>
          </cell>
          <cell r="D30">
            <v>110</v>
          </cell>
          <cell r="H30">
            <v>0</v>
          </cell>
          <cell r="I30">
            <v>0</v>
          </cell>
          <cell r="J30">
            <v>0</v>
          </cell>
          <cell r="K30" t="str">
            <v/>
          </cell>
        </row>
        <row r="31">
          <cell r="B31" t="str">
            <v>Laptops</v>
          </cell>
          <cell r="C31" t="str">
            <v>equipment</v>
          </cell>
          <cell r="D31">
            <v>115</v>
          </cell>
          <cell r="H31">
            <v>0</v>
          </cell>
          <cell r="I31">
            <v>0</v>
          </cell>
          <cell r="J31">
            <v>0</v>
          </cell>
          <cell r="K31" t="str">
            <v/>
          </cell>
        </row>
        <row r="32">
          <cell r="B32" t="str">
            <v>iPads</v>
          </cell>
          <cell r="C32" t="str">
            <v>equipment</v>
          </cell>
          <cell r="D32">
            <v>120</v>
          </cell>
          <cell r="H32">
            <v>0</v>
          </cell>
          <cell r="I32">
            <v>0</v>
          </cell>
          <cell r="J32">
            <v>0</v>
          </cell>
          <cell r="K32" t="str">
            <v/>
          </cell>
        </row>
        <row r="33">
          <cell r="B33" t="str">
            <v>printer &amp; copy machine</v>
          </cell>
          <cell r="C33" t="str">
            <v>equipment</v>
          </cell>
          <cell r="D33">
            <v>125</v>
          </cell>
          <cell r="H33">
            <v>0</v>
          </cell>
          <cell r="I33">
            <v>0</v>
          </cell>
          <cell r="J33">
            <v>0</v>
          </cell>
          <cell r="K33" t="str">
            <v/>
          </cell>
        </row>
        <row r="34">
          <cell r="B34" t="str">
            <v>TV &amp; monitors</v>
          </cell>
          <cell r="C34" t="str">
            <v>equipment</v>
          </cell>
          <cell r="D34">
            <v>130</v>
          </cell>
          <cell r="H34">
            <v>0</v>
          </cell>
          <cell r="I34">
            <v>0</v>
          </cell>
          <cell r="J34">
            <v>0</v>
          </cell>
          <cell r="K34" t="str">
            <v/>
          </cell>
        </row>
        <row r="35">
          <cell r="B35" t="str">
            <v>Biometric doors (fingerprint)</v>
          </cell>
          <cell r="C35" t="str">
            <v>equipment</v>
          </cell>
          <cell r="D35">
            <v>135</v>
          </cell>
          <cell r="H35">
            <v>0</v>
          </cell>
          <cell r="I35">
            <v>0</v>
          </cell>
          <cell r="J35">
            <v>0</v>
          </cell>
          <cell r="K35" t="str">
            <v/>
          </cell>
        </row>
        <row r="36">
          <cell r="B36" t="str">
            <v>MRZ reader</v>
          </cell>
          <cell r="C36" t="str">
            <v>equipment</v>
          </cell>
          <cell r="D36">
            <v>140</v>
          </cell>
          <cell r="H36">
            <v>0</v>
          </cell>
          <cell r="I36">
            <v>0</v>
          </cell>
          <cell r="J36">
            <v>0</v>
          </cell>
          <cell r="K36" t="str">
            <v/>
          </cell>
        </row>
        <row r="37">
          <cell r="B37" t="str">
            <v>Scanner for documentation</v>
          </cell>
          <cell r="C37" t="str">
            <v>equipment</v>
          </cell>
          <cell r="D37">
            <v>145</v>
          </cell>
          <cell r="H37">
            <v>0</v>
          </cell>
          <cell r="I37">
            <v>0</v>
          </cell>
          <cell r="J37">
            <v>0</v>
          </cell>
          <cell r="K37" t="str">
            <v/>
          </cell>
        </row>
        <row r="38">
          <cell r="B38" t="str">
            <v>Scanner for Visanet</v>
          </cell>
          <cell r="C38" t="str">
            <v>equipment</v>
          </cell>
          <cell r="D38">
            <v>150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PBX card</v>
          </cell>
          <cell r="C39" t="str">
            <v>equipment</v>
          </cell>
          <cell r="D39">
            <v>155</v>
          </cell>
        </row>
        <row r="40">
          <cell r="B40" t="str">
            <v>E1 gateway Digium G100 (for 1 E1)</v>
          </cell>
          <cell r="C40" t="str">
            <v>equipment</v>
          </cell>
          <cell r="D40">
            <v>160</v>
          </cell>
        </row>
        <row r="41">
          <cell r="B41" t="str">
            <v>E1 gateway Digium G200 (for 2 E1)</v>
          </cell>
          <cell r="C41" t="str">
            <v>equipment</v>
          </cell>
          <cell r="D41">
            <v>165</v>
          </cell>
        </row>
        <row r="42">
          <cell r="B42" t="str">
            <v>KVM</v>
          </cell>
          <cell r="C42" t="str">
            <v>equipment</v>
          </cell>
          <cell r="D42">
            <v>170</v>
          </cell>
        </row>
        <row r="43">
          <cell r="B43" t="str">
            <v>Switch (cisco Catalyst 24 port)</v>
          </cell>
          <cell r="C43" t="str">
            <v>equipment</v>
          </cell>
          <cell r="D43">
            <v>175</v>
          </cell>
        </row>
        <row r="44">
          <cell r="B44" t="str">
            <v>UPS (big)</v>
          </cell>
          <cell r="C44" t="str">
            <v>equipment</v>
          </cell>
          <cell r="D44">
            <v>180</v>
          </cell>
        </row>
        <row r="45">
          <cell r="B45" t="str">
            <v>UPS (small)</v>
          </cell>
          <cell r="C45" t="str">
            <v>equipment</v>
          </cell>
          <cell r="D45">
            <v>185</v>
          </cell>
        </row>
        <row r="46">
          <cell r="B46" t="str">
            <v>Hard disk</v>
          </cell>
          <cell r="C46" t="str">
            <v>equipment</v>
          </cell>
          <cell r="D46">
            <v>190</v>
          </cell>
        </row>
        <row r="47">
          <cell r="B47" t="str">
            <v>USB Lock</v>
          </cell>
          <cell r="C47" t="str">
            <v>equipment</v>
          </cell>
          <cell r="D47">
            <v>195</v>
          </cell>
        </row>
        <row r="48">
          <cell r="B48" t="str">
            <v>signature pad+customer satisfaction</v>
          </cell>
          <cell r="C48" t="str">
            <v>equipment</v>
          </cell>
          <cell r="D48">
            <v>200</v>
          </cell>
        </row>
        <row r="49">
          <cell r="B49" t="str">
            <v>wifi router</v>
          </cell>
          <cell r="C49" t="str">
            <v>equipment</v>
          </cell>
          <cell r="D49">
            <v>205</v>
          </cell>
        </row>
        <row r="50">
          <cell r="B50" t="str">
            <v>Juniper firewall appliance</v>
          </cell>
          <cell r="C50" t="str">
            <v>equipment</v>
          </cell>
          <cell r="D50">
            <v>210</v>
          </cell>
        </row>
        <row r="51">
          <cell r="B51" t="str">
            <v>Juniper SSL VPN appliance (x2)</v>
          </cell>
          <cell r="C51" t="str">
            <v>equipment</v>
          </cell>
          <cell r="D51">
            <v>215</v>
          </cell>
        </row>
        <row r="52">
          <cell r="B52" t="str">
            <v>Checkpoint firewall appliance</v>
          </cell>
          <cell r="C52" t="str">
            <v>equipment</v>
          </cell>
          <cell r="D52">
            <v>220</v>
          </cell>
        </row>
        <row r="53">
          <cell r="B53" t="str">
            <v>Network cable (PC-&gt;wall)</v>
          </cell>
          <cell r="C53" t="str">
            <v>equipment</v>
          </cell>
          <cell r="D53">
            <v>225</v>
          </cell>
        </row>
        <row r="54">
          <cell r="B54" t="str">
            <v>Axis cameras (3200 each)</v>
          </cell>
          <cell r="C54" t="str">
            <v>equipment</v>
          </cell>
          <cell r="D54">
            <v>230</v>
          </cell>
        </row>
        <row r="55">
          <cell r="B55" t="str">
            <v>Metal detector gate</v>
          </cell>
          <cell r="C55" t="str">
            <v>equipment</v>
          </cell>
          <cell r="D55">
            <v>235</v>
          </cell>
        </row>
        <row r="56">
          <cell r="B56" t="str">
            <v>Metal detector (small, 300/p)</v>
          </cell>
          <cell r="C56" t="str">
            <v>equipment</v>
          </cell>
          <cell r="D56">
            <v>240</v>
          </cell>
        </row>
        <row r="57">
          <cell r="B57" t="str">
            <v>Clever electronic locks (entrance)</v>
          </cell>
          <cell r="C57" t="str">
            <v>equipment</v>
          </cell>
          <cell r="D57">
            <v>245</v>
          </cell>
        </row>
        <row r="58">
          <cell r="B58" t="str">
            <v>IT Rack</v>
          </cell>
          <cell r="C58" t="str">
            <v>equipment</v>
          </cell>
          <cell r="D58">
            <v>250</v>
          </cell>
        </row>
        <row r="59">
          <cell r="B59" t="str">
            <v>Turnstile</v>
          </cell>
          <cell r="C59" t="str">
            <v>equipment</v>
          </cell>
          <cell r="D59">
            <v>255</v>
          </cell>
        </row>
        <row r="60">
          <cell r="B60" t="str">
            <v>Payment Kiosk</v>
          </cell>
          <cell r="C60" t="str">
            <v>equipment</v>
          </cell>
          <cell r="D60">
            <v>260</v>
          </cell>
        </row>
        <row r="61">
          <cell r="B61" t="str">
            <v>--- RENOVATION ---</v>
          </cell>
          <cell r="C61" t="str">
            <v>=======</v>
          </cell>
          <cell r="D61">
            <v>0</v>
          </cell>
        </row>
        <row r="62">
          <cell r="B62" t="str">
            <v>Safety door</v>
          </cell>
          <cell r="C62" t="str">
            <v>renovation</v>
          </cell>
          <cell r="D62">
            <v>265</v>
          </cell>
        </row>
        <row r="63">
          <cell r="B63" t="str">
            <v>Alarm system</v>
          </cell>
          <cell r="C63" t="str">
            <v>renovation</v>
          </cell>
          <cell r="D63">
            <v>270</v>
          </cell>
        </row>
        <row r="64">
          <cell r="B64" t="str">
            <v>Reno works</v>
          </cell>
          <cell r="C64" t="str">
            <v>renovation</v>
          </cell>
          <cell r="D64">
            <v>275</v>
          </cell>
        </row>
        <row r="65">
          <cell r="B65" t="str">
            <v>wall cables and plugs</v>
          </cell>
          <cell r="C65" t="str">
            <v>renovation</v>
          </cell>
          <cell r="D65">
            <v>280</v>
          </cell>
        </row>
        <row r="66">
          <cell r="B66" t="str">
            <v>--- SOFTWARE ---</v>
          </cell>
          <cell r="C66" t="str">
            <v>=======</v>
          </cell>
          <cell r="D66">
            <v>0</v>
          </cell>
        </row>
        <row r="67">
          <cell r="B67" t="str">
            <v>Adobe products</v>
          </cell>
          <cell r="C67" t="str">
            <v>software</v>
          </cell>
          <cell r="D67">
            <v>285</v>
          </cell>
        </row>
        <row r="68">
          <cell r="B68" t="str">
            <v>Office 2010</v>
          </cell>
          <cell r="C68" t="str">
            <v>software</v>
          </cell>
          <cell r="D68">
            <v>290</v>
          </cell>
        </row>
        <row r="69">
          <cell r="B69" t="str">
            <v>Winpro7SNGL</v>
          </cell>
          <cell r="C69" t="str">
            <v>software</v>
          </cell>
          <cell r="D69">
            <v>295</v>
          </cell>
        </row>
        <row r="70">
          <cell r="B70" t="str">
            <v>Winpro7SNGL-Maintenance</v>
          </cell>
          <cell r="C70" t="str">
            <v>expense</v>
          </cell>
          <cell r="D70">
            <v>300</v>
          </cell>
        </row>
        <row r="71">
          <cell r="B71" t="str">
            <v>Win server 2008</v>
          </cell>
          <cell r="C71" t="str">
            <v>software</v>
          </cell>
          <cell r="D71">
            <v>305</v>
          </cell>
        </row>
        <row r="72">
          <cell r="B72" t="str">
            <v>Checkpoint appliances support and license</v>
          </cell>
          <cell r="C72" t="str">
            <v>software</v>
          </cell>
          <cell r="D72">
            <v>310</v>
          </cell>
        </row>
        <row r="73">
          <cell r="B73" t="str">
            <v>Checkpoint (central server)</v>
          </cell>
          <cell r="C73" t="str">
            <v>software</v>
          </cell>
          <cell r="D73">
            <v>315</v>
          </cell>
        </row>
        <row r="74">
          <cell r="B74" t="str">
            <v>Juniper IDS/IPS support</v>
          </cell>
          <cell r="C74" t="str">
            <v>expense</v>
          </cell>
          <cell r="D74">
            <v>320</v>
          </cell>
        </row>
        <row r="75">
          <cell r="B75" t="str">
            <v>Juniper firewall support</v>
          </cell>
          <cell r="C75" t="str">
            <v>expense</v>
          </cell>
          <cell r="D75">
            <v>325</v>
          </cell>
        </row>
        <row r="76">
          <cell r="B76" t="str">
            <v>Juniper SSL VPN appliance (100 users license – one shot)</v>
          </cell>
          <cell r="C76" t="str">
            <v>software</v>
          </cell>
          <cell r="D76">
            <v>330</v>
          </cell>
        </row>
        <row r="77">
          <cell r="B77" t="str">
            <v>Juniper SSL VPN appliance support</v>
          </cell>
          <cell r="C77" t="str">
            <v>software</v>
          </cell>
          <cell r="D77">
            <v>335</v>
          </cell>
        </row>
        <row r="78">
          <cell r="B78" t="str">
            <v>Axis licenses</v>
          </cell>
          <cell r="C78" t="str">
            <v>software</v>
          </cell>
          <cell r="D78">
            <v>340</v>
          </cell>
        </row>
        <row r="79">
          <cell r="B79" t="str">
            <v>SalesForce</v>
          </cell>
          <cell r="C79" t="str">
            <v>software</v>
          </cell>
          <cell r="D79">
            <v>345</v>
          </cell>
        </row>
        <row r="80">
          <cell r="B80" t="str">
            <v>SalesForce (Sales Cloud)</v>
          </cell>
          <cell r="C80" t="str">
            <v>expense</v>
          </cell>
          <cell r="D80">
            <v>355</v>
          </cell>
        </row>
        <row r="81">
          <cell r="B81" t="str">
            <v>SAMSUNG Fingerprint license</v>
          </cell>
          <cell r="C81" t="str">
            <v>software</v>
          </cell>
          <cell r="D81">
            <v>360</v>
          </cell>
        </row>
        <row r="82">
          <cell r="B82" t="str">
            <v>ISO audits</v>
          </cell>
          <cell r="C82" t="str">
            <v>expense</v>
          </cell>
          <cell r="D82">
            <v>365</v>
          </cell>
        </row>
        <row r="83">
          <cell r="B83" t="str">
            <v>RENOVATION (global)</v>
          </cell>
          <cell r="C83" t="str">
            <v>renovation</v>
          </cell>
          <cell r="D83">
            <v>370</v>
          </cell>
        </row>
        <row r="84">
          <cell r="B84" t="str">
            <v>EQUIPMENTS (global)</v>
          </cell>
          <cell r="C84" t="str">
            <v>equipment</v>
          </cell>
          <cell r="D84">
            <v>375</v>
          </cell>
        </row>
        <row r="85">
          <cell r="B85" t="str">
            <v>SOFTWARE (global)</v>
          </cell>
          <cell r="C85" t="str">
            <v>software</v>
          </cell>
          <cell r="D85">
            <v>380</v>
          </cell>
        </row>
        <row r="86">
          <cell r="B86" t="str">
            <v>Trips: SECU</v>
          </cell>
          <cell r="C86" t="str">
            <v>trip</v>
          </cell>
          <cell r="D86">
            <v>385</v>
          </cell>
        </row>
        <row r="87">
          <cell r="B87" t="str">
            <v>Trips: INFRA</v>
          </cell>
          <cell r="C87" t="str">
            <v>trip</v>
          </cell>
          <cell r="D87">
            <v>390</v>
          </cell>
        </row>
        <row r="88">
          <cell r="B88" t="str">
            <v>Trips: DEV</v>
          </cell>
          <cell r="C88" t="str">
            <v>trip</v>
          </cell>
          <cell r="D88">
            <v>395</v>
          </cell>
        </row>
        <row r="89">
          <cell r="B89" t="str">
            <v>HP support</v>
          </cell>
          <cell r="C89" t="str">
            <v>expense</v>
          </cell>
          <cell r="D89">
            <v>400</v>
          </cell>
        </row>
        <row r="90">
          <cell r="B90" t="str">
            <v>Hardware maintenance</v>
          </cell>
          <cell r="C90" t="str">
            <v>expense</v>
          </cell>
          <cell r="D90">
            <v>405</v>
          </cell>
        </row>
        <row r="91">
          <cell r="B91" t="str">
            <v>Splunk support</v>
          </cell>
          <cell r="C91" t="str">
            <v>expense</v>
          </cell>
          <cell r="D91">
            <v>410</v>
          </cell>
        </row>
        <row r="92">
          <cell r="B92">
            <v>0</v>
          </cell>
          <cell r="C92">
            <v>0</v>
          </cell>
          <cell r="D92">
            <v>415</v>
          </cell>
        </row>
        <row r="93">
          <cell r="B93">
            <v>0</v>
          </cell>
          <cell r="C93">
            <v>0</v>
          </cell>
          <cell r="D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</row>
      </sheetData>
      <sheetData sheetId="6"/>
      <sheetData sheetId="7">
        <row r="3">
          <cell r="B3">
            <v>0</v>
          </cell>
        </row>
        <row r="4">
          <cell r="B4" t="str">
            <v>EUR</v>
          </cell>
        </row>
        <row r="5">
          <cell r="B5" t="str">
            <v>CNY</v>
          </cell>
        </row>
        <row r="6">
          <cell r="B6" t="str">
            <v>DZD</v>
          </cell>
        </row>
        <row r="7">
          <cell r="B7" t="str">
            <v>BHT</v>
          </cell>
        </row>
        <row r="8">
          <cell r="B8" t="str">
            <v>EGP</v>
          </cell>
        </row>
        <row r="9">
          <cell r="B9" t="str">
            <v>LBP</v>
          </cell>
        </row>
        <row r="10">
          <cell r="B10" t="str">
            <v>GBP</v>
          </cell>
        </row>
        <row r="11">
          <cell r="B11" t="str">
            <v>IDR</v>
          </cell>
        </row>
        <row r="12">
          <cell r="B12" t="str">
            <v>MAD</v>
          </cell>
        </row>
        <row r="13">
          <cell r="B13" t="str">
            <v>TND</v>
          </cell>
        </row>
        <row r="14">
          <cell r="B14" t="str">
            <v>HKD</v>
          </cell>
        </row>
        <row r="15">
          <cell r="B15" t="str">
            <v>USD</v>
          </cell>
        </row>
        <row r="16">
          <cell r="B16" t="str">
            <v>CHF</v>
          </cell>
        </row>
        <row r="17">
          <cell r="B17" t="str">
            <v>RUB</v>
          </cell>
        </row>
        <row r="18">
          <cell r="B18" t="str">
            <v>CAD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Income Statement"/>
      <sheetName val="TB"/>
      <sheetName val="TB Download"/>
      <sheetName val="P&amp;L Download"/>
      <sheetName val="PrecMetall"/>
      <sheetName val="PIV"/>
      <sheetName val="по банку"/>
    </sheetNames>
    <sheetDataSet>
      <sheetData sheetId="0" refreshError="1"/>
      <sheetData sheetId="1" refreshError="1"/>
      <sheetData sheetId="2" refreshError="1">
        <row r="3">
          <cell r="D3" t="str">
            <v>A10000</v>
          </cell>
          <cell r="E3">
            <v>3231.66</v>
          </cell>
        </row>
        <row r="4">
          <cell r="D4" t="str">
            <v>A10005</v>
          </cell>
          <cell r="E4">
            <v>52482.02</v>
          </cell>
        </row>
        <row r="5">
          <cell r="D5" t="str">
            <v>A10010</v>
          </cell>
          <cell r="E5">
            <v>0</v>
          </cell>
        </row>
        <row r="6">
          <cell r="D6" t="str">
            <v>A10015</v>
          </cell>
          <cell r="E6">
            <v>0</v>
          </cell>
        </row>
        <row r="7">
          <cell r="D7" t="str">
            <v>A10100</v>
          </cell>
          <cell r="E7">
            <v>12335.81</v>
          </cell>
        </row>
        <row r="8">
          <cell r="D8" t="str">
            <v>A10101P</v>
          </cell>
          <cell r="E8">
            <v>0</v>
          </cell>
        </row>
        <row r="9">
          <cell r="D9" t="str">
            <v>A10102P</v>
          </cell>
          <cell r="E9">
            <v>0</v>
          </cell>
        </row>
        <row r="10">
          <cell r="D10" t="str">
            <v xml:space="preserve">A10105 </v>
          </cell>
          <cell r="E10">
            <v>0</v>
          </cell>
        </row>
        <row r="11">
          <cell r="D11" t="str">
            <v>A10105P</v>
          </cell>
          <cell r="E11">
            <v>0</v>
          </cell>
        </row>
        <row r="12">
          <cell r="D12" t="str">
            <v xml:space="preserve">A10200 </v>
          </cell>
          <cell r="E12">
            <v>0</v>
          </cell>
        </row>
        <row r="13">
          <cell r="D13" t="str">
            <v xml:space="preserve">A10205 </v>
          </cell>
          <cell r="E13">
            <v>0</v>
          </cell>
        </row>
        <row r="14">
          <cell r="D14" t="str">
            <v>A10205P</v>
          </cell>
          <cell r="E14">
            <v>0</v>
          </cell>
        </row>
        <row r="15">
          <cell r="D15" t="str">
            <v xml:space="preserve">A10210 </v>
          </cell>
          <cell r="E15">
            <v>0</v>
          </cell>
        </row>
        <row r="16">
          <cell r="D16" t="str">
            <v xml:space="preserve">A10215 </v>
          </cell>
          <cell r="E16">
            <v>0</v>
          </cell>
        </row>
        <row r="17">
          <cell r="D17" t="str">
            <v>A10215P</v>
          </cell>
          <cell r="E17">
            <v>0</v>
          </cell>
        </row>
        <row r="18">
          <cell r="D18" t="str">
            <v xml:space="preserve">A10220 </v>
          </cell>
          <cell r="E18">
            <v>0</v>
          </cell>
        </row>
        <row r="19">
          <cell r="D19" t="str">
            <v xml:space="preserve">A10222 </v>
          </cell>
          <cell r="E19">
            <v>0</v>
          </cell>
        </row>
        <row r="20">
          <cell r="D20" t="str">
            <v xml:space="preserve">A10225 </v>
          </cell>
          <cell r="E20">
            <v>0</v>
          </cell>
        </row>
        <row r="21">
          <cell r="D21" t="str">
            <v>A10225P</v>
          </cell>
          <cell r="E21">
            <v>0</v>
          </cell>
        </row>
        <row r="22">
          <cell r="D22" t="str">
            <v xml:space="preserve">A10300 </v>
          </cell>
          <cell r="E22">
            <v>0</v>
          </cell>
        </row>
        <row r="23">
          <cell r="D23" t="str">
            <v xml:space="preserve">A10305 </v>
          </cell>
          <cell r="E23">
            <v>0</v>
          </cell>
        </row>
        <row r="24">
          <cell r="D24" t="str">
            <v xml:space="preserve">A10400 </v>
          </cell>
          <cell r="E24">
            <v>0</v>
          </cell>
        </row>
        <row r="25">
          <cell r="D25" t="str">
            <v>A10400P</v>
          </cell>
          <cell r="E25">
            <v>0</v>
          </cell>
        </row>
        <row r="26">
          <cell r="D26" t="str">
            <v xml:space="preserve">A10405 </v>
          </cell>
          <cell r="E26">
            <v>0</v>
          </cell>
        </row>
        <row r="27">
          <cell r="D27" t="str">
            <v xml:space="preserve">A10410 </v>
          </cell>
          <cell r="E27">
            <v>0</v>
          </cell>
        </row>
        <row r="28">
          <cell r="D28" t="str">
            <v xml:space="preserve">A10415 </v>
          </cell>
          <cell r="E28">
            <v>0</v>
          </cell>
        </row>
        <row r="29">
          <cell r="D29" t="str">
            <v xml:space="preserve">A10420 </v>
          </cell>
          <cell r="E29">
            <v>0</v>
          </cell>
        </row>
        <row r="30">
          <cell r="D30" t="str">
            <v xml:space="preserve">A10425 </v>
          </cell>
          <cell r="E30">
            <v>0</v>
          </cell>
        </row>
        <row r="31">
          <cell r="D31" t="str">
            <v xml:space="preserve">A10427 </v>
          </cell>
          <cell r="E31">
            <v>0</v>
          </cell>
        </row>
        <row r="32">
          <cell r="D32" t="str">
            <v xml:space="preserve">A10430 </v>
          </cell>
          <cell r="E32">
            <v>0</v>
          </cell>
        </row>
        <row r="33">
          <cell r="D33" t="str">
            <v xml:space="preserve">A10435 </v>
          </cell>
          <cell r="E33">
            <v>0</v>
          </cell>
        </row>
        <row r="34">
          <cell r="D34" t="str">
            <v xml:space="preserve">A10440 </v>
          </cell>
          <cell r="E34">
            <v>0</v>
          </cell>
        </row>
        <row r="35">
          <cell r="D35" t="str">
            <v xml:space="preserve">A10445 </v>
          </cell>
          <cell r="E35">
            <v>0</v>
          </cell>
        </row>
        <row r="36">
          <cell r="D36" t="str">
            <v xml:space="preserve">A10446 </v>
          </cell>
          <cell r="E36">
            <v>0</v>
          </cell>
        </row>
        <row r="37">
          <cell r="D37" t="str">
            <v xml:space="preserve">A10447 </v>
          </cell>
          <cell r="E37">
            <v>0</v>
          </cell>
        </row>
        <row r="38">
          <cell r="D38" t="str">
            <v xml:space="preserve">A10450 </v>
          </cell>
          <cell r="E38">
            <v>0</v>
          </cell>
        </row>
        <row r="39">
          <cell r="D39" t="str">
            <v>A10450P</v>
          </cell>
          <cell r="E39">
            <v>0</v>
          </cell>
        </row>
        <row r="40">
          <cell r="D40" t="str">
            <v>A10500</v>
          </cell>
          <cell r="E40">
            <v>5804.72</v>
          </cell>
        </row>
        <row r="41">
          <cell r="D41" t="str">
            <v>A10505</v>
          </cell>
          <cell r="E41">
            <v>0</v>
          </cell>
        </row>
        <row r="42">
          <cell r="D42" t="str">
            <v xml:space="preserve">A10507 </v>
          </cell>
          <cell r="E42">
            <v>0</v>
          </cell>
        </row>
        <row r="43">
          <cell r="D43" t="str">
            <v xml:space="preserve">A10510 </v>
          </cell>
          <cell r="E43">
            <v>0</v>
          </cell>
        </row>
        <row r="44">
          <cell r="D44" t="str">
            <v xml:space="preserve">A10512 </v>
          </cell>
          <cell r="E44">
            <v>0</v>
          </cell>
        </row>
        <row r="45">
          <cell r="D45" t="str">
            <v xml:space="preserve">A10513 </v>
          </cell>
          <cell r="E45">
            <v>0</v>
          </cell>
        </row>
        <row r="46">
          <cell r="D46" t="str">
            <v xml:space="preserve">A10515 </v>
          </cell>
          <cell r="E46">
            <v>0</v>
          </cell>
        </row>
        <row r="47">
          <cell r="D47" t="str">
            <v xml:space="preserve">A10520 </v>
          </cell>
          <cell r="E47">
            <v>0</v>
          </cell>
        </row>
        <row r="48">
          <cell r="D48" t="str">
            <v xml:space="preserve">A10525 </v>
          </cell>
          <cell r="E48">
            <v>0</v>
          </cell>
        </row>
        <row r="49">
          <cell r="D49" t="str">
            <v xml:space="preserve">A10530 </v>
          </cell>
          <cell r="E49">
            <v>0</v>
          </cell>
        </row>
        <row r="50">
          <cell r="D50" t="str">
            <v xml:space="preserve">A10535 </v>
          </cell>
          <cell r="E50">
            <v>0</v>
          </cell>
        </row>
        <row r="51">
          <cell r="D51" t="str">
            <v xml:space="preserve">A10540 </v>
          </cell>
          <cell r="E51">
            <v>0</v>
          </cell>
        </row>
        <row r="52">
          <cell r="D52" t="str">
            <v xml:space="preserve">A10545 </v>
          </cell>
          <cell r="E52">
            <v>0</v>
          </cell>
        </row>
        <row r="53">
          <cell r="D53" t="str">
            <v>A10600B</v>
          </cell>
          <cell r="E53">
            <v>0</v>
          </cell>
        </row>
        <row r="54">
          <cell r="D54" t="str">
            <v>A10600D</v>
          </cell>
          <cell r="E54">
            <v>0</v>
          </cell>
        </row>
        <row r="55">
          <cell r="D55" t="str">
            <v>A10605B</v>
          </cell>
          <cell r="E55">
            <v>0</v>
          </cell>
        </row>
        <row r="56">
          <cell r="D56" t="str">
            <v>A10605D</v>
          </cell>
          <cell r="E56">
            <v>0</v>
          </cell>
        </row>
        <row r="57">
          <cell r="D57" t="str">
            <v>A10700B</v>
          </cell>
          <cell r="E57">
            <v>0</v>
          </cell>
        </row>
        <row r="58">
          <cell r="D58" t="str">
            <v>A10700B</v>
          </cell>
          <cell r="E58">
            <v>0</v>
          </cell>
        </row>
        <row r="59">
          <cell r="D59" t="str">
            <v>A10700I</v>
          </cell>
          <cell r="E59">
            <v>0</v>
          </cell>
        </row>
        <row r="60">
          <cell r="D60" t="str">
            <v>A10700I</v>
          </cell>
          <cell r="E60">
            <v>0</v>
          </cell>
        </row>
        <row r="61">
          <cell r="D61" t="str">
            <v>A10705B</v>
          </cell>
          <cell r="E61">
            <v>0</v>
          </cell>
        </row>
        <row r="62">
          <cell r="D62" t="str">
            <v>A10705B</v>
          </cell>
          <cell r="E62">
            <v>0</v>
          </cell>
        </row>
        <row r="63">
          <cell r="D63" t="str">
            <v>A10705I</v>
          </cell>
          <cell r="E63">
            <v>0</v>
          </cell>
        </row>
        <row r="64">
          <cell r="D64" t="str">
            <v>A10705I</v>
          </cell>
          <cell r="E64">
            <v>0</v>
          </cell>
        </row>
        <row r="65">
          <cell r="D65" t="str">
            <v xml:space="preserve">A10800 </v>
          </cell>
          <cell r="E65">
            <v>0</v>
          </cell>
        </row>
        <row r="66">
          <cell r="D66" t="str">
            <v xml:space="preserve">A10805 </v>
          </cell>
          <cell r="E66">
            <v>0</v>
          </cell>
        </row>
        <row r="67">
          <cell r="D67" t="str">
            <v xml:space="preserve">A10810 </v>
          </cell>
          <cell r="E67">
            <v>0</v>
          </cell>
        </row>
        <row r="68">
          <cell r="D68" t="str">
            <v>A10900B</v>
          </cell>
          <cell r="E68">
            <v>0</v>
          </cell>
        </row>
        <row r="69">
          <cell r="D69" t="str">
            <v>A10905B</v>
          </cell>
          <cell r="E69">
            <v>0</v>
          </cell>
        </row>
        <row r="70">
          <cell r="D70" t="str">
            <v>A10910B</v>
          </cell>
          <cell r="E70">
            <v>0</v>
          </cell>
        </row>
        <row r="71">
          <cell r="D71" t="str">
            <v>A10915B</v>
          </cell>
          <cell r="E71">
            <v>0</v>
          </cell>
        </row>
        <row r="72">
          <cell r="D72" t="str">
            <v>A10920B</v>
          </cell>
          <cell r="E72">
            <v>108906.46</v>
          </cell>
        </row>
        <row r="73">
          <cell r="D73" t="str">
            <v>A10922B</v>
          </cell>
          <cell r="E73">
            <v>0</v>
          </cell>
        </row>
        <row r="74">
          <cell r="D74" t="str">
            <v>A10925B</v>
          </cell>
          <cell r="E74">
            <v>22412.63</v>
          </cell>
        </row>
        <row r="75">
          <cell r="D75" t="str">
            <v>A10930B</v>
          </cell>
          <cell r="E75">
            <v>0</v>
          </cell>
        </row>
        <row r="76">
          <cell r="D76" t="str">
            <v>A10935B</v>
          </cell>
          <cell r="E76">
            <v>0</v>
          </cell>
        </row>
        <row r="77">
          <cell r="D77" t="str">
            <v>A10940B</v>
          </cell>
          <cell r="E77">
            <v>0</v>
          </cell>
        </row>
        <row r="78">
          <cell r="D78" t="str">
            <v>A10945B</v>
          </cell>
          <cell r="E78">
            <v>5617.2</v>
          </cell>
        </row>
        <row r="79">
          <cell r="D79" t="str">
            <v>A10950B</v>
          </cell>
          <cell r="E79">
            <v>0</v>
          </cell>
        </row>
        <row r="80">
          <cell r="D80" t="str">
            <v>A10955B</v>
          </cell>
          <cell r="E80">
            <v>3170.74</v>
          </cell>
        </row>
        <row r="81">
          <cell r="D81" t="str">
            <v>A10960B</v>
          </cell>
          <cell r="E81">
            <v>0</v>
          </cell>
        </row>
        <row r="82">
          <cell r="D82" t="str">
            <v>A10965B</v>
          </cell>
          <cell r="E82">
            <v>0</v>
          </cell>
        </row>
        <row r="83">
          <cell r="D83" t="str">
            <v>A10970B</v>
          </cell>
          <cell r="E83">
            <v>0</v>
          </cell>
        </row>
        <row r="84">
          <cell r="D84" t="str">
            <v>A10975B</v>
          </cell>
          <cell r="E84">
            <v>0</v>
          </cell>
        </row>
        <row r="85">
          <cell r="D85" t="str">
            <v>A10980B</v>
          </cell>
          <cell r="E85">
            <v>0</v>
          </cell>
        </row>
        <row r="86">
          <cell r="D86" t="str">
            <v>A11000B</v>
          </cell>
          <cell r="E86">
            <v>0</v>
          </cell>
        </row>
        <row r="87">
          <cell r="D87" t="str">
            <v>A11000D</v>
          </cell>
          <cell r="E87">
            <v>0</v>
          </cell>
        </row>
        <row r="88">
          <cell r="D88" t="str">
            <v>A11000I</v>
          </cell>
          <cell r="E88">
            <v>0</v>
          </cell>
        </row>
        <row r="89">
          <cell r="D89" t="str">
            <v>A11100B</v>
          </cell>
          <cell r="E89">
            <v>0</v>
          </cell>
        </row>
        <row r="90">
          <cell r="D90" t="str">
            <v>A11115B</v>
          </cell>
          <cell r="E90">
            <v>0</v>
          </cell>
        </row>
        <row r="91">
          <cell r="D91" t="str">
            <v>A11120B</v>
          </cell>
          <cell r="E91">
            <v>0</v>
          </cell>
        </row>
        <row r="92">
          <cell r="D92" t="str">
            <v>A11125B</v>
          </cell>
          <cell r="E92">
            <v>0</v>
          </cell>
        </row>
        <row r="93">
          <cell r="D93" t="str">
            <v>A11127B</v>
          </cell>
          <cell r="E93">
            <v>0</v>
          </cell>
        </row>
        <row r="94">
          <cell r="D94" t="str">
            <v>A11130B</v>
          </cell>
          <cell r="E94">
            <v>0</v>
          </cell>
        </row>
        <row r="95">
          <cell r="D95" t="str">
            <v xml:space="preserve">A11200 </v>
          </cell>
          <cell r="E95">
            <v>0</v>
          </cell>
        </row>
        <row r="96">
          <cell r="D96" t="str">
            <v xml:space="preserve">A11205 </v>
          </cell>
          <cell r="E96">
            <v>0</v>
          </cell>
        </row>
        <row r="97">
          <cell r="D97" t="str">
            <v xml:space="preserve">A11210 </v>
          </cell>
          <cell r="E97">
            <v>0</v>
          </cell>
        </row>
        <row r="98">
          <cell r="D98" t="str">
            <v xml:space="preserve">A11215 </v>
          </cell>
          <cell r="E98">
            <v>0</v>
          </cell>
        </row>
        <row r="99">
          <cell r="D99" t="str">
            <v xml:space="preserve">A11220 </v>
          </cell>
          <cell r="E99">
            <v>0</v>
          </cell>
        </row>
        <row r="100">
          <cell r="D100" t="str">
            <v xml:space="preserve">A11225 </v>
          </cell>
          <cell r="E100">
            <v>0</v>
          </cell>
        </row>
        <row r="101">
          <cell r="D101" t="str">
            <v xml:space="preserve">A11230 </v>
          </cell>
          <cell r="E101">
            <v>0</v>
          </cell>
        </row>
        <row r="102">
          <cell r="D102" t="str">
            <v xml:space="preserve">A11235 </v>
          </cell>
          <cell r="E102">
            <v>0</v>
          </cell>
        </row>
        <row r="103">
          <cell r="D103" t="str">
            <v xml:space="preserve">A11240 </v>
          </cell>
          <cell r="E103">
            <v>0</v>
          </cell>
        </row>
        <row r="104">
          <cell r="D104" t="str">
            <v xml:space="preserve">A11245 </v>
          </cell>
          <cell r="E104">
            <v>0</v>
          </cell>
        </row>
        <row r="105">
          <cell r="D105" t="str">
            <v xml:space="preserve">A11250 </v>
          </cell>
          <cell r="E105">
            <v>0</v>
          </cell>
        </row>
        <row r="106">
          <cell r="D106" t="str">
            <v xml:space="preserve">A11255 </v>
          </cell>
          <cell r="E106">
            <v>0</v>
          </cell>
        </row>
        <row r="107">
          <cell r="D107" t="str">
            <v>A11260</v>
          </cell>
          <cell r="E107">
            <v>13810.88</v>
          </cell>
        </row>
        <row r="108">
          <cell r="D108" t="str">
            <v>A11300</v>
          </cell>
          <cell r="E108">
            <v>0</v>
          </cell>
        </row>
        <row r="109">
          <cell r="D109" t="str">
            <v>A11305B</v>
          </cell>
          <cell r="E109">
            <v>0</v>
          </cell>
        </row>
        <row r="110">
          <cell r="D110" t="str">
            <v>A11305D</v>
          </cell>
          <cell r="E110">
            <v>0</v>
          </cell>
        </row>
        <row r="111">
          <cell r="D111" t="str">
            <v>A11305I</v>
          </cell>
          <cell r="E111">
            <v>0</v>
          </cell>
        </row>
        <row r="112">
          <cell r="D112" t="str">
            <v>A11400B</v>
          </cell>
          <cell r="E112">
            <v>0</v>
          </cell>
        </row>
        <row r="113">
          <cell r="D113" t="str">
            <v>A11400I</v>
          </cell>
          <cell r="E113">
            <v>0</v>
          </cell>
        </row>
        <row r="114">
          <cell r="D114" t="str">
            <v>A11500B</v>
          </cell>
          <cell r="E114">
            <v>0</v>
          </cell>
        </row>
        <row r="115">
          <cell r="D115" t="str">
            <v>A11500I</v>
          </cell>
          <cell r="E115">
            <v>0</v>
          </cell>
        </row>
        <row r="116">
          <cell r="D116" t="str">
            <v xml:space="preserve">A11600 </v>
          </cell>
          <cell r="E116">
            <v>0</v>
          </cell>
        </row>
        <row r="117">
          <cell r="D117" t="str">
            <v>A11605</v>
          </cell>
          <cell r="E117">
            <v>39800</v>
          </cell>
        </row>
        <row r="118">
          <cell r="D118" t="str">
            <v>A11610P</v>
          </cell>
          <cell r="E118">
            <v>0</v>
          </cell>
        </row>
        <row r="119">
          <cell r="D119" t="str">
            <v xml:space="preserve">A11615 </v>
          </cell>
          <cell r="E119">
            <v>0</v>
          </cell>
        </row>
        <row r="120">
          <cell r="D120" t="str">
            <v>A11620B</v>
          </cell>
          <cell r="E120">
            <v>0</v>
          </cell>
        </row>
        <row r="121">
          <cell r="D121" t="str">
            <v>A11620D</v>
          </cell>
          <cell r="E121">
            <v>0</v>
          </cell>
        </row>
        <row r="122">
          <cell r="D122" t="str">
            <v xml:space="preserve">A11625 </v>
          </cell>
          <cell r="E122">
            <v>0</v>
          </cell>
        </row>
        <row r="123">
          <cell r="D123" t="str">
            <v xml:space="preserve">A11630 </v>
          </cell>
          <cell r="E123">
            <v>0</v>
          </cell>
        </row>
        <row r="124">
          <cell r="D124" t="str">
            <v xml:space="preserve">E40300 </v>
          </cell>
          <cell r="E124">
            <v>0</v>
          </cell>
        </row>
        <row r="125">
          <cell r="D125" t="str">
            <v xml:space="preserve">E40300 </v>
          </cell>
          <cell r="E125">
            <v>0</v>
          </cell>
        </row>
        <row r="126">
          <cell r="D126" t="str">
            <v xml:space="preserve">E40305 </v>
          </cell>
          <cell r="E126">
            <v>0</v>
          </cell>
        </row>
        <row r="127">
          <cell r="D127" t="str">
            <v xml:space="preserve">E40310 </v>
          </cell>
          <cell r="E127">
            <v>0</v>
          </cell>
        </row>
        <row r="128">
          <cell r="D128" t="str">
            <v xml:space="preserve">E40400 </v>
          </cell>
          <cell r="E128">
            <v>0</v>
          </cell>
        </row>
        <row r="129">
          <cell r="D129" t="str">
            <v xml:space="preserve">E40405 </v>
          </cell>
          <cell r="E129">
            <v>0</v>
          </cell>
        </row>
        <row r="130">
          <cell r="D130" t="str">
            <v xml:space="preserve">E40410 </v>
          </cell>
          <cell r="E130">
            <v>0</v>
          </cell>
        </row>
        <row r="131">
          <cell r="D131" t="str">
            <v xml:space="preserve">E41000 </v>
          </cell>
          <cell r="E131">
            <v>25607.69</v>
          </cell>
        </row>
        <row r="132">
          <cell r="D132" t="str">
            <v xml:space="preserve">E41000 </v>
          </cell>
          <cell r="E132">
            <v>32598.93</v>
          </cell>
        </row>
        <row r="133">
          <cell r="D133" t="str">
            <v xml:space="preserve">E41005 </v>
          </cell>
          <cell r="E133">
            <v>0</v>
          </cell>
        </row>
        <row r="134">
          <cell r="D134" t="str">
            <v xml:space="preserve">E41006 </v>
          </cell>
          <cell r="E134">
            <v>0</v>
          </cell>
        </row>
        <row r="135">
          <cell r="D135" t="str">
            <v xml:space="preserve">E41010 </v>
          </cell>
          <cell r="E135">
            <v>0</v>
          </cell>
        </row>
        <row r="136">
          <cell r="D136" t="str">
            <v xml:space="preserve">E41015 </v>
          </cell>
          <cell r="E136">
            <v>0</v>
          </cell>
        </row>
        <row r="137">
          <cell r="D137" t="str">
            <v xml:space="preserve">E41020 </v>
          </cell>
          <cell r="E137">
            <v>0</v>
          </cell>
        </row>
        <row r="138">
          <cell r="D138" t="str">
            <v xml:space="preserve">E41025 </v>
          </cell>
          <cell r="E138">
            <v>0</v>
          </cell>
        </row>
        <row r="139">
          <cell r="D139" t="str">
            <v xml:space="preserve">E41030 </v>
          </cell>
          <cell r="E139">
            <v>0</v>
          </cell>
        </row>
        <row r="140">
          <cell r="D140" t="str">
            <v xml:space="preserve">E41030 </v>
          </cell>
          <cell r="E140">
            <v>0</v>
          </cell>
        </row>
        <row r="141">
          <cell r="D141" t="str">
            <v xml:space="preserve">E41035 </v>
          </cell>
          <cell r="E141">
            <v>2023.86</v>
          </cell>
        </row>
        <row r="142">
          <cell r="D142" t="str">
            <v xml:space="preserve">E41035 </v>
          </cell>
          <cell r="E142">
            <v>2771.3</v>
          </cell>
        </row>
        <row r="143">
          <cell r="D143" t="str">
            <v xml:space="preserve">E41040 </v>
          </cell>
          <cell r="E143">
            <v>0</v>
          </cell>
        </row>
        <row r="144">
          <cell r="D144" t="str">
            <v xml:space="preserve">E41040 </v>
          </cell>
          <cell r="E144">
            <v>473.2</v>
          </cell>
        </row>
        <row r="145">
          <cell r="D145" t="str">
            <v xml:space="preserve">E41045 </v>
          </cell>
          <cell r="E145">
            <v>0</v>
          </cell>
        </row>
        <row r="146">
          <cell r="D146" t="str">
            <v xml:space="preserve">E41050 </v>
          </cell>
          <cell r="E146">
            <v>0</v>
          </cell>
        </row>
        <row r="147">
          <cell r="D147" t="str">
            <v xml:space="preserve">E41050 </v>
          </cell>
          <cell r="E147">
            <v>0</v>
          </cell>
        </row>
        <row r="148">
          <cell r="D148" t="str">
            <v xml:space="preserve">E41055 </v>
          </cell>
          <cell r="E148">
            <v>0</v>
          </cell>
        </row>
        <row r="149">
          <cell r="D149" t="str">
            <v xml:space="preserve">E41055 </v>
          </cell>
          <cell r="E149">
            <v>99</v>
          </cell>
        </row>
        <row r="150">
          <cell r="D150" t="str">
            <v xml:space="preserve">E41058 </v>
          </cell>
          <cell r="E150">
            <v>0</v>
          </cell>
        </row>
        <row r="151">
          <cell r="D151" t="str">
            <v xml:space="preserve">E41060 </v>
          </cell>
          <cell r="E151">
            <v>0</v>
          </cell>
        </row>
        <row r="152">
          <cell r="D152" t="str">
            <v xml:space="preserve">E41060 </v>
          </cell>
          <cell r="E152">
            <v>0</v>
          </cell>
        </row>
        <row r="153">
          <cell r="D153" t="str">
            <v xml:space="preserve">E41062 </v>
          </cell>
          <cell r="E153">
            <v>0</v>
          </cell>
        </row>
        <row r="154">
          <cell r="D154" t="str">
            <v xml:space="preserve">E41065 </v>
          </cell>
          <cell r="E154">
            <v>0</v>
          </cell>
        </row>
        <row r="155">
          <cell r="D155" t="str">
            <v xml:space="preserve">E41070 </v>
          </cell>
          <cell r="E155">
            <v>198.54</v>
          </cell>
        </row>
        <row r="156">
          <cell r="D156" t="str">
            <v xml:space="preserve">E41070 </v>
          </cell>
          <cell r="E156">
            <v>2337.4499999999998</v>
          </cell>
        </row>
        <row r="157">
          <cell r="D157" t="str">
            <v xml:space="preserve">E41075 </v>
          </cell>
          <cell r="E157">
            <v>0</v>
          </cell>
        </row>
        <row r="158">
          <cell r="D158" t="str">
            <v xml:space="preserve">E41075 </v>
          </cell>
          <cell r="E158">
            <v>0</v>
          </cell>
        </row>
        <row r="159">
          <cell r="D159" t="str">
            <v xml:space="preserve">E41080 </v>
          </cell>
          <cell r="E159">
            <v>116.5</v>
          </cell>
        </row>
        <row r="160">
          <cell r="D160" t="str">
            <v xml:space="preserve">E41080 </v>
          </cell>
          <cell r="E160">
            <v>1716.43</v>
          </cell>
        </row>
        <row r="161">
          <cell r="D161" t="str">
            <v xml:space="preserve">E41085 </v>
          </cell>
          <cell r="E161">
            <v>49.45</v>
          </cell>
        </row>
        <row r="162">
          <cell r="D162" t="str">
            <v xml:space="preserve">E41085 </v>
          </cell>
          <cell r="E162">
            <v>231.77</v>
          </cell>
        </row>
        <row r="163">
          <cell r="D163" t="str">
            <v xml:space="preserve">E41090 </v>
          </cell>
          <cell r="E163">
            <v>0</v>
          </cell>
        </row>
        <row r="164">
          <cell r="D164" t="str">
            <v xml:space="preserve">E41095 </v>
          </cell>
          <cell r="E164">
            <v>0</v>
          </cell>
        </row>
        <row r="165">
          <cell r="D165" t="str">
            <v xml:space="preserve">E41095 </v>
          </cell>
          <cell r="E165">
            <v>17524.47</v>
          </cell>
        </row>
        <row r="166">
          <cell r="D166" t="str">
            <v xml:space="preserve">E41096 </v>
          </cell>
          <cell r="E166">
            <v>0</v>
          </cell>
        </row>
        <row r="167">
          <cell r="D167" t="str">
            <v xml:space="preserve">E41097 </v>
          </cell>
          <cell r="E167">
            <v>0</v>
          </cell>
        </row>
        <row r="168">
          <cell r="D168" t="str">
            <v xml:space="preserve">E41097 </v>
          </cell>
          <cell r="E168">
            <v>0</v>
          </cell>
        </row>
        <row r="169">
          <cell r="D169" t="str">
            <v xml:space="preserve">E41100 </v>
          </cell>
          <cell r="E169">
            <v>0</v>
          </cell>
        </row>
        <row r="170">
          <cell r="D170" t="str">
            <v xml:space="preserve">E41100 </v>
          </cell>
          <cell r="E170">
            <v>0</v>
          </cell>
        </row>
        <row r="171">
          <cell r="D171" t="str">
            <v xml:space="preserve">E41105 </v>
          </cell>
          <cell r="E171">
            <v>0</v>
          </cell>
        </row>
        <row r="172">
          <cell r="D172" t="str">
            <v xml:space="preserve">E41110 </v>
          </cell>
          <cell r="E172">
            <v>0</v>
          </cell>
        </row>
        <row r="173">
          <cell r="D173" t="str">
            <v xml:space="preserve">E41115 </v>
          </cell>
          <cell r="E173">
            <v>0</v>
          </cell>
        </row>
        <row r="174">
          <cell r="D174" t="str">
            <v xml:space="preserve">E41125 </v>
          </cell>
          <cell r="E174">
            <v>0</v>
          </cell>
        </row>
        <row r="175">
          <cell r="D175" t="str">
            <v xml:space="preserve">E41130 </v>
          </cell>
          <cell r="E175">
            <v>6691.32</v>
          </cell>
        </row>
        <row r="176">
          <cell r="D176" t="str">
            <v xml:space="preserve">E41135 </v>
          </cell>
          <cell r="E176">
            <v>0</v>
          </cell>
        </row>
        <row r="177">
          <cell r="D177" t="str">
            <v xml:space="preserve">E41140 </v>
          </cell>
          <cell r="E177">
            <v>0</v>
          </cell>
        </row>
        <row r="178">
          <cell r="D178" t="str">
            <v xml:space="preserve">E41145 </v>
          </cell>
          <cell r="E178">
            <v>0</v>
          </cell>
        </row>
        <row r="179">
          <cell r="D179" t="str">
            <v xml:space="preserve">E41150 </v>
          </cell>
          <cell r="E179">
            <v>0</v>
          </cell>
        </row>
        <row r="180">
          <cell r="D180" t="str">
            <v xml:space="preserve">E41160 </v>
          </cell>
          <cell r="E180">
            <v>40071.4</v>
          </cell>
        </row>
        <row r="181">
          <cell r="D181" t="str">
            <v xml:space="preserve">E41175 </v>
          </cell>
          <cell r="E181">
            <v>81.56</v>
          </cell>
        </row>
        <row r="182">
          <cell r="D182" t="str">
            <v xml:space="preserve">E41180 </v>
          </cell>
          <cell r="E182">
            <v>985</v>
          </cell>
        </row>
        <row r="183">
          <cell r="D183" t="str">
            <v xml:space="preserve">E41185 </v>
          </cell>
          <cell r="E183">
            <v>5644.63</v>
          </cell>
        </row>
        <row r="184">
          <cell r="D184" t="str">
            <v xml:space="preserve">E41195 </v>
          </cell>
          <cell r="E184">
            <v>0</v>
          </cell>
        </row>
        <row r="185">
          <cell r="D185" t="str">
            <v xml:space="preserve">E41200 </v>
          </cell>
          <cell r="E185">
            <v>0</v>
          </cell>
        </row>
        <row r="186">
          <cell r="D186" t="str">
            <v xml:space="preserve">E41205 </v>
          </cell>
          <cell r="E186">
            <v>0</v>
          </cell>
        </row>
        <row r="187">
          <cell r="D187" t="str">
            <v xml:space="preserve">E41210 </v>
          </cell>
          <cell r="E187">
            <v>0</v>
          </cell>
        </row>
        <row r="188">
          <cell r="D188" t="str">
            <v xml:space="preserve">E41220 </v>
          </cell>
          <cell r="E188">
            <v>7800</v>
          </cell>
        </row>
        <row r="189">
          <cell r="D189" t="str">
            <v xml:space="preserve">E41225 </v>
          </cell>
          <cell r="E189">
            <v>0</v>
          </cell>
        </row>
        <row r="190">
          <cell r="D190" t="str">
            <v xml:space="preserve">E41230 </v>
          </cell>
          <cell r="E190">
            <v>1700</v>
          </cell>
        </row>
        <row r="191">
          <cell r="D191" t="str">
            <v xml:space="preserve">E41232 </v>
          </cell>
          <cell r="E191">
            <v>0</v>
          </cell>
        </row>
        <row r="192">
          <cell r="D192" t="str">
            <v xml:space="preserve">E41235 </v>
          </cell>
          <cell r="E192">
            <v>0</v>
          </cell>
        </row>
        <row r="193">
          <cell r="D193" t="str">
            <v xml:space="preserve">E41240 </v>
          </cell>
          <cell r="E193">
            <v>8156.12</v>
          </cell>
        </row>
        <row r="194">
          <cell r="D194" t="str">
            <v xml:space="preserve">E41245 </v>
          </cell>
          <cell r="E194">
            <v>0</v>
          </cell>
        </row>
        <row r="195">
          <cell r="D195" t="str">
            <v xml:space="preserve">E41246 </v>
          </cell>
          <cell r="E195">
            <v>0</v>
          </cell>
        </row>
        <row r="196">
          <cell r="D196" t="str">
            <v xml:space="preserve">E41250 </v>
          </cell>
          <cell r="E196">
            <v>0</v>
          </cell>
        </row>
        <row r="197">
          <cell r="D197" t="str">
            <v xml:space="preserve">E41250 </v>
          </cell>
          <cell r="E197">
            <v>40849.440000000002</v>
          </cell>
        </row>
        <row r="198">
          <cell r="D198" t="str">
            <v xml:space="preserve">E42000 </v>
          </cell>
          <cell r="E198">
            <v>0</v>
          </cell>
        </row>
        <row r="199">
          <cell r="D199" t="str">
            <v xml:space="preserve">E42005 </v>
          </cell>
          <cell r="E199">
            <v>0</v>
          </cell>
        </row>
        <row r="200">
          <cell r="D200" t="str">
            <v xml:space="preserve">E42010 </v>
          </cell>
          <cell r="E200">
            <v>0</v>
          </cell>
        </row>
        <row r="201">
          <cell r="D201" t="str">
            <v xml:space="preserve">E43500 </v>
          </cell>
          <cell r="E201">
            <v>0</v>
          </cell>
        </row>
        <row r="202">
          <cell r="D202" t="str">
            <v xml:space="preserve">E43505 </v>
          </cell>
          <cell r="E202">
            <v>0</v>
          </cell>
        </row>
        <row r="203">
          <cell r="D203" t="str">
            <v xml:space="preserve">E43510 </v>
          </cell>
          <cell r="E203">
            <v>0</v>
          </cell>
        </row>
        <row r="204">
          <cell r="D204" t="str">
            <v xml:space="preserve">E43520 </v>
          </cell>
          <cell r="E204">
            <v>0</v>
          </cell>
        </row>
        <row r="205">
          <cell r="D205" t="str">
            <v xml:space="preserve">E43522 </v>
          </cell>
          <cell r="E205">
            <v>0</v>
          </cell>
        </row>
        <row r="206">
          <cell r="D206" t="str">
            <v xml:space="preserve">E43525 </v>
          </cell>
          <cell r="E206">
            <v>0</v>
          </cell>
        </row>
        <row r="207">
          <cell r="D207" t="str">
            <v xml:space="preserve">E43530 </v>
          </cell>
          <cell r="E207">
            <v>0</v>
          </cell>
        </row>
        <row r="208">
          <cell r="D208" t="str">
            <v xml:space="preserve">E43535 </v>
          </cell>
          <cell r="E208">
            <v>0</v>
          </cell>
        </row>
        <row r="209">
          <cell r="D209" t="str">
            <v xml:space="preserve">E43540 </v>
          </cell>
          <cell r="E209">
            <v>0</v>
          </cell>
        </row>
        <row r="210">
          <cell r="D210" t="str">
            <v xml:space="preserve">E43545 </v>
          </cell>
          <cell r="E210">
            <v>0</v>
          </cell>
        </row>
        <row r="211">
          <cell r="D211" t="str">
            <v xml:space="preserve">E44000 </v>
          </cell>
          <cell r="E211">
            <v>11721.14</v>
          </cell>
        </row>
        <row r="212">
          <cell r="D212" t="str">
            <v xml:space="preserve">E44005 </v>
          </cell>
          <cell r="E212">
            <v>0</v>
          </cell>
        </row>
        <row r="213">
          <cell r="D213" t="str">
            <v xml:space="preserve">E44010 </v>
          </cell>
          <cell r="E213">
            <v>0</v>
          </cell>
        </row>
        <row r="214">
          <cell r="D214" t="str">
            <v xml:space="preserve">E44011 </v>
          </cell>
          <cell r="E214">
            <v>0</v>
          </cell>
        </row>
        <row r="215">
          <cell r="D215" t="str">
            <v xml:space="preserve">E44013 </v>
          </cell>
          <cell r="E215">
            <v>0</v>
          </cell>
        </row>
        <row r="216">
          <cell r="D216" t="str">
            <v xml:space="preserve">E44015 </v>
          </cell>
          <cell r="E216">
            <v>0</v>
          </cell>
        </row>
        <row r="217">
          <cell r="D217" t="str">
            <v xml:space="preserve">E44020 </v>
          </cell>
          <cell r="E217">
            <v>0</v>
          </cell>
        </row>
        <row r="218">
          <cell r="D218" t="str">
            <v xml:space="preserve">E44030 </v>
          </cell>
          <cell r="E218">
            <v>0</v>
          </cell>
        </row>
        <row r="219">
          <cell r="D219" t="str">
            <v xml:space="preserve">E45500 </v>
          </cell>
          <cell r="E219">
            <v>0</v>
          </cell>
        </row>
        <row r="220">
          <cell r="D220" t="str">
            <v xml:space="preserve">E45505 </v>
          </cell>
          <cell r="E220">
            <v>0</v>
          </cell>
        </row>
        <row r="221">
          <cell r="D221" t="str">
            <v xml:space="preserve">E45506 </v>
          </cell>
          <cell r="E221">
            <v>0</v>
          </cell>
        </row>
        <row r="222">
          <cell r="D222" t="str">
            <v xml:space="preserve">E45507 </v>
          </cell>
          <cell r="E222">
            <v>714.73</v>
          </cell>
        </row>
        <row r="223">
          <cell r="D223" t="str">
            <v xml:space="preserve">E45510 </v>
          </cell>
          <cell r="E223">
            <v>0</v>
          </cell>
        </row>
        <row r="224">
          <cell r="D224" t="str">
            <v xml:space="preserve">E45515 </v>
          </cell>
          <cell r="E224">
            <v>0</v>
          </cell>
        </row>
        <row r="225">
          <cell r="D225" t="str">
            <v xml:space="preserve">E45520 </v>
          </cell>
          <cell r="E225">
            <v>0</v>
          </cell>
        </row>
        <row r="226">
          <cell r="D226" t="str">
            <v xml:space="preserve">E45525 </v>
          </cell>
          <cell r="E226">
            <v>0</v>
          </cell>
        </row>
        <row r="227">
          <cell r="D227" t="str">
            <v xml:space="preserve">E45530 </v>
          </cell>
          <cell r="E227">
            <v>0</v>
          </cell>
        </row>
        <row r="228">
          <cell r="D228" t="str">
            <v xml:space="preserve">E47000 </v>
          </cell>
          <cell r="E228">
            <v>0</v>
          </cell>
        </row>
        <row r="229">
          <cell r="D229" t="str">
            <v xml:space="preserve">E47500 </v>
          </cell>
          <cell r="E229">
            <v>-13810.88</v>
          </cell>
        </row>
        <row r="230">
          <cell r="D230" t="str">
            <v>Input V</v>
          </cell>
          <cell r="E230">
            <v>5576.31</v>
          </cell>
        </row>
        <row r="231">
          <cell r="D231" t="str">
            <v>L 20410</v>
          </cell>
          <cell r="E231">
            <v>0</v>
          </cell>
        </row>
        <row r="232">
          <cell r="D232" t="str">
            <v xml:space="preserve">L20000 </v>
          </cell>
          <cell r="E232">
            <v>0</v>
          </cell>
        </row>
        <row r="233">
          <cell r="D233" t="str">
            <v>L20100C</v>
          </cell>
          <cell r="E233">
            <v>0</v>
          </cell>
        </row>
        <row r="234">
          <cell r="D234" t="str">
            <v>L20101C</v>
          </cell>
          <cell r="E234">
            <v>0</v>
          </cell>
        </row>
        <row r="235">
          <cell r="D235" t="str">
            <v>L20105C</v>
          </cell>
          <cell r="E235">
            <v>0</v>
          </cell>
        </row>
        <row r="236">
          <cell r="D236" t="str">
            <v>L20105N</v>
          </cell>
          <cell r="E236">
            <v>0</v>
          </cell>
        </row>
        <row r="237">
          <cell r="D237" t="str">
            <v>L20110C</v>
          </cell>
          <cell r="E237">
            <v>0</v>
          </cell>
        </row>
        <row r="238">
          <cell r="D238" t="str">
            <v>L20110N</v>
          </cell>
          <cell r="E238">
            <v>0</v>
          </cell>
        </row>
        <row r="239">
          <cell r="D239" t="str">
            <v>L20115C</v>
          </cell>
          <cell r="E239">
            <v>0</v>
          </cell>
        </row>
        <row r="240">
          <cell r="D240" t="str">
            <v>L20115C</v>
          </cell>
          <cell r="E240">
            <v>0</v>
          </cell>
        </row>
        <row r="241">
          <cell r="D241" t="str">
            <v>L20115N</v>
          </cell>
          <cell r="E241">
            <v>0</v>
          </cell>
        </row>
        <row r="242">
          <cell r="D242" t="str">
            <v>L20120N</v>
          </cell>
          <cell r="E242">
            <v>0</v>
          </cell>
        </row>
        <row r="243">
          <cell r="D243" t="str">
            <v>L20125C</v>
          </cell>
          <cell r="E243">
            <v>-350000</v>
          </cell>
        </row>
        <row r="244">
          <cell r="D244" t="str">
            <v>L20125N</v>
          </cell>
          <cell r="E244">
            <v>0</v>
          </cell>
        </row>
        <row r="245">
          <cell r="D245" t="str">
            <v>L20126C</v>
          </cell>
          <cell r="E245">
            <v>0</v>
          </cell>
        </row>
        <row r="246">
          <cell r="D246" t="str">
            <v>L20127N</v>
          </cell>
          <cell r="E246">
            <v>0</v>
          </cell>
        </row>
        <row r="247">
          <cell r="D247" t="str">
            <v>L20130C</v>
          </cell>
          <cell r="E247">
            <v>0</v>
          </cell>
        </row>
        <row r="248">
          <cell r="D248" t="str">
            <v>L20130N</v>
          </cell>
          <cell r="E248">
            <v>0</v>
          </cell>
        </row>
        <row r="249">
          <cell r="D249" t="str">
            <v>L20135C</v>
          </cell>
          <cell r="E249">
            <v>0</v>
          </cell>
        </row>
        <row r="250">
          <cell r="D250" t="str">
            <v>L20200</v>
          </cell>
          <cell r="E250">
            <v>-30179.99</v>
          </cell>
        </row>
        <row r="251">
          <cell r="D251" t="str">
            <v>L20201</v>
          </cell>
          <cell r="E251">
            <v>0</v>
          </cell>
        </row>
        <row r="252">
          <cell r="D252" t="str">
            <v xml:space="preserve">L20203 </v>
          </cell>
          <cell r="E252">
            <v>0</v>
          </cell>
        </row>
        <row r="253">
          <cell r="D253" t="str">
            <v>L20205</v>
          </cell>
          <cell r="E253">
            <v>-1566.11</v>
          </cell>
        </row>
        <row r="254">
          <cell r="D254" t="str">
            <v>L20210</v>
          </cell>
          <cell r="E254">
            <v>-16171.67</v>
          </cell>
        </row>
        <row r="255">
          <cell r="D255" t="str">
            <v>L20211</v>
          </cell>
          <cell r="E255">
            <v>0</v>
          </cell>
        </row>
        <row r="256">
          <cell r="D256" t="str">
            <v xml:space="preserve">L20215 </v>
          </cell>
          <cell r="E256">
            <v>0</v>
          </cell>
        </row>
        <row r="257">
          <cell r="D257" t="str">
            <v>L20217</v>
          </cell>
          <cell r="E257">
            <v>-4793.07</v>
          </cell>
        </row>
        <row r="258">
          <cell r="D258" t="str">
            <v>L20225</v>
          </cell>
          <cell r="E258">
            <v>0</v>
          </cell>
        </row>
        <row r="259">
          <cell r="D259" t="str">
            <v xml:space="preserve">L20229 </v>
          </cell>
          <cell r="E259">
            <v>0</v>
          </cell>
        </row>
        <row r="260">
          <cell r="D260" t="str">
            <v xml:space="preserve">L20230 </v>
          </cell>
          <cell r="E260">
            <v>0</v>
          </cell>
        </row>
        <row r="261">
          <cell r="D261" t="str">
            <v xml:space="preserve">L20235 </v>
          </cell>
          <cell r="E261">
            <v>0</v>
          </cell>
        </row>
        <row r="262">
          <cell r="D262" t="str">
            <v xml:space="preserve">L20237 </v>
          </cell>
          <cell r="E262">
            <v>0</v>
          </cell>
        </row>
        <row r="263">
          <cell r="D263" t="str">
            <v xml:space="preserve">L20240 </v>
          </cell>
          <cell r="E263">
            <v>0</v>
          </cell>
        </row>
        <row r="264">
          <cell r="D264" t="str">
            <v xml:space="preserve">L20245 </v>
          </cell>
          <cell r="E264">
            <v>0</v>
          </cell>
        </row>
        <row r="265">
          <cell r="D265" t="str">
            <v xml:space="preserve">L20250 </v>
          </cell>
          <cell r="E265">
            <v>0</v>
          </cell>
        </row>
        <row r="266">
          <cell r="D266" t="str">
            <v xml:space="preserve">L20255 </v>
          </cell>
          <cell r="E266">
            <v>0</v>
          </cell>
        </row>
        <row r="267">
          <cell r="D267" t="str">
            <v>L20260</v>
          </cell>
          <cell r="E267">
            <v>-11088.32</v>
          </cell>
        </row>
        <row r="268">
          <cell r="D268" t="str">
            <v>L20300</v>
          </cell>
          <cell r="E268">
            <v>0</v>
          </cell>
        </row>
        <row r="269">
          <cell r="D269" t="str">
            <v xml:space="preserve">L20305 </v>
          </cell>
          <cell r="E269">
            <v>0</v>
          </cell>
        </row>
        <row r="270">
          <cell r="D270" t="str">
            <v xml:space="preserve">L20310 </v>
          </cell>
          <cell r="E270">
            <v>0</v>
          </cell>
        </row>
        <row r="271">
          <cell r="D271" t="str">
            <v xml:space="preserve">L20400 </v>
          </cell>
          <cell r="E271">
            <v>0</v>
          </cell>
        </row>
        <row r="272">
          <cell r="D272" t="str">
            <v xml:space="preserve">L20405 </v>
          </cell>
          <cell r="E272">
            <v>0</v>
          </cell>
        </row>
        <row r="273">
          <cell r="D273" t="str">
            <v xml:space="preserve">L20407 </v>
          </cell>
          <cell r="E273">
            <v>0</v>
          </cell>
        </row>
        <row r="274">
          <cell r="D274" t="str">
            <v xml:space="preserve">L20414 </v>
          </cell>
          <cell r="E274">
            <v>0</v>
          </cell>
        </row>
        <row r="275">
          <cell r="D275" t="str">
            <v xml:space="preserve">L20415 </v>
          </cell>
          <cell r="E275">
            <v>0</v>
          </cell>
        </row>
        <row r="276">
          <cell r="D276" t="str">
            <v xml:space="preserve">L20416 </v>
          </cell>
          <cell r="E276">
            <v>0</v>
          </cell>
        </row>
        <row r="277">
          <cell r="D277" t="str">
            <v xml:space="preserve">L20417 </v>
          </cell>
          <cell r="E277">
            <v>0</v>
          </cell>
        </row>
        <row r="278">
          <cell r="D278" t="str">
            <v xml:space="preserve">L20420 </v>
          </cell>
          <cell r="E278">
            <v>0</v>
          </cell>
        </row>
        <row r="279">
          <cell r="D279" t="str">
            <v xml:space="preserve">L20425 </v>
          </cell>
          <cell r="E279">
            <v>0</v>
          </cell>
        </row>
        <row r="280">
          <cell r="D280" t="str">
            <v>L20427</v>
          </cell>
          <cell r="E280">
            <v>-1850</v>
          </cell>
        </row>
        <row r="281">
          <cell r="D281" t="str">
            <v>L20428</v>
          </cell>
          <cell r="E281">
            <v>0</v>
          </cell>
        </row>
        <row r="282">
          <cell r="D282" t="str">
            <v xml:space="preserve">L20430 </v>
          </cell>
          <cell r="E282">
            <v>0</v>
          </cell>
        </row>
        <row r="283">
          <cell r="D283" t="str">
            <v xml:space="preserve">L20500 </v>
          </cell>
          <cell r="E283">
            <v>0</v>
          </cell>
        </row>
        <row r="284">
          <cell r="D284" t="str">
            <v>L20500N</v>
          </cell>
          <cell r="E284">
            <v>0</v>
          </cell>
        </row>
        <row r="285">
          <cell r="D285" t="str">
            <v xml:space="preserve">L20501 </v>
          </cell>
          <cell r="E285">
            <v>0</v>
          </cell>
        </row>
        <row r="286">
          <cell r="D286" t="str">
            <v xml:space="preserve">L20505 </v>
          </cell>
          <cell r="E286">
            <v>0</v>
          </cell>
        </row>
        <row r="287">
          <cell r="D287" t="str">
            <v>L20505N</v>
          </cell>
          <cell r="E287">
            <v>0</v>
          </cell>
        </row>
        <row r="288">
          <cell r="D288" t="str">
            <v xml:space="preserve">L20506 </v>
          </cell>
          <cell r="E288">
            <v>0</v>
          </cell>
        </row>
        <row r="289">
          <cell r="D289" t="str">
            <v xml:space="preserve">L20600 </v>
          </cell>
          <cell r="E289">
            <v>0</v>
          </cell>
        </row>
        <row r="290">
          <cell r="D290" t="str">
            <v>L20700N</v>
          </cell>
          <cell r="E290">
            <v>0</v>
          </cell>
        </row>
        <row r="291">
          <cell r="D291" t="str">
            <v>L20700N</v>
          </cell>
          <cell r="E291">
            <v>0</v>
          </cell>
        </row>
        <row r="292">
          <cell r="D292" t="str">
            <v>L20705N</v>
          </cell>
          <cell r="E292">
            <v>0</v>
          </cell>
        </row>
        <row r="293">
          <cell r="D293" t="str">
            <v>L20705N</v>
          </cell>
          <cell r="E293">
            <v>0</v>
          </cell>
        </row>
        <row r="294">
          <cell r="D294" t="str">
            <v>L20710N</v>
          </cell>
          <cell r="E294">
            <v>0</v>
          </cell>
        </row>
        <row r="295">
          <cell r="D295" t="str">
            <v>L20710N</v>
          </cell>
          <cell r="E295">
            <v>0</v>
          </cell>
        </row>
        <row r="296">
          <cell r="D296" t="str">
            <v>L20715N</v>
          </cell>
          <cell r="E296">
            <v>0</v>
          </cell>
        </row>
        <row r="297">
          <cell r="D297" t="str">
            <v>L20715N</v>
          </cell>
          <cell r="E297">
            <v>0</v>
          </cell>
        </row>
        <row r="298">
          <cell r="D298" t="str">
            <v>L20720N</v>
          </cell>
          <cell r="E298">
            <v>0</v>
          </cell>
        </row>
        <row r="299">
          <cell r="D299" t="str">
            <v>L20720N</v>
          </cell>
          <cell r="E299">
            <v>0</v>
          </cell>
        </row>
        <row r="300">
          <cell r="D300" t="str">
            <v>L20725N</v>
          </cell>
          <cell r="E300">
            <v>0</v>
          </cell>
        </row>
        <row r="301">
          <cell r="D301" t="str">
            <v>L20725N</v>
          </cell>
          <cell r="E301">
            <v>0</v>
          </cell>
        </row>
        <row r="302">
          <cell r="D302" t="str">
            <v>L20730N</v>
          </cell>
          <cell r="E302">
            <v>0</v>
          </cell>
        </row>
        <row r="303">
          <cell r="D303" t="str">
            <v>L20730N</v>
          </cell>
          <cell r="E303">
            <v>0</v>
          </cell>
        </row>
        <row r="304">
          <cell r="D304" t="str">
            <v>L20735N</v>
          </cell>
          <cell r="E304">
            <v>0</v>
          </cell>
        </row>
        <row r="305">
          <cell r="D305" t="str">
            <v>L20735N</v>
          </cell>
          <cell r="E305">
            <v>0</v>
          </cell>
        </row>
        <row r="306">
          <cell r="D306" t="str">
            <v>L20740N</v>
          </cell>
          <cell r="E306">
            <v>0</v>
          </cell>
        </row>
        <row r="307">
          <cell r="D307" t="str">
            <v>L20740N</v>
          </cell>
          <cell r="E307">
            <v>0</v>
          </cell>
        </row>
        <row r="308">
          <cell r="D308" t="str">
            <v>L20745N</v>
          </cell>
          <cell r="E308">
            <v>0</v>
          </cell>
        </row>
        <row r="309">
          <cell r="D309" t="str">
            <v>L20745N</v>
          </cell>
          <cell r="E309">
            <v>0</v>
          </cell>
        </row>
        <row r="310">
          <cell r="D310" t="str">
            <v xml:space="preserve">L20800 </v>
          </cell>
          <cell r="E310">
            <v>0</v>
          </cell>
        </row>
        <row r="311">
          <cell r="D311" t="str">
            <v xml:space="preserve">L20805 </v>
          </cell>
          <cell r="E311">
            <v>0</v>
          </cell>
        </row>
        <row r="312">
          <cell r="D312" t="str">
            <v xml:space="preserve">L20810 </v>
          </cell>
          <cell r="E312">
            <v>0</v>
          </cell>
        </row>
        <row r="313">
          <cell r="D313" t="str">
            <v xml:space="preserve">L20815 </v>
          </cell>
          <cell r="E313">
            <v>0</v>
          </cell>
        </row>
        <row r="314">
          <cell r="D314" t="str">
            <v xml:space="preserve">L20820 </v>
          </cell>
          <cell r="E314">
            <v>0</v>
          </cell>
        </row>
        <row r="315">
          <cell r="D315" t="str">
            <v xml:space="preserve">L20825 </v>
          </cell>
          <cell r="E315">
            <v>0</v>
          </cell>
        </row>
        <row r="316">
          <cell r="D316" t="str">
            <v xml:space="preserve">L20830 </v>
          </cell>
          <cell r="E316">
            <v>0</v>
          </cell>
        </row>
        <row r="317">
          <cell r="D317" t="str">
            <v xml:space="preserve">L20835 </v>
          </cell>
          <cell r="E317">
            <v>0</v>
          </cell>
        </row>
        <row r="318">
          <cell r="D318" t="str">
            <v xml:space="preserve">L20840 </v>
          </cell>
          <cell r="E318">
            <v>0</v>
          </cell>
        </row>
        <row r="319">
          <cell r="D319" t="str">
            <v xml:space="preserve">L20845 </v>
          </cell>
          <cell r="E319">
            <v>0</v>
          </cell>
        </row>
        <row r="320">
          <cell r="D320" t="str">
            <v xml:space="preserve">L20850 </v>
          </cell>
          <cell r="E320">
            <v>0</v>
          </cell>
        </row>
        <row r="321">
          <cell r="D321" t="str">
            <v xml:space="preserve">L20855 </v>
          </cell>
          <cell r="E321">
            <v>0</v>
          </cell>
        </row>
        <row r="322">
          <cell r="D322" t="str">
            <v xml:space="preserve">L20860 </v>
          </cell>
          <cell r="E322">
            <v>0</v>
          </cell>
        </row>
        <row r="323">
          <cell r="D323" t="str">
            <v xml:space="preserve">L20900 </v>
          </cell>
          <cell r="E323">
            <v>0</v>
          </cell>
        </row>
        <row r="324">
          <cell r="D324" t="str">
            <v xml:space="preserve">L20902 </v>
          </cell>
          <cell r="E324">
            <v>0</v>
          </cell>
        </row>
        <row r="325">
          <cell r="D325" t="str">
            <v xml:space="preserve">L20905 </v>
          </cell>
          <cell r="E325">
            <v>0</v>
          </cell>
        </row>
        <row r="326">
          <cell r="D326" t="str">
            <v xml:space="preserve">L20910 </v>
          </cell>
          <cell r="E326">
            <v>0</v>
          </cell>
        </row>
        <row r="327">
          <cell r="D327" t="str">
            <v xml:space="preserve">L20915 </v>
          </cell>
          <cell r="E327">
            <v>0</v>
          </cell>
        </row>
        <row r="328">
          <cell r="D328" t="str">
            <v xml:space="preserve">L20920 </v>
          </cell>
          <cell r="E328">
            <v>0</v>
          </cell>
        </row>
        <row r="329">
          <cell r="D329" t="str">
            <v>Mispost</v>
          </cell>
          <cell r="E329">
            <v>0</v>
          </cell>
        </row>
        <row r="330">
          <cell r="D330" t="str">
            <v xml:space="preserve">Output </v>
          </cell>
          <cell r="E330">
            <v>-12287.29</v>
          </cell>
        </row>
        <row r="331">
          <cell r="D331" t="str">
            <v xml:space="preserve">R40000 </v>
          </cell>
          <cell r="E331">
            <v>-70213.100000000006</v>
          </cell>
        </row>
        <row r="332">
          <cell r="D332" t="str">
            <v xml:space="preserve">R40005 </v>
          </cell>
          <cell r="E332">
            <v>0</v>
          </cell>
        </row>
        <row r="333">
          <cell r="D333" t="str">
            <v xml:space="preserve">R40010 </v>
          </cell>
          <cell r="E333">
            <v>0</v>
          </cell>
        </row>
        <row r="334">
          <cell r="D334" t="str">
            <v xml:space="preserve">R40015 </v>
          </cell>
          <cell r="E334">
            <v>0</v>
          </cell>
        </row>
        <row r="335">
          <cell r="D335" t="str">
            <v xml:space="preserve">R40020 </v>
          </cell>
          <cell r="E335">
            <v>0</v>
          </cell>
        </row>
        <row r="336">
          <cell r="D336" t="str">
            <v xml:space="preserve">R40025 </v>
          </cell>
          <cell r="E336">
            <v>69.2</v>
          </cell>
        </row>
        <row r="337">
          <cell r="D337" t="str">
            <v xml:space="preserve">R40100 </v>
          </cell>
          <cell r="E337">
            <v>0</v>
          </cell>
        </row>
        <row r="338">
          <cell r="D338" t="str">
            <v xml:space="preserve">R40105 </v>
          </cell>
          <cell r="E338">
            <v>0</v>
          </cell>
        </row>
        <row r="339">
          <cell r="D339" t="str">
            <v xml:space="preserve">R40200 </v>
          </cell>
          <cell r="E339">
            <v>0</v>
          </cell>
        </row>
        <row r="340">
          <cell r="D340" t="str">
            <v xml:space="preserve">R40200 </v>
          </cell>
          <cell r="E340">
            <v>0</v>
          </cell>
        </row>
        <row r="341">
          <cell r="D341" t="str">
            <v xml:space="preserve">R40205 </v>
          </cell>
          <cell r="E341">
            <v>0</v>
          </cell>
        </row>
        <row r="342">
          <cell r="D342" t="str">
            <v xml:space="preserve">R40210 </v>
          </cell>
          <cell r="E342">
            <v>0</v>
          </cell>
        </row>
        <row r="343">
          <cell r="D343" t="str">
            <v xml:space="preserve">R41000 </v>
          </cell>
          <cell r="E343">
            <v>0</v>
          </cell>
        </row>
        <row r="344">
          <cell r="D344" t="str">
            <v xml:space="preserve">R41050 </v>
          </cell>
          <cell r="E344">
            <v>0</v>
          </cell>
        </row>
        <row r="345">
          <cell r="D345" t="str">
            <v xml:space="preserve">R41070 </v>
          </cell>
          <cell r="E345">
            <v>0</v>
          </cell>
        </row>
        <row r="346">
          <cell r="D346" t="str">
            <v xml:space="preserve">R41100 </v>
          </cell>
          <cell r="E346">
            <v>0</v>
          </cell>
        </row>
        <row r="347">
          <cell r="D347" t="str">
            <v xml:space="preserve">R41200 </v>
          </cell>
          <cell r="E347">
            <v>0</v>
          </cell>
        </row>
        <row r="348">
          <cell r="D348" t="str">
            <v xml:space="preserve">R41250 </v>
          </cell>
          <cell r="E348">
            <v>0</v>
          </cell>
        </row>
        <row r="349">
          <cell r="D349" t="str">
            <v xml:space="preserve">R43000 </v>
          </cell>
          <cell r="E349">
            <v>0</v>
          </cell>
        </row>
        <row r="350">
          <cell r="D350" t="str">
            <v xml:space="preserve">R43005 </v>
          </cell>
          <cell r="E350">
            <v>0</v>
          </cell>
        </row>
        <row r="351">
          <cell r="D351" t="str">
            <v xml:space="preserve">R43010 </v>
          </cell>
          <cell r="E351">
            <v>0</v>
          </cell>
        </row>
        <row r="352">
          <cell r="D352" t="str">
            <v xml:space="preserve">R43015 </v>
          </cell>
          <cell r="E352">
            <v>0</v>
          </cell>
        </row>
        <row r="353">
          <cell r="D353" t="str">
            <v xml:space="preserve">R43020 </v>
          </cell>
          <cell r="E353">
            <v>0</v>
          </cell>
        </row>
        <row r="354">
          <cell r="D354" t="str">
            <v xml:space="preserve">R43030 </v>
          </cell>
          <cell r="E354">
            <v>0</v>
          </cell>
        </row>
        <row r="355">
          <cell r="D355" t="str">
            <v xml:space="preserve">R43055 </v>
          </cell>
          <cell r="E355">
            <v>0</v>
          </cell>
        </row>
        <row r="356">
          <cell r="D356" t="str">
            <v xml:space="preserve">R43060 </v>
          </cell>
          <cell r="E356">
            <v>0</v>
          </cell>
        </row>
        <row r="357">
          <cell r="D357" t="str">
            <v xml:space="preserve">R45000 </v>
          </cell>
          <cell r="E357">
            <v>0</v>
          </cell>
        </row>
        <row r="358">
          <cell r="D358" t="str">
            <v xml:space="preserve">R45001 </v>
          </cell>
          <cell r="E358">
            <v>0</v>
          </cell>
        </row>
        <row r="359">
          <cell r="D359" t="str">
            <v xml:space="preserve">R45005 </v>
          </cell>
          <cell r="E359">
            <v>0</v>
          </cell>
        </row>
        <row r="360">
          <cell r="D360" t="str">
            <v xml:space="preserve">R45010 </v>
          </cell>
          <cell r="E360">
            <v>0</v>
          </cell>
        </row>
        <row r="361">
          <cell r="D361" t="str">
            <v xml:space="preserve">R45015 </v>
          </cell>
          <cell r="E361">
            <v>0</v>
          </cell>
        </row>
        <row r="362">
          <cell r="D362" t="str">
            <v xml:space="preserve">R45020 </v>
          </cell>
          <cell r="E362">
            <v>0</v>
          </cell>
        </row>
        <row r="363">
          <cell r="D363" t="str">
            <v xml:space="preserve">R45025 </v>
          </cell>
          <cell r="E363">
            <v>0</v>
          </cell>
        </row>
        <row r="364">
          <cell r="D364" t="str">
            <v xml:space="preserve">R46000 </v>
          </cell>
          <cell r="E364">
            <v>0</v>
          </cell>
        </row>
        <row r="365">
          <cell r="D365" t="str">
            <v xml:space="preserve">S30000 </v>
          </cell>
          <cell r="E365">
            <v>0</v>
          </cell>
        </row>
        <row r="366">
          <cell r="D366" t="str">
            <v xml:space="preserve">S30100 </v>
          </cell>
          <cell r="E366">
            <v>0</v>
          </cell>
        </row>
        <row r="367">
          <cell r="D367" t="str">
            <v xml:space="preserve">S30200 </v>
          </cell>
          <cell r="E367">
            <v>0</v>
          </cell>
        </row>
        <row r="368">
          <cell r="D368" t="str">
            <v xml:space="preserve">S30205 </v>
          </cell>
          <cell r="E368">
            <v>0</v>
          </cell>
        </row>
        <row r="369">
          <cell r="D369" t="str">
            <v xml:space="preserve">S30300 </v>
          </cell>
          <cell r="E369">
            <v>0</v>
          </cell>
        </row>
        <row r="370">
          <cell r="D370" t="str">
            <v xml:space="preserve">S30305 </v>
          </cell>
          <cell r="E370">
            <v>0</v>
          </cell>
        </row>
        <row r="371">
          <cell r="D371" t="str">
            <v xml:space="preserve">S30310 </v>
          </cell>
          <cell r="E371">
            <v>0</v>
          </cell>
        </row>
        <row r="372">
          <cell r="D372" t="str">
            <v xml:space="preserve">S30315 </v>
          </cell>
          <cell r="E372">
            <v>0</v>
          </cell>
        </row>
        <row r="373">
          <cell r="D373" t="str">
            <v>VAT lia</v>
          </cell>
          <cell r="E373">
            <v>28578.87</v>
          </cell>
        </row>
        <row r="374">
          <cell r="D374" t="str">
            <v>Z Credi</v>
          </cell>
          <cell r="E374">
            <v>0</v>
          </cell>
        </row>
        <row r="375">
          <cell r="D375" t="str">
            <v>Z Credi</v>
          </cell>
          <cell r="E375">
            <v>0</v>
          </cell>
        </row>
        <row r="376">
          <cell r="D376" t="str">
            <v>Z Furni</v>
          </cell>
          <cell r="E376">
            <v>0</v>
          </cell>
        </row>
        <row r="377">
          <cell r="D377" t="str">
            <v>Z Natio</v>
          </cell>
          <cell r="E377">
            <v>0</v>
          </cell>
        </row>
        <row r="378">
          <cell r="D378" t="str">
            <v>Z Offic</v>
          </cell>
          <cell r="E378">
            <v>0</v>
          </cell>
        </row>
        <row r="379">
          <cell r="D379" t="str">
            <v>Z Sales</v>
          </cell>
          <cell r="E379">
            <v>0</v>
          </cell>
        </row>
        <row r="380">
          <cell r="D380" t="str">
            <v>Z Vehic</v>
          </cell>
          <cell r="E38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1"/>
      <sheetName val="61802"/>
      <sheetName val="61801"/>
      <sheetName val="Kop."/>
      <sheetName val="Details 2018 AA"/>
      <sheetName val="Details 2018"/>
      <sheetName val="Details 2018 "/>
      <sheetName val="Aktivet"/>
      <sheetName val="Pasivet"/>
      <sheetName val="Pasq.spjeguese vazhdim"/>
      <sheetName val="PASH 1"/>
      <sheetName val="Fluksi 2"/>
      <sheetName val="Kapitali 1"/>
      <sheetName val="Pasq,per AMM1"/>
      <sheetName val="Inv.Mjete Transporti"/>
      <sheetName val="Inv.Mat.Mallra"/>
      <sheetName val="Shenimet faqe 1"/>
    </sheetNames>
    <sheetDataSet>
      <sheetData sheetId="0"/>
      <sheetData sheetId="1"/>
      <sheetData sheetId="2"/>
      <sheetData sheetId="3"/>
      <sheetData sheetId="4">
        <row r="102">
          <cell r="C102">
            <v>86405.06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Details 12_18"/>
      <sheetName val="P&amp;L 2018"/>
      <sheetName val="Pasq.spjeguese vazhdim"/>
      <sheetName val="PASH 1"/>
      <sheetName val="Fluksi 2"/>
      <sheetName val="Kapitali 1"/>
      <sheetName val="Pasq,per AMM1"/>
      <sheetName val="Inv.Mjete Transporti"/>
      <sheetName val="Inv.Mat.Mallra"/>
      <sheetName val="Shenimet faqe 1"/>
      <sheetName val="P&amp;L"/>
      <sheetName val="Details 16"/>
      <sheetName val="Details 12_17"/>
      <sheetName val="Details 15"/>
    </sheetNames>
    <sheetDataSet>
      <sheetData sheetId="0"/>
      <sheetData sheetId="1">
        <row r="9">
          <cell r="D9" t="str">
            <v>Investime</v>
          </cell>
        </row>
        <row r="32">
          <cell r="D32" t="str">
            <v>Shpenzime të shtyra</v>
          </cell>
        </row>
        <row r="33">
          <cell r="D33" t="str">
            <v>Të arkëtueshme nga të ardhurat e konstatuara</v>
          </cell>
        </row>
        <row r="37">
          <cell r="D37" t="str">
            <v>Aktive financiare</v>
          </cell>
        </row>
        <row r="46">
          <cell r="E46" t="str">
            <v>Toka dhe ndërtesa</v>
          </cell>
        </row>
        <row r="47">
          <cell r="E47" t="str">
            <v>Impiante dhe makineri</v>
          </cell>
        </row>
        <row r="48">
          <cell r="E48" t="str">
            <v xml:space="preserve">Të tjera Instalime dhe pajisje </v>
          </cell>
        </row>
        <row r="49">
          <cell r="E49" t="str">
            <v xml:space="preserve">Parapagime për aktive materiale dhe në proces </v>
          </cell>
        </row>
        <row r="58">
          <cell r="D58" t="str">
            <v>Aktive tatimore të shtyra</v>
          </cell>
        </row>
        <row r="59">
          <cell r="D59" t="str">
            <v>Kapitali i nënshkruar i papaguar</v>
          </cell>
        </row>
      </sheetData>
      <sheetData sheetId="2">
        <row r="6">
          <cell r="D6" t="str">
            <v>Detyrime afatshkurtra:</v>
          </cell>
        </row>
        <row r="9">
          <cell r="E9" t="str">
            <v xml:space="preserve">Arkëtime në avancë për porosi </v>
          </cell>
        </row>
        <row r="10">
          <cell r="E10" t="str">
            <v>Të pagueshme për aktivitetin e shfrytëzimit</v>
          </cell>
        </row>
        <row r="14">
          <cell r="E14" t="str">
            <v>Të pagueshme ndaj punonjësve dhe sigurimeve shoqërore/shëndetsore</v>
          </cell>
        </row>
        <row r="15">
          <cell r="E15" t="str">
            <v>Të pagueshme për detyrimet tatimore</v>
          </cell>
        </row>
        <row r="20">
          <cell r="D20" t="str">
            <v>Të pagueshme për shpenzime të konstatuara</v>
          </cell>
        </row>
        <row r="21">
          <cell r="D21" t="str">
            <v xml:space="preserve">Të ardhura të shtyra </v>
          </cell>
        </row>
        <row r="22">
          <cell r="D22" t="str">
            <v>Provizione</v>
          </cell>
        </row>
        <row r="24">
          <cell r="D24" t="str">
            <v>Detyrime afatgjata:</v>
          </cell>
        </row>
        <row r="34">
          <cell r="D34" t="str">
            <v xml:space="preserve">Të pagueshme për shpenzime të konstatuara </v>
          </cell>
        </row>
        <row r="35">
          <cell r="D35" t="str">
            <v>Të ardhura të shtyra</v>
          </cell>
        </row>
        <row r="36">
          <cell r="D36" t="str">
            <v>Provizione:</v>
          </cell>
        </row>
        <row r="39">
          <cell r="D39" t="str">
            <v>Detyrime tatimore të shtyra</v>
          </cell>
        </row>
        <row r="44">
          <cell r="D44" t="str">
            <v>Kapitali dhe Rezervat</v>
          </cell>
        </row>
        <row r="45">
          <cell r="D45" t="str">
            <v>Kapitali i Nënshkruar</v>
          </cell>
        </row>
        <row r="46">
          <cell r="D46" t="str">
            <v>Primi i lidhur me kapitalin</v>
          </cell>
        </row>
        <row r="47">
          <cell r="D47" t="str">
            <v>Rezerva rivlerësimi</v>
          </cell>
        </row>
        <row r="48">
          <cell r="D48" t="str">
            <v>Rezerva të tjera</v>
          </cell>
        </row>
      </sheetData>
      <sheetData sheetId="3">
        <row r="18">
          <cell r="J18">
            <v>23387156.579999998</v>
          </cell>
        </row>
      </sheetData>
      <sheetData sheetId="4">
        <row r="105">
          <cell r="T105">
            <v>10257090.799999997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">
          <cell r="K17">
            <v>25125881.040000003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Details 2018"/>
      <sheetName val="Pasq.spjeguese vazhdim"/>
      <sheetName val="Details 2017"/>
      <sheetName val="PASH 1"/>
      <sheetName val="Fluksi 2"/>
      <sheetName val="Kapitali 1"/>
      <sheetName val="Pasq,per AMM1"/>
      <sheetName val="Inv.Mjete Transporti"/>
      <sheetName val="Inv.Mat.Mallra"/>
      <sheetName val="Shenimet faqe 1"/>
      <sheetName val="detagli alfa"/>
      <sheetName val="conto alfa"/>
      <sheetName val="Sheet1"/>
    </sheetNames>
    <sheetDataSet>
      <sheetData sheetId="0" refreshError="1"/>
      <sheetData sheetId="1">
        <row r="1">
          <cell r="B1" t="str">
            <v xml:space="preserve">Shoqeria </v>
          </cell>
        </row>
      </sheetData>
      <sheetData sheetId="2">
        <row r="1">
          <cell r="B1" t="str">
            <v xml:space="preserve">Shoqeria </v>
          </cell>
        </row>
        <row r="53">
          <cell r="I53">
            <v>677000.35</v>
          </cell>
        </row>
      </sheetData>
      <sheetData sheetId="3"/>
      <sheetData sheetId="4" refreshError="1"/>
      <sheetData sheetId="5"/>
      <sheetData sheetId="6">
        <row r="6">
          <cell r="G6">
            <v>2018</v>
          </cell>
          <cell r="H6">
            <v>2017</v>
          </cell>
          <cell r="I6">
            <v>2016</v>
          </cell>
          <cell r="J6">
            <v>2015</v>
          </cell>
        </row>
      </sheetData>
      <sheetData sheetId="7" refreshError="1"/>
      <sheetData sheetId="8">
        <row r="1">
          <cell r="C1" t="str">
            <v xml:space="preserve">Shoqeria </v>
          </cell>
        </row>
      </sheetData>
      <sheetData sheetId="9">
        <row r="39">
          <cell r="D39" t="str">
            <v>01.01.2018</v>
          </cell>
          <cell r="H39" t="str">
            <v>31.12.2018</v>
          </cell>
        </row>
      </sheetData>
      <sheetData sheetId="10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4"/>
  <sheetViews>
    <sheetView topLeftCell="A49" zoomScale="110" zoomScaleNormal="110" workbookViewId="0">
      <selection activeCell="D103" sqref="D103"/>
    </sheetView>
  </sheetViews>
  <sheetFormatPr defaultRowHeight="15"/>
  <cols>
    <col min="1" max="1" width="12" bestFit="1" customWidth="1"/>
    <col min="2" max="2" width="32.7109375" bestFit="1" customWidth="1"/>
    <col min="3" max="4" width="19.42578125" style="4" bestFit="1" customWidth="1"/>
    <col min="5" max="5" width="16.7109375" style="4" customWidth="1"/>
    <col min="6" max="6" width="9.140625" customWidth="1"/>
  </cols>
  <sheetData>
    <row r="2" spans="1:4">
      <c r="A2" t="s">
        <v>116</v>
      </c>
    </row>
    <row r="3" spans="1:4">
      <c r="A3" t="s">
        <v>117</v>
      </c>
      <c r="D3" s="4" t="s">
        <v>118</v>
      </c>
    </row>
    <row r="5" spans="1:4" ht="15.75">
      <c r="A5" s="2" t="s">
        <v>119</v>
      </c>
      <c r="B5" s="2" t="s">
        <v>120</v>
      </c>
      <c r="C5" s="5" t="s">
        <v>121</v>
      </c>
      <c r="D5" s="5" t="s">
        <v>122</v>
      </c>
    </row>
    <row r="6" spans="1:4" ht="15.75">
      <c r="A6" s="1" t="s">
        <v>123</v>
      </c>
    </row>
    <row r="7" spans="1:4" ht="15.75" customHeight="1">
      <c r="A7">
        <v>101</v>
      </c>
      <c r="B7" t="s">
        <v>0</v>
      </c>
      <c r="D7" s="4">
        <v>100</v>
      </c>
    </row>
    <row r="8" spans="1:4" ht="15.75" customHeight="1">
      <c r="A8">
        <v>121</v>
      </c>
      <c r="B8" t="s">
        <v>131</v>
      </c>
      <c r="D8" s="4">
        <f>D153</f>
        <v>475091.26387573412</v>
      </c>
    </row>
    <row r="9" spans="1:4" ht="15.75">
      <c r="A9" s="1" t="s">
        <v>124</v>
      </c>
    </row>
    <row r="10" spans="1:4">
      <c r="A10">
        <v>213</v>
      </c>
      <c r="B10" t="s">
        <v>1</v>
      </c>
      <c r="C10" s="4">
        <v>882840</v>
      </c>
    </row>
    <row r="11" spans="1:4">
      <c r="A11">
        <v>213001</v>
      </c>
      <c r="B11" t="s">
        <v>2</v>
      </c>
      <c r="C11" s="4">
        <v>36868.1</v>
      </c>
    </row>
    <row r="12" spans="1:4">
      <c r="A12">
        <v>213002</v>
      </c>
      <c r="B12" t="s">
        <v>3</v>
      </c>
      <c r="C12" s="4">
        <v>14786.12</v>
      </c>
    </row>
    <row r="13" spans="1:4">
      <c r="A13">
        <v>213003</v>
      </c>
      <c r="B13" t="s">
        <v>4</v>
      </c>
      <c r="C13" s="4">
        <v>53316.66</v>
      </c>
    </row>
    <row r="14" spans="1:4">
      <c r="A14">
        <v>213004</v>
      </c>
      <c r="B14" t="s">
        <v>5</v>
      </c>
      <c r="C14" s="4">
        <v>189160</v>
      </c>
    </row>
    <row r="15" spans="1:4">
      <c r="A15">
        <v>213005</v>
      </c>
      <c r="B15" t="s">
        <v>6</v>
      </c>
      <c r="C15" s="4">
        <v>41890.839999999997</v>
      </c>
    </row>
    <row r="16" spans="1:4">
      <c r="A16">
        <v>21301</v>
      </c>
      <c r="B16" t="s">
        <v>7</v>
      </c>
      <c r="C16" s="4">
        <v>57600</v>
      </c>
    </row>
    <row r="17" spans="1:3">
      <c r="A17">
        <v>218007</v>
      </c>
      <c r="B17" t="s">
        <v>8</v>
      </c>
      <c r="C17" s="4">
        <v>23316.66</v>
      </c>
    </row>
    <row r="18" spans="1:3">
      <c r="A18">
        <v>218009</v>
      </c>
      <c r="B18" t="s">
        <v>9</v>
      </c>
      <c r="C18" s="4">
        <v>32545.33</v>
      </c>
    </row>
    <row r="19" spans="1:3">
      <c r="A19">
        <v>218101</v>
      </c>
      <c r="B19" t="s">
        <v>10</v>
      </c>
      <c r="C19" s="4" t="s">
        <v>106</v>
      </c>
    </row>
    <row r="20" spans="1:3">
      <c r="C20" s="4">
        <v>861538</v>
      </c>
    </row>
    <row r="21" spans="1:3">
      <c r="A21">
        <v>2181011</v>
      </c>
      <c r="B21" t="s">
        <v>11</v>
      </c>
      <c r="C21" s="4">
        <v>4158.33</v>
      </c>
    </row>
    <row r="22" spans="1:3">
      <c r="A22">
        <v>2181012</v>
      </c>
      <c r="B22" t="s">
        <v>12</v>
      </c>
      <c r="C22" s="4">
        <v>87500</v>
      </c>
    </row>
    <row r="23" spans="1:3">
      <c r="A23">
        <v>218102</v>
      </c>
      <c r="B23" t="s">
        <v>13</v>
      </c>
      <c r="C23" s="4" t="s">
        <v>107</v>
      </c>
    </row>
    <row r="24" spans="1:3">
      <c r="C24" s="4">
        <v>871388</v>
      </c>
    </row>
    <row r="25" spans="1:3">
      <c r="A25">
        <v>2181022</v>
      </c>
      <c r="B25" t="s">
        <v>14</v>
      </c>
      <c r="C25" s="4">
        <v>18998.5</v>
      </c>
    </row>
    <row r="26" spans="1:3">
      <c r="A26">
        <v>2181023</v>
      </c>
      <c r="B26" t="s">
        <v>15</v>
      </c>
      <c r="C26" s="4">
        <v>66333.2</v>
      </c>
    </row>
    <row r="27" spans="1:3">
      <c r="A27">
        <v>218103</v>
      </c>
      <c r="B27" t="s">
        <v>16</v>
      </c>
      <c r="C27" s="4">
        <v>52708.33</v>
      </c>
    </row>
    <row r="28" spans="1:3">
      <c r="A28">
        <v>2182001</v>
      </c>
      <c r="B28" t="s">
        <v>17</v>
      </c>
      <c r="C28" s="4" t="s">
        <v>108</v>
      </c>
    </row>
    <row r="29" spans="1:3">
      <c r="C29" s="4">
        <v>1149750</v>
      </c>
    </row>
    <row r="30" spans="1:3">
      <c r="A30">
        <v>21820011</v>
      </c>
      <c r="B30" t="s">
        <v>18</v>
      </c>
      <c r="C30" s="4">
        <v>2135030.58</v>
      </c>
    </row>
    <row r="31" spans="1:3">
      <c r="A31">
        <v>21820012</v>
      </c>
      <c r="B31" t="s">
        <v>19</v>
      </c>
      <c r="C31" s="4">
        <v>1145829.3999999999</v>
      </c>
    </row>
    <row r="32" spans="1:3">
      <c r="A32">
        <v>2182002</v>
      </c>
      <c r="B32" t="s">
        <v>20</v>
      </c>
      <c r="C32" s="4" t="s">
        <v>109</v>
      </c>
    </row>
    <row r="33" spans="1:3">
      <c r="C33" s="4">
        <v>328500</v>
      </c>
    </row>
    <row r="34" spans="1:3">
      <c r="A34">
        <v>21820020</v>
      </c>
      <c r="B34" t="s">
        <v>21</v>
      </c>
      <c r="C34" s="4">
        <v>542998.56000000006</v>
      </c>
    </row>
    <row r="35" spans="1:3">
      <c r="A35">
        <v>21820021</v>
      </c>
      <c r="B35" t="s">
        <v>22</v>
      </c>
      <c r="C35" s="4">
        <v>596746.9</v>
      </c>
    </row>
    <row r="36" spans="1:3">
      <c r="A36">
        <v>2182003</v>
      </c>
      <c r="B36" t="s">
        <v>23</v>
      </c>
      <c r="C36" s="4" t="s">
        <v>24</v>
      </c>
    </row>
    <row r="37" spans="1:3">
      <c r="C37" s="4">
        <v>31032.89</v>
      </c>
    </row>
    <row r="38" spans="1:3">
      <c r="A38">
        <v>2182004</v>
      </c>
      <c r="B38" t="s">
        <v>25</v>
      </c>
      <c r="C38" s="4" t="s">
        <v>26</v>
      </c>
    </row>
    <row r="39" spans="1:3">
      <c r="C39" s="4">
        <v>30271.39</v>
      </c>
    </row>
    <row r="40" spans="1:3">
      <c r="A40">
        <v>21820040</v>
      </c>
      <c r="B40" t="s">
        <v>27</v>
      </c>
      <c r="C40" s="4">
        <v>11609</v>
      </c>
    </row>
    <row r="41" spans="1:3">
      <c r="A41">
        <v>21820041</v>
      </c>
      <c r="B41" t="s">
        <v>28</v>
      </c>
      <c r="C41" s="4">
        <v>137301.72</v>
      </c>
    </row>
    <row r="42" spans="1:3">
      <c r="A42">
        <v>2182005</v>
      </c>
      <c r="B42" t="s">
        <v>29</v>
      </c>
      <c r="C42" s="4" t="s">
        <v>30</v>
      </c>
    </row>
    <row r="43" spans="1:3">
      <c r="C43" s="4">
        <v>34599.800000000003</v>
      </c>
    </row>
    <row r="44" spans="1:3">
      <c r="A44">
        <v>2182006</v>
      </c>
      <c r="B44" t="s">
        <v>31</v>
      </c>
      <c r="C44" s="4">
        <v>5999.73</v>
      </c>
    </row>
    <row r="45" spans="1:3">
      <c r="A45">
        <v>21820061</v>
      </c>
      <c r="B45" t="s">
        <v>32</v>
      </c>
      <c r="C45" s="4">
        <v>6000</v>
      </c>
    </row>
    <row r="46" spans="1:3">
      <c r="A46">
        <v>2182007</v>
      </c>
      <c r="B46" t="s">
        <v>33</v>
      </c>
      <c r="C46" s="4">
        <v>47625</v>
      </c>
    </row>
    <row r="47" spans="1:3">
      <c r="A47">
        <v>2182008</v>
      </c>
      <c r="B47" t="s">
        <v>34</v>
      </c>
      <c r="C47" s="4">
        <v>8333.33</v>
      </c>
    </row>
    <row r="48" spans="1:3">
      <c r="A48">
        <v>2182009</v>
      </c>
      <c r="B48" t="s">
        <v>35</v>
      </c>
      <c r="C48" s="4">
        <v>34787.5</v>
      </c>
    </row>
    <row r="49" spans="1:4">
      <c r="A49">
        <v>2182010</v>
      </c>
      <c r="B49" t="s">
        <v>36</v>
      </c>
      <c r="C49" s="4">
        <v>81900</v>
      </c>
    </row>
    <row r="50" spans="1:4">
      <c r="A50">
        <v>2182011</v>
      </c>
      <c r="B50" t="s">
        <v>37</v>
      </c>
      <c r="C50" s="4">
        <v>28183.5</v>
      </c>
    </row>
    <row r="51" spans="1:4">
      <c r="A51">
        <v>2182012</v>
      </c>
      <c r="B51" t="s">
        <v>38</v>
      </c>
      <c r="C51" s="4">
        <v>4583.3999999999996</v>
      </c>
    </row>
    <row r="52" spans="1:4">
      <c r="A52">
        <v>2183</v>
      </c>
      <c r="B52" t="s">
        <v>39</v>
      </c>
      <c r="C52" s="4">
        <v>105600</v>
      </c>
    </row>
    <row r="53" spans="1:4" ht="15.75">
      <c r="A53" s="1" t="s">
        <v>125</v>
      </c>
    </row>
    <row r="54" spans="1:4">
      <c r="A54">
        <v>28101</v>
      </c>
      <c r="B54" t="s">
        <v>40</v>
      </c>
      <c r="D54" s="4">
        <v>860710.32</v>
      </c>
    </row>
    <row r="55" spans="1:4">
      <c r="A55">
        <v>28102</v>
      </c>
      <c r="B55" t="s">
        <v>41</v>
      </c>
      <c r="D55" s="4">
        <v>63373.93</v>
      </c>
    </row>
    <row r="56" spans="1:4">
      <c r="A56">
        <v>28103</v>
      </c>
      <c r="B56" t="s">
        <v>42</v>
      </c>
      <c r="D56" s="4">
        <v>26081</v>
      </c>
    </row>
    <row r="58" spans="1:4" ht="15.75">
      <c r="A58" s="1" t="s">
        <v>126</v>
      </c>
    </row>
    <row r="59" spans="1:4">
      <c r="A59">
        <v>401002</v>
      </c>
      <c r="B59" t="s">
        <v>43</v>
      </c>
      <c r="D59" s="4" t="s">
        <v>44</v>
      </c>
    </row>
    <row r="60" spans="1:4">
      <c r="D60" s="4">
        <v>6739.97</v>
      </c>
    </row>
    <row r="61" spans="1:4">
      <c r="A61">
        <v>4010022</v>
      </c>
      <c r="B61" t="s">
        <v>45</v>
      </c>
      <c r="D61" s="4">
        <v>411367.69</v>
      </c>
    </row>
    <row r="62" spans="1:4">
      <c r="A62">
        <v>401003</v>
      </c>
      <c r="B62" t="s">
        <v>46</v>
      </c>
      <c r="C62" s="4" t="s">
        <v>47</v>
      </c>
    </row>
    <row r="63" spans="1:4">
      <c r="C63" s="4">
        <v>23449.8</v>
      </c>
    </row>
    <row r="64" spans="1:4">
      <c r="A64">
        <v>401004</v>
      </c>
      <c r="B64" t="s">
        <v>48</v>
      </c>
      <c r="D64" s="4" t="s">
        <v>49</v>
      </c>
    </row>
    <row r="65" spans="1:6">
      <c r="D65" s="4">
        <v>2468.4</v>
      </c>
    </row>
    <row r="66" spans="1:6">
      <c r="A66">
        <v>401005</v>
      </c>
      <c r="B66" s="16" t="s">
        <v>50</v>
      </c>
      <c r="C66" s="17"/>
      <c r="D66" s="17">
        <v>4200</v>
      </c>
      <c r="E66" s="15"/>
      <c r="F66" s="14"/>
    </row>
    <row r="67" spans="1:6">
      <c r="A67">
        <v>401006</v>
      </c>
      <c r="B67" t="s">
        <v>51</v>
      </c>
      <c r="D67" s="4" t="s">
        <v>139</v>
      </c>
    </row>
    <row r="68" spans="1:6">
      <c r="D68" s="4">
        <v>87418</v>
      </c>
    </row>
    <row r="69" spans="1:6">
      <c r="A69">
        <v>4010082</v>
      </c>
      <c r="B69" s="16" t="s">
        <v>52</v>
      </c>
      <c r="C69" s="17"/>
      <c r="D69" s="17" t="s">
        <v>53</v>
      </c>
      <c r="E69" s="15"/>
      <c r="F69" s="14"/>
    </row>
    <row r="70" spans="1:6">
      <c r="D70" s="7">
        <v>4936.8</v>
      </c>
    </row>
    <row r="71" spans="1:6">
      <c r="A71">
        <v>401009</v>
      </c>
      <c r="B71" t="s">
        <v>54</v>
      </c>
      <c r="D71" s="4">
        <v>7900</v>
      </c>
    </row>
    <row r="72" spans="1:6">
      <c r="A72">
        <v>401017</v>
      </c>
      <c r="B72" s="3" t="s">
        <v>55</v>
      </c>
      <c r="C72" s="7"/>
      <c r="D72" s="7">
        <v>79200</v>
      </c>
    </row>
    <row r="73" spans="1:6">
      <c r="A73">
        <v>401018</v>
      </c>
      <c r="B73" s="3" t="s">
        <v>56</v>
      </c>
      <c r="C73" s="7"/>
      <c r="D73" s="7">
        <v>7000</v>
      </c>
    </row>
    <row r="74" spans="1:6">
      <c r="A74">
        <v>401027</v>
      </c>
      <c r="B74" t="s">
        <v>57</v>
      </c>
      <c r="D74" s="4">
        <v>20470.72</v>
      </c>
    </row>
    <row r="75" spans="1:6">
      <c r="A75">
        <v>401029</v>
      </c>
      <c r="B75" t="s">
        <v>58</v>
      </c>
      <c r="C75" s="4">
        <v>7020.45</v>
      </c>
    </row>
    <row r="76" spans="1:6">
      <c r="A76">
        <v>401036</v>
      </c>
      <c r="B76" s="3" t="s">
        <v>59</v>
      </c>
      <c r="C76" s="7"/>
      <c r="D76" s="7">
        <v>10000</v>
      </c>
    </row>
    <row r="77" spans="1:6">
      <c r="A77">
        <v>401039</v>
      </c>
      <c r="B77" s="12" t="s">
        <v>60</v>
      </c>
      <c r="C77" s="13"/>
      <c r="D77" s="13">
        <v>7000</v>
      </c>
    </row>
    <row r="78" spans="1:6">
      <c r="A78">
        <v>409</v>
      </c>
      <c r="B78" t="s">
        <v>61</v>
      </c>
      <c r="C78" s="4">
        <v>5035.08</v>
      </c>
    </row>
    <row r="79" spans="1:6">
      <c r="A79">
        <v>4091</v>
      </c>
      <c r="B79" t="s">
        <v>62</v>
      </c>
      <c r="C79" s="4" t="s">
        <v>110</v>
      </c>
    </row>
    <row r="80" spans="1:6">
      <c r="C80" s="4">
        <v>2838660</v>
      </c>
    </row>
    <row r="81" spans="1:4" ht="15.75">
      <c r="A81" s="1" t="s">
        <v>127</v>
      </c>
    </row>
    <row r="82" spans="1:4">
      <c r="A82">
        <v>411001</v>
      </c>
      <c r="B82" t="s">
        <v>63</v>
      </c>
      <c r="C82" s="4" t="s">
        <v>194</v>
      </c>
    </row>
    <row r="83" spans="1:4">
      <c r="C83" s="4">
        <v>59286190.68</v>
      </c>
    </row>
    <row r="84" spans="1:4" ht="15.75">
      <c r="A84" s="1" t="s">
        <v>128</v>
      </c>
    </row>
    <row r="85" spans="1:4">
      <c r="A85">
        <v>431</v>
      </c>
      <c r="B85" t="s">
        <v>64</v>
      </c>
      <c r="D85" s="4">
        <v>1916062</v>
      </c>
    </row>
    <row r="86" spans="1:4">
      <c r="A86">
        <v>4421</v>
      </c>
      <c r="B86" t="s">
        <v>65</v>
      </c>
      <c r="D86" s="4">
        <v>592383</v>
      </c>
    </row>
    <row r="87" spans="1:4">
      <c r="A87">
        <v>44211</v>
      </c>
      <c r="B87" t="s">
        <v>66</v>
      </c>
      <c r="D87" s="4">
        <v>292659.27</v>
      </c>
    </row>
    <row r="88" spans="1:4">
      <c r="A88">
        <v>444</v>
      </c>
      <c r="B88" t="s">
        <v>136</v>
      </c>
      <c r="D88" s="4">
        <f>D151</f>
        <v>417883.15612426022</v>
      </c>
    </row>
    <row r="89" spans="1:4">
      <c r="A89">
        <v>4451</v>
      </c>
      <c r="B89" t="s">
        <v>67</v>
      </c>
      <c r="C89" s="4">
        <v>1878230.43</v>
      </c>
    </row>
    <row r="90" spans="1:4">
      <c r="A90">
        <v>4561</v>
      </c>
      <c r="B90" t="s">
        <v>68</v>
      </c>
      <c r="C90" s="4">
        <v>100</v>
      </c>
    </row>
    <row r="91" spans="1:4">
      <c r="A91">
        <v>46702</v>
      </c>
      <c r="B91" t="s">
        <v>69</v>
      </c>
      <c r="D91" s="4" t="s">
        <v>138</v>
      </c>
    </row>
    <row r="92" spans="1:4">
      <c r="D92" s="4">
        <v>25911734.030000001</v>
      </c>
    </row>
    <row r="93" spans="1:4">
      <c r="A93">
        <v>467041</v>
      </c>
      <c r="B93" t="s">
        <v>70</v>
      </c>
      <c r="D93" s="4" t="s">
        <v>111</v>
      </c>
    </row>
    <row r="94" spans="1:4">
      <c r="D94" s="4">
        <v>43763004.119999997</v>
      </c>
    </row>
    <row r="95" spans="1:4" ht="15.75">
      <c r="A95" s="1" t="s">
        <v>129</v>
      </c>
    </row>
    <row r="96" spans="1:4">
      <c r="A96">
        <v>5122</v>
      </c>
      <c r="B96" t="s">
        <v>71</v>
      </c>
      <c r="C96" s="4" t="s">
        <v>112</v>
      </c>
    </row>
    <row r="97" spans="1:4">
      <c r="C97" s="4">
        <v>1911780.74</v>
      </c>
    </row>
    <row r="98" spans="1:4" ht="15.75">
      <c r="A98" s="1" t="s">
        <v>130</v>
      </c>
    </row>
    <row r="99" spans="1:4">
      <c r="A99">
        <v>5311</v>
      </c>
      <c r="B99" t="s">
        <v>72</v>
      </c>
      <c r="C99" s="4">
        <v>175605.06</v>
      </c>
    </row>
    <row r="101" spans="1:4" ht="15.75">
      <c r="C101" s="6">
        <f>SUM(C6:C99)</f>
        <v>75887703.010000005</v>
      </c>
      <c r="D101" s="6">
        <f>SUM(D6:D99)</f>
        <v>74967783.669999987</v>
      </c>
    </row>
    <row r="102" spans="1:4">
      <c r="D102" s="4">
        <f>D101-C101</f>
        <v>-919919.34000001848</v>
      </c>
    </row>
    <row r="104" spans="1:4" ht="15.75">
      <c r="A104" s="1" t="s">
        <v>113</v>
      </c>
    </row>
    <row r="105" spans="1:4">
      <c r="A105">
        <v>604</v>
      </c>
      <c r="B105" t="s">
        <v>73</v>
      </c>
      <c r="C105" s="4">
        <v>17706.5</v>
      </c>
    </row>
    <row r="106" spans="1:4">
      <c r="A106">
        <v>608</v>
      </c>
      <c r="B106" t="s">
        <v>39</v>
      </c>
      <c r="C106" s="4">
        <v>22386.09</v>
      </c>
    </row>
    <row r="107" spans="1:4">
      <c r="A107">
        <v>613</v>
      </c>
      <c r="B107" t="s">
        <v>74</v>
      </c>
      <c r="C107" s="4">
        <v>4169353.65</v>
      </c>
    </row>
    <row r="108" spans="1:4">
      <c r="A108">
        <v>615</v>
      </c>
      <c r="B108" t="s">
        <v>75</v>
      </c>
      <c r="C108" s="4">
        <v>34484.82</v>
      </c>
    </row>
    <row r="109" spans="1:4">
      <c r="A109">
        <v>61801</v>
      </c>
      <c r="B109" t="s">
        <v>76</v>
      </c>
      <c r="C109" s="4">
        <v>104904</v>
      </c>
    </row>
    <row r="110" spans="1:4">
      <c r="A110">
        <v>61802</v>
      </c>
      <c r="B110" t="s">
        <v>77</v>
      </c>
      <c r="C110" s="4">
        <v>566407.85</v>
      </c>
    </row>
    <row r="111" spans="1:4">
      <c r="A111">
        <v>61804</v>
      </c>
      <c r="B111" t="s">
        <v>78</v>
      </c>
      <c r="C111" s="4">
        <v>224370.98</v>
      </c>
    </row>
    <row r="112" spans="1:4">
      <c r="A112">
        <v>61805</v>
      </c>
      <c r="B112" t="s">
        <v>79</v>
      </c>
      <c r="C112" s="4">
        <v>99304.92</v>
      </c>
    </row>
    <row r="113" spans="1:6">
      <c r="A113">
        <v>62401</v>
      </c>
      <c r="B113" t="s">
        <v>80</v>
      </c>
      <c r="C113" s="4">
        <v>31923.06</v>
      </c>
    </row>
    <row r="114" spans="1:6">
      <c r="A114" s="3">
        <v>625</v>
      </c>
      <c r="B114" s="3" t="s">
        <v>81</v>
      </c>
      <c r="C114" s="7">
        <v>62212.75</v>
      </c>
      <c r="F114" s="9"/>
    </row>
    <row r="115" spans="1:6">
      <c r="A115">
        <v>62601</v>
      </c>
      <c r="B115" t="s">
        <v>82</v>
      </c>
      <c r="C115" s="4">
        <v>407984.86</v>
      </c>
    </row>
    <row r="116" spans="1:6">
      <c r="A116" s="3">
        <v>62602</v>
      </c>
      <c r="B116" s="3" t="s">
        <v>83</v>
      </c>
      <c r="C116" s="7">
        <v>548989.32999999996</v>
      </c>
    </row>
    <row r="117" spans="1:6">
      <c r="A117">
        <v>62603</v>
      </c>
      <c r="B117" t="s">
        <v>84</v>
      </c>
      <c r="C117" s="4">
        <v>155843</v>
      </c>
    </row>
    <row r="118" spans="1:6">
      <c r="A118">
        <v>627</v>
      </c>
      <c r="B118" t="s">
        <v>85</v>
      </c>
      <c r="C118" s="4">
        <v>5783.2</v>
      </c>
    </row>
    <row r="119" spans="1:6">
      <c r="A119">
        <v>628</v>
      </c>
      <c r="B119" t="s">
        <v>86</v>
      </c>
      <c r="C119" s="4">
        <v>500860.94</v>
      </c>
    </row>
    <row r="120" spans="1:6">
      <c r="A120">
        <v>638</v>
      </c>
      <c r="B120" t="s">
        <v>87</v>
      </c>
      <c r="C120" s="4">
        <v>85410</v>
      </c>
    </row>
    <row r="121" spans="1:6">
      <c r="A121">
        <v>641</v>
      </c>
      <c r="B121" t="s">
        <v>88</v>
      </c>
      <c r="C121" s="4">
        <v>41958926</v>
      </c>
    </row>
    <row r="122" spans="1:6">
      <c r="A122">
        <v>644</v>
      </c>
      <c r="B122" t="s">
        <v>89</v>
      </c>
      <c r="C122" s="4">
        <v>6520427.5</v>
      </c>
    </row>
    <row r="123" spans="1:6">
      <c r="A123">
        <v>64801</v>
      </c>
      <c r="B123" t="s">
        <v>90</v>
      </c>
      <c r="C123" s="4">
        <v>210463</v>
      </c>
    </row>
    <row r="124" spans="1:6">
      <c r="A124" s="3">
        <v>654</v>
      </c>
      <c r="B124" s="3" t="s">
        <v>91</v>
      </c>
      <c r="C124" s="7">
        <v>107574</v>
      </c>
    </row>
    <row r="125" spans="1:6">
      <c r="A125" s="3">
        <v>658</v>
      </c>
      <c r="B125" s="3" t="s">
        <v>92</v>
      </c>
      <c r="C125" s="7">
        <v>6981.5</v>
      </c>
    </row>
    <row r="126" spans="1:6">
      <c r="A126" s="3">
        <v>65801</v>
      </c>
      <c r="B126" s="3" t="s">
        <v>93</v>
      </c>
      <c r="C126" s="7">
        <v>79200</v>
      </c>
      <c r="D126" s="4">
        <f>C126+C124</f>
        <v>186774</v>
      </c>
    </row>
    <row r="127" spans="1:6">
      <c r="A127" s="3">
        <v>65802</v>
      </c>
      <c r="B127" s="3" t="s">
        <v>94</v>
      </c>
      <c r="C127" s="7">
        <v>520</v>
      </c>
    </row>
    <row r="128" spans="1:6">
      <c r="A128" s="3">
        <v>65803</v>
      </c>
      <c r="B128" s="3" t="s">
        <v>95</v>
      </c>
      <c r="C128" s="7">
        <v>117003.21</v>
      </c>
    </row>
    <row r="129" spans="1:6">
      <c r="A129" s="3">
        <v>65804</v>
      </c>
      <c r="B129" s="3" t="s">
        <v>96</v>
      </c>
      <c r="C129" s="7">
        <v>438619.62</v>
      </c>
    </row>
    <row r="130" spans="1:6">
      <c r="A130" s="3">
        <v>65805</v>
      </c>
      <c r="B130" s="3" t="s">
        <v>97</v>
      </c>
      <c r="C130" s="7">
        <v>52441.78</v>
      </c>
    </row>
    <row r="131" spans="1:6">
      <c r="A131" s="3">
        <v>65806</v>
      </c>
      <c r="B131" s="3" t="s">
        <v>98</v>
      </c>
      <c r="C131" s="7">
        <v>4291</v>
      </c>
    </row>
    <row r="132" spans="1:6">
      <c r="A132" s="3">
        <v>65807</v>
      </c>
      <c r="B132" s="3" t="s">
        <v>99</v>
      </c>
      <c r="C132" s="7" t="s">
        <v>137</v>
      </c>
    </row>
    <row r="133" spans="1:6">
      <c r="A133" s="3"/>
      <c r="B133" s="3"/>
      <c r="C133" s="7">
        <v>422796</v>
      </c>
    </row>
    <row r="134" spans="1:6">
      <c r="A134">
        <v>659</v>
      </c>
      <c r="B134" t="s">
        <v>100</v>
      </c>
      <c r="C134" s="4">
        <v>149837.96</v>
      </c>
    </row>
    <row r="135" spans="1:6">
      <c r="A135">
        <v>66</v>
      </c>
      <c r="B135" t="s">
        <v>101</v>
      </c>
      <c r="C135" s="4">
        <v>9185.18</v>
      </c>
    </row>
    <row r="136" spans="1:6">
      <c r="A136">
        <v>661</v>
      </c>
      <c r="B136" t="s">
        <v>102</v>
      </c>
      <c r="C136" s="4">
        <v>517804.92</v>
      </c>
    </row>
    <row r="137" spans="1:6">
      <c r="A137">
        <v>681</v>
      </c>
      <c r="B137" t="s">
        <v>103</v>
      </c>
      <c r="C137" s="4">
        <v>950165.25</v>
      </c>
      <c r="D137" s="7">
        <v>52284.097495073598</v>
      </c>
    </row>
    <row r="138" spans="1:6">
      <c r="C138" s="8">
        <f>SUM(C105:C137)</f>
        <v>58584162.870000005</v>
      </c>
    </row>
    <row r="140" spans="1:6" ht="15.75">
      <c r="A140" s="1" t="s">
        <v>114</v>
      </c>
    </row>
    <row r="141" spans="1:6">
      <c r="A141">
        <v>704</v>
      </c>
      <c r="B141" t="s">
        <v>104</v>
      </c>
      <c r="D141" s="4">
        <v>59286190.68</v>
      </c>
      <c r="E141" s="10">
        <f>D141*0.3%</f>
        <v>177858.57204</v>
      </c>
      <c r="F141" s="11">
        <f>D126-E141</f>
        <v>8915.4279600000009</v>
      </c>
    </row>
    <row r="142" spans="1:6">
      <c r="A142">
        <v>761</v>
      </c>
      <c r="B142" t="s">
        <v>105</v>
      </c>
      <c r="D142" s="4">
        <v>190946.61</v>
      </c>
    </row>
    <row r="143" spans="1:6">
      <c r="D143" s="8">
        <f>SUM(D141:D142)</f>
        <v>59477137.289999999</v>
      </c>
    </row>
    <row r="145" spans="2:4">
      <c r="B145" t="s">
        <v>115</v>
      </c>
      <c r="D145" s="4">
        <f>D143-C138</f>
        <v>892974.41999999434</v>
      </c>
    </row>
    <row r="147" spans="2:4">
      <c r="B147" t="s">
        <v>132</v>
      </c>
      <c r="C147" s="4">
        <f>C131+C130+C129+C128+C127+C126+C125+C124+C116+C114+C133+D137</f>
        <v>1892913.2874950736</v>
      </c>
    </row>
    <row r="149" spans="2:4">
      <c r="B149" t="s">
        <v>133</v>
      </c>
      <c r="D149" s="4">
        <f>D145+C147</f>
        <v>2785887.7074950682</v>
      </c>
    </row>
    <row r="151" spans="2:4">
      <c r="B151" t="s">
        <v>134</v>
      </c>
      <c r="D151" s="4">
        <f>D149*0.15</f>
        <v>417883.15612426022</v>
      </c>
    </row>
    <row r="153" spans="2:4">
      <c r="B153" t="s">
        <v>135</v>
      </c>
      <c r="D153" s="4">
        <f>D145-D151</f>
        <v>475091.26387573412</v>
      </c>
    </row>
    <row r="154" spans="2:4">
      <c r="D154" s="4">
        <v>483448.22587573313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Q55"/>
  <sheetViews>
    <sheetView view="pageBreakPreview" topLeftCell="B1" zoomScaleNormal="85" zoomScaleSheetLayoutView="100" workbookViewId="0">
      <selection activeCell="I58" sqref="I58"/>
    </sheetView>
  </sheetViews>
  <sheetFormatPr defaultRowHeight="12"/>
  <cols>
    <col min="1" max="1" width="16.140625" style="236" hidden="1" customWidth="1"/>
    <col min="2" max="2" width="4" style="236" customWidth="1"/>
    <col min="3" max="3" width="41.85546875" style="238" customWidth="1"/>
    <col min="4" max="4" width="10.7109375" style="238" customWidth="1"/>
    <col min="5" max="8" width="7.5703125" style="238" customWidth="1"/>
    <col min="9" max="9" width="12.42578125" style="238" bestFit="1" customWidth="1"/>
    <col min="10" max="10" width="7.5703125" style="238" customWidth="1"/>
    <col min="11" max="11" width="13.42578125" style="238" bestFit="1" customWidth="1"/>
    <col min="12" max="12" width="13.28515625" style="238" customWidth="1"/>
    <col min="13" max="13" width="7.5703125" style="238" customWidth="1"/>
    <col min="14" max="14" width="12.42578125" style="238" bestFit="1" customWidth="1"/>
    <col min="15" max="15" width="2.42578125" style="236" customWidth="1"/>
    <col min="16" max="16" width="10.85546875" style="236" bestFit="1" customWidth="1"/>
    <col min="17" max="17" width="9.28515625" style="236" bestFit="1" customWidth="1"/>
    <col min="18" max="16384" width="9.140625" style="236"/>
  </cols>
  <sheetData>
    <row r="1" spans="2:16">
      <c r="C1" s="237" t="str">
        <f>[5]Pasivet!B1</f>
        <v xml:space="preserve">Shoqeria </v>
      </c>
      <c r="D1" s="53" t="str">
        <f>Kop.!F3</f>
        <v>Auto 1 albania shpk</v>
      </c>
    </row>
    <row r="2" spans="2:16">
      <c r="C2" s="400" t="s">
        <v>505</v>
      </c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</row>
    <row r="3" spans="2:16" ht="9.75" customHeight="1"/>
    <row r="4" spans="2:16" ht="154.5" customHeight="1">
      <c r="B4" s="239"/>
      <c r="C4" s="240"/>
      <c r="D4" s="241" t="s">
        <v>506</v>
      </c>
      <c r="E4" s="242" t="s">
        <v>317</v>
      </c>
      <c r="F4" s="242" t="s">
        <v>507</v>
      </c>
      <c r="G4" s="242" t="s">
        <v>508</v>
      </c>
      <c r="H4" s="242" t="s">
        <v>509</v>
      </c>
      <c r="I4" s="242" t="s">
        <v>319</v>
      </c>
      <c r="J4" s="242" t="s">
        <v>510</v>
      </c>
      <c r="K4" s="242" t="s">
        <v>468</v>
      </c>
      <c r="L4" s="242" t="s">
        <v>340</v>
      </c>
      <c r="M4" s="242" t="s">
        <v>511</v>
      </c>
      <c r="N4" s="242" t="s">
        <v>340</v>
      </c>
    </row>
    <row r="5" spans="2:16" ht="32.25" hidden="1" customHeight="1">
      <c r="B5" s="86" t="s">
        <v>234</v>
      </c>
      <c r="C5" s="243" t="s">
        <v>512</v>
      </c>
      <c r="D5" s="244"/>
      <c r="E5" s="245"/>
      <c r="F5" s="245"/>
      <c r="G5" s="244"/>
      <c r="H5" s="245"/>
      <c r="I5" s="244"/>
      <c r="J5" s="245"/>
      <c r="K5" s="244"/>
      <c r="L5" s="244"/>
      <c r="M5" s="245"/>
      <c r="N5" s="244"/>
    </row>
    <row r="6" spans="2:16" hidden="1">
      <c r="B6" s="239"/>
      <c r="C6" s="246" t="s">
        <v>513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2:16" hidden="1">
      <c r="B7" s="86" t="s">
        <v>234</v>
      </c>
      <c r="C7" s="243" t="s">
        <v>514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P7" s="248"/>
    </row>
    <row r="8" spans="2:16" hidden="1">
      <c r="B8" s="239"/>
      <c r="C8" s="243" t="s">
        <v>515</v>
      </c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</row>
    <row r="9" spans="2:16" hidden="1">
      <c r="B9" s="239"/>
      <c r="C9" s="246" t="s">
        <v>516</v>
      </c>
      <c r="D9" s="247"/>
      <c r="E9" s="247"/>
      <c r="F9" s="247"/>
      <c r="G9" s="247"/>
      <c r="H9" s="247"/>
      <c r="I9" s="247"/>
      <c r="J9" s="247"/>
      <c r="K9" s="249"/>
      <c r="L9" s="249"/>
      <c r="M9" s="247"/>
      <c r="N9" s="244"/>
    </row>
    <row r="10" spans="2:16" hidden="1">
      <c r="B10" s="239"/>
      <c r="C10" s="243" t="s">
        <v>517</v>
      </c>
      <c r="D10" s="247"/>
      <c r="E10" s="247"/>
      <c r="F10" s="247"/>
      <c r="G10" s="247"/>
      <c r="H10" s="247"/>
      <c r="I10" s="247"/>
      <c r="J10" s="247"/>
      <c r="K10" s="247"/>
      <c r="L10" s="249"/>
      <c r="M10" s="247"/>
      <c r="N10" s="244"/>
    </row>
    <row r="11" spans="2:16" hidden="1">
      <c r="B11" s="239"/>
      <c r="C11" s="243" t="s">
        <v>518</v>
      </c>
      <c r="D11" s="245"/>
      <c r="E11" s="245"/>
      <c r="F11" s="245"/>
      <c r="G11" s="245"/>
      <c r="H11" s="245"/>
      <c r="I11" s="245"/>
      <c r="J11" s="245"/>
      <c r="K11" s="245"/>
      <c r="L11" s="249"/>
      <c r="M11" s="245"/>
      <c r="N11" s="244"/>
    </row>
    <row r="12" spans="2:16" ht="24" hidden="1">
      <c r="B12" s="239"/>
      <c r="C12" s="243" t="s">
        <v>519</v>
      </c>
      <c r="D12" s="247"/>
      <c r="E12" s="247"/>
      <c r="F12" s="247"/>
      <c r="G12" s="247"/>
      <c r="H12" s="247"/>
      <c r="I12" s="247"/>
      <c r="J12" s="247"/>
      <c r="K12" s="247"/>
      <c r="L12" s="249"/>
      <c r="M12" s="247"/>
      <c r="N12" s="244"/>
    </row>
    <row r="13" spans="2:16" ht="18.75" hidden="1" customHeight="1">
      <c r="B13" s="239"/>
      <c r="C13" s="246" t="s">
        <v>520</v>
      </c>
      <c r="D13" s="247"/>
      <c r="E13" s="247"/>
      <c r="F13" s="247"/>
      <c r="G13" s="247"/>
      <c r="H13" s="247"/>
      <c r="I13" s="247"/>
      <c r="J13" s="247"/>
      <c r="K13" s="247"/>
      <c r="L13" s="249"/>
      <c r="M13" s="247"/>
      <c r="N13" s="244"/>
    </row>
    <row r="14" spans="2:16" hidden="1">
      <c r="B14" s="239"/>
      <c r="C14" s="246" t="s">
        <v>499</v>
      </c>
      <c r="D14" s="247"/>
      <c r="E14" s="247"/>
      <c r="F14" s="247"/>
      <c r="G14" s="247"/>
      <c r="H14" s="247"/>
      <c r="I14" s="249"/>
      <c r="J14" s="247"/>
      <c r="K14" s="249"/>
      <c r="L14" s="249"/>
      <c r="M14" s="247"/>
      <c r="N14" s="244"/>
    </row>
    <row r="15" spans="2:16" ht="24" hidden="1">
      <c r="B15" s="239"/>
      <c r="C15" s="243" t="s">
        <v>521</v>
      </c>
      <c r="D15" s="245"/>
      <c r="E15" s="245"/>
      <c r="F15" s="245"/>
      <c r="G15" s="245"/>
      <c r="H15" s="245"/>
      <c r="I15" s="244"/>
      <c r="J15" s="245"/>
      <c r="K15" s="244"/>
      <c r="L15" s="249"/>
      <c r="M15" s="245"/>
      <c r="N15" s="245"/>
    </row>
    <row r="16" spans="2:16" hidden="1">
      <c r="B16" s="239"/>
      <c r="C16" s="243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</row>
    <row r="17" spans="2:16" ht="24" hidden="1">
      <c r="B17" s="86" t="s">
        <v>234</v>
      </c>
      <c r="C17" s="243" t="s">
        <v>522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P17" s="248">
        <f>N17-[5]Pasivet!J55</f>
        <v>0</v>
      </c>
    </row>
    <row r="18" spans="2:16" hidden="1">
      <c r="B18" s="239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</row>
    <row r="19" spans="2:16" hidden="1">
      <c r="B19" s="86" t="s">
        <v>234</v>
      </c>
      <c r="C19" s="243" t="s">
        <v>523</v>
      </c>
      <c r="D19" s="244">
        <f>D17</f>
        <v>0</v>
      </c>
      <c r="E19" s="244">
        <f t="shared" ref="E19:N19" si="0">E17</f>
        <v>0</v>
      </c>
      <c r="F19" s="244">
        <f t="shared" si="0"/>
        <v>0</v>
      </c>
      <c r="G19" s="244">
        <f t="shared" si="0"/>
        <v>0</v>
      </c>
      <c r="H19" s="244">
        <f t="shared" si="0"/>
        <v>0</v>
      </c>
      <c r="I19" s="244">
        <f t="shared" si="0"/>
        <v>0</v>
      </c>
      <c r="J19" s="244">
        <f t="shared" si="0"/>
        <v>0</v>
      </c>
      <c r="K19" s="244">
        <f t="shared" si="0"/>
        <v>0</v>
      </c>
      <c r="L19" s="244">
        <f t="shared" si="0"/>
        <v>0</v>
      </c>
      <c r="M19" s="244">
        <f t="shared" si="0"/>
        <v>0</v>
      </c>
      <c r="N19" s="244">
        <f t="shared" si="0"/>
        <v>0</v>
      </c>
    </row>
    <row r="20" spans="2:16" hidden="1">
      <c r="B20" s="239"/>
      <c r="C20" s="243" t="s">
        <v>518</v>
      </c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</row>
    <row r="21" spans="2:16" hidden="1">
      <c r="B21" s="239"/>
      <c r="C21" s="246" t="s">
        <v>516</v>
      </c>
      <c r="D21" s="247"/>
      <c r="E21" s="247"/>
      <c r="F21" s="247"/>
      <c r="G21" s="247"/>
      <c r="H21" s="247"/>
      <c r="I21" s="247"/>
      <c r="J21" s="247"/>
      <c r="K21" s="249">
        <f>[5]Pasivet!I53</f>
        <v>677000.35</v>
      </c>
      <c r="L21" s="249">
        <f>SUM(D21:K21)</f>
        <v>677000.35</v>
      </c>
      <c r="M21" s="247"/>
      <c r="N21" s="244">
        <f>SUM(D21:K21)</f>
        <v>677000.35</v>
      </c>
    </row>
    <row r="22" spans="2:16" hidden="1">
      <c r="B22" s="239"/>
      <c r="C22" s="243" t="s">
        <v>517</v>
      </c>
      <c r="D22" s="247"/>
      <c r="E22" s="247"/>
      <c r="F22" s="247"/>
      <c r="G22" s="247"/>
      <c r="H22" s="247"/>
      <c r="I22" s="247"/>
      <c r="J22" s="247"/>
      <c r="K22" s="247"/>
      <c r="L22" s="249"/>
      <c r="M22" s="247"/>
      <c r="N22" s="244">
        <f t="shared" ref="N22:N28" si="1">SUM(D22:K22)</f>
        <v>0</v>
      </c>
    </row>
    <row r="23" spans="2:16" hidden="1">
      <c r="B23" s="239"/>
      <c r="C23" s="243" t="s">
        <v>515</v>
      </c>
      <c r="D23" s="245"/>
      <c r="E23" s="245"/>
      <c r="F23" s="245"/>
      <c r="G23" s="245"/>
      <c r="H23" s="245"/>
      <c r="I23" s="245"/>
      <c r="J23" s="245"/>
      <c r="K23" s="245"/>
      <c r="L23" s="249"/>
      <c r="M23" s="245"/>
      <c r="N23" s="244">
        <f t="shared" si="1"/>
        <v>0</v>
      </c>
    </row>
    <row r="24" spans="2:16" ht="24" hidden="1">
      <c r="B24" s="239"/>
      <c r="C24" s="243" t="s">
        <v>519</v>
      </c>
      <c r="D24" s="247"/>
      <c r="E24" s="247"/>
      <c r="F24" s="247"/>
      <c r="G24" s="247"/>
      <c r="H24" s="247"/>
      <c r="I24" s="247"/>
      <c r="J24" s="247"/>
      <c r="K24" s="247"/>
      <c r="L24" s="249"/>
      <c r="M24" s="247"/>
      <c r="N24" s="244">
        <f t="shared" si="1"/>
        <v>0</v>
      </c>
    </row>
    <row r="25" spans="2:16" hidden="1">
      <c r="B25" s="239"/>
      <c r="C25" s="246" t="s">
        <v>520</v>
      </c>
      <c r="D25" s="247">
        <v>100</v>
      </c>
      <c r="E25" s="247"/>
      <c r="F25" s="247"/>
      <c r="G25" s="247"/>
      <c r="H25" s="247"/>
      <c r="I25" s="247"/>
      <c r="J25" s="247"/>
      <c r="K25" s="247"/>
      <c r="L25" s="249"/>
      <c r="M25" s="247"/>
      <c r="N25" s="244">
        <f t="shared" si="1"/>
        <v>100</v>
      </c>
    </row>
    <row r="26" spans="2:16" hidden="1">
      <c r="B26" s="239"/>
      <c r="C26" s="246" t="s">
        <v>499</v>
      </c>
      <c r="D26" s="247"/>
      <c r="E26" s="247"/>
      <c r="F26" s="247"/>
      <c r="G26" s="247"/>
      <c r="H26" s="247"/>
      <c r="I26" s="249"/>
      <c r="J26" s="247"/>
      <c r="K26" s="249"/>
      <c r="L26" s="249">
        <f>SUM(D26:K26)</f>
        <v>0</v>
      </c>
      <c r="M26" s="247"/>
      <c r="N26" s="244">
        <f t="shared" si="1"/>
        <v>0</v>
      </c>
    </row>
    <row r="27" spans="2:16" hidden="1">
      <c r="B27" s="239"/>
      <c r="C27" s="246" t="s">
        <v>524</v>
      </c>
      <c r="D27" s="247"/>
      <c r="E27" s="247"/>
      <c r="F27" s="247"/>
      <c r="G27" s="247"/>
      <c r="H27" s="247"/>
      <c r="I27" s="249">
        <f>K9</f>
        <v>0</v>
      </c>
      <c r="J27" s="247"/>
      <c r="K27" s="249">
        <f>-I27</f>
        <v>0</v>
      </c>
      <c r="L27" s="249">
        <f>SUM(D27:K27)</f>
        <v>0</v>
      </c>
      <c r="M27" s="247"/>
      <c r="N27" s="244">
        <f t="shared" si="1"/>
        <v>0</v>
      </c>
    </row>
    <row r="28" spans="2:16" ht="24" hidden="1">
      <c r="B28" s="239"/>
      <c r="C28" s="243" t="s">
        <v>521</v>
      </c>
      <c r="D28" s="245"/>
      <c r="E28" s="245"/>
      <c r="F28" s="245"/>
      <c r="G28" s="245"/>
      <c r="H28" s="245"/>
      <c r="I28" s="244">
        <f t="shared" ref="I28:L28" si="2">SUM(I25:I26)</f>
        <v>0</v>
      </c>
      <c r="J28" s="245"/>
      <c r="K28" s="244">
        <f t="shared" si="2"/>
        <v>0</v>
      </c>
      <c r="L28" s="245">
        <f t="shared" si="2"/>
        <v>0</v>
      </c>
      <c r="M28" s="245"/>
      <c r="N28" s="244">
        <f t="shared" si="1"/>
        <v>0</v>
      </c>
    </row>
    <row r="29" spans="2:16" hidden="1">
      <c r="B29" s="86" t="s">
        <v>234</v>
      </c>
      <c r="C29" s="243" t="s">
        <v>525</v>
      </c>
      <c r="D29" s="244">
        <v>0</v>
      </c>
      <c r="E29" s="244">
        <f t="shared" ref="E29:J29" si="3">SUM(E19:E28)-E28</f>
        <v>0</v>
      </c>
      <c r="F29" s="244">
        <f t="shared" si="3"/>
        <v>0</v>
      </c>
      <c r="G29" s="244">
        <f t="shared" si="3"/>
        <v>0</v>
      </c>
      <c r="H29" s="244">
        <f t="shared" si="3"/>
        <v>0</v>
      </c>
      <c r="I29" s="244">
        <f t="shared" si="3"/>
        <v>0</v>
      </c>
      <c r="J29" s="244">
        <f t="shared" si="3"/>
        <v>0</v>
      </c>
      <c r="K29" s="244">
        <v>0</v>
      </c>
      <c r="L29" s="244">
        <v>0</v>
      </c>
      <c r="M29" s="245"/>
      <c r="N29" s="244">
        <f>L29+M29+D29</f>
        <v>0</v>
      </c>
      <c r="P29" s="248"/>
    </row>
    <row r="30" spans="2:16" hidden="1">
      <c r="B30" s="239"/>
      <c r="C30" s="246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</row>
    <row r="31" spans="2:16" hidden="1">
      <c r="B31" s="86" t="s">
        <v>234</v>
      </c>
      <c r="C31" s="243" t="s">
        <v>526</v>
      </c>
      <c r="D31" s="244">
        <f>D29</f>
        <v>0</v>
      </c>
      <c r="E31" s="244">
        <f t="shared" ref="E31:N31" si="4">E29</f>
        <v>0</v>
      </c>
      <c r="F31" s="244">
        <f t="shared" si="4"/>
        <v>0</v>
      </c>
      <c r="G31" s="244">
        <f t="shared" si="4"/>
        <v>0</v>
      </c>
      <c r="H31" s="244">
        <f t="shared" si="4"/>
        <v>0</v>
      </c>
      <c r="I31" s="244">
        <f t="shared" si="4"/>
        <v>0</v>
      </c>
      <c r="J31" s="244">
        <f t="shared" si="4"/>
        <v>0</v>
      </c>
      <c r="K31" s="244">
        <f t="shared" si="4"/>
        <v>0</v>
      </c>
      <c r="L31" s="244">
        <f t="shared" si="4"/>
        <v>0</v>
      </c>
      <c r="M31" s="244">
        <f t="shared" si="4"/>
        <v>0</v>
      </c>
      <c r="N31" s="244">
        <f t="shared" si="4"/>
        <v>0</v>
      </c>
    </row>
    <row r="32" spans="2:16" hidden="1">
      <c r="B32" s="239"/>
      <c r="C32" s="243" t="s">
        <v>518</v>
      </c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</row>
    <row r="33" spans="2:17" hidden="1">
      <c r="B33" s="239"/>
      <c r="C33" s="246" t="s">
        <v>516</v>
      </c>
      <c r="D33" s="247"/>
      <c r="E33" s="247"/>
      <c r="F33" s="247"/>
      <c r="G33" s="247"/>
      <c r="H33" s="247"/>
      <c r="I33" s="247"/>
      <c r="J33" s="247"/>
      <c r="K33" s="249"/>
      <c r="L33" s="249">
        <f>SUM(D33:K33)</f>
        <v>0</v>
      </c>
      <c r="M33" s="247"/>
      <c r="N33" s="244">
        <f>SUM(D33:K33)</f>
        <v>0</v>
      </c>
    </row>
    <row r="34" spans="2:17" hidden="1">
      <c r="B34" s="239"/>
      <c r="C34" s="243" t="s">
        <v>517</v>
      </c>
      <c r="D34" s="247"/>
      <c r="E34" s="247"/>
      <c r="F34" s="247"/>
      <c r="G34" s="247"/>
      <c r="H34" s="247"/>
      <c r="I34" s="247"/>
      <c r="J34" s="247"/>
      <c r="K34" s="247"/>
      <c r="L34" s="249"/>
      <c r="M34" s="247"/>
      <c r="N34" s="244">
        <f t="shared" ref="N34:N40" si="5">SUM(D34:K34)</f>
        <v>0</v>
      </c>
    </row>
    <row r="35" spans="2:17" hidden="1">
      <c r="B35" s="239"/>
      <c r="C35" s="243" t="s">
        <v>515</v>
      </c>
      <c r="D35" s="245"/>
      <c r="E35" s="245"/>
      <c r="F35" s="245"/>
      <c r="G35" s="245"/>
      <c r="H35" s="245"/>
      <c r="I35" s="245"/>
      <c r="J35" s="245"/>
      <c r="K35" s="245"/>
      <c r="L35" s="249"/>
      <c r="M35" s="245"/>
      <c r="N35" s="244">
        <f t="shared" si="5"/>
        <v>0</v>
      </c>
    </row>
    <row r="36" spans="2:17" ht="24" hidden="1">
      <c r="B36" s="239"/>
      <c r="C36" s="243" t="s">
        <v>519</v>
      </c>
      <c r="D36" s="247"/>
      <c r="E36" s="247"/>
      <c r="F36" s="247"/>
      <c r="G36" s="247"/>
      <c r="H36" s="247"/>
      <c r="I36" s="247"/>
      <c r="J36" s="247"/>
      <c r="K36" s="247"/>
      <c r="L36" s="249"/>
      <c r="M36" s="247"/>
      <c r="N36" s="244">
        <f t="shared" si="5"/>
        <v>0</v>
      </c>
    </row>
    <row r="37" spans="2:17" hidden="1">
      <c r="B37" s="239"/>
      <c r="C37" s="246" t="s">
        <v>520</v>
      </c>
      <c r="D37" s="247"/>
      <c r="E37" s="247"/>
      <c r="F37" s="247"/>
      <c r="G37" s="247"/>
      <c r="H37" s="247"/>
      <c r="I37" s="247"/>
      <c r="J37" s="247"/>
      <c r="K37" s="247"/>
      <c r="L37" s="249"/>
      <c r="M37" s="247"/>
      <c r="N37" s="244">
        <f t="shared" si="5"/>
        <v>0</v>
      </c>
    </row>
    <row r="38" spans="2:17" hidden="1">
      <c r="B38" s="239"/>
      <c r="C38" s="246" t="s">
        <v>499</v>
      </c>
      <c r="D38" s="247"/>
      <c r="E38" s="247"/>
      <c r="F38" s="247"/>
      <c r="G38" s="247"/>
      <c r="H38" s="247"/>
      <c r="I38" s="249"/>
      <c r="J38" s="247"/>
      <c r="K38" s="249"/>
      <c r="L38" s="249">
        <f>SUM(D38:K38)</f>
        <v>0</v>
      </c>
      <c r="M38" s="247"/>
      <c r="N38" s="244">
        <f t="shared" si="5"/>
        <v>0</v>
      </c>
    </row>
    <row r="39" spans="2:17" hidden="1">
      <c r="B39" s="239"/>
      <c r="C39" s="246" t="s">
        <v>524</v>
      </c>
      <c r="D39" s="247"/>
      <c r="E39" s="247"/>
      <c r="F39" s="247"/>
      <c r="G39" s="247"/>
      <c r="H39" s="247"/>
      <c r="I39" s="249">
        <v>0</v>
      </c>
      <c r="J39" s="247"/>
      <c r="K39" s="249">
        <f>-I39</f>
        <v>0</v>
      </c>
      <c r="L39" s="249">
        <f>SUM(D39:K39)</f>
        <v>0</v>
      </c>
      <c r="M39" s="247"/>
      <c r="N39" s="244">
        <f t="shared" si="5"/>
        <v>0</v>
      </c>
    </row>
    <row r="40" spans="2:17" ht="24" hidden="1">
      <c r="B40" s="239"/>
      <c r="C40" s="243" t="s">
        <v>521</v>
      </c>
      <c r="D40" s="245"/>
      <c r="E40" s="245"/>
      <c r="F40" s="245"/>
      <c r="G40" s="245"/>
      <c r="H40" s="245"/>
      <c r="I40" s="244">
        <f t="shared" ref="I40" si="6">SUM(I37:I38)</f>
        <v>0</v>
      </c>
      <c r="J40" s="245"/>
      <c r="K40" s="244">
        <f t="shared" ref="K40:L40" si="7">SUM(K37:K38)</f>
        <v>0</v>
      </c>
      <c r="L40" s="245">
        <f t="shared" si="7"/>
        <v>0</v>
      </c>
      <c r="M40" s="245"/>
      <c r="N40" s="244">
        <f t="shared" si="5"/>
        <v>0</v>
      </c>
    </row>
    <row r="41" spans="2:17" hidden="1">
      <c r="B41" s="86" t="s">
        <v>234</v>
      </c>
      <c r="C41" s="243" t="s">
        <v>527</v>
      </c>
      <c r="D41" s="244">
        <f>SUM(D31:D40)-D40</f>
        <v>0</v>
      </c>
      <c r="E41" s="244">
        <f t="shared" ref="E41:L41" si="8">SUM(E31:E40)-E40</f>
        <v>0</v>
      </c>
      <c r="F41" s="244">
        <f t="shared" si="8"/>
        <v>0</v>
      </c>
      <c r="G41" s="244">
        <f t="shared" si="8"/>
        <v>0</v>
      </c>
      <c r="H41" s="244">
        <f t="shared" si="8"/>
        <v>0</v>
      </c>
      <c r="I41" s="244">
        <f t="shared" si="8"/>
        <v>0</v>
      </c>
      <c r="J41" s="244">
        <f t="shared" si="8"/>
        <v>0</v>
      </c>
      <c r="K41" s="244">
        <f t="shared" si="8"/>
        <v>0</v>
      </c>
      <c r="L41" s="244">
        <f t="shared" si="8"/>
        <v>0</v>
      </c>
      <c r="M41" s="245"/>
      <c r="N41" s="244">
        <f>L41+M41+D41</f>
        <v>0</v>
      </c>
      <c r="P41" s="248"/>
      <c r="Q41" s="248"/>
    </row>
    <row r="42" spans="2:17" hidden="1">
      <c r="B42" s="239"/>
      <c r="C42" s="246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</row>
    <row r="43" spans="2:17">
      <c r="B43" s="86" t="s">
        <v>234</v>
      </c>
      <c r="C43" s="243" t="s">
        <v>528</v>
      </c>
      <c r="D43" s="244">
        <f>D41</f>
        <v>0</v>
      </c>
      <c r="E43" s="244">
        <f t="shared" ref="E43:N43" si="9">E41</f>
        <v>0</v>
      </c>
      <c r="F43" s="244">
        <f t="shared" si="9"/>
        <v>0</v>
      </c>
      <c r="G43" s="244">
        <f t="shared" si="9"/>
        <v>0</v>
      </c>
      <c r="H43" s="244">
        <f t="shared" si="9"/>
        <v>0</v>
      </c>
      <c r="I43" s="244">
        <f t="shared" si="9"/>
        <v>0</v>
      </c>
      <c r="J43" s="244">
        <f t="shared" si="9"/>
        <v>0</v>
      </c>
      <c r="K43" s="244">
        <f t="shared" si="9"/>
        <v>0</v>
      </c>
      <c r="L43" s="244">
        <f t="shared" si="9"/>
        <v>0</v>
      </c>
      <c r="M43" s="244">
        <f t="shared" si="9"/>
        <v>0</v>
      </c>
      <c r="N43" s="244">
        <f t="shared" si="9"/>
        <v>0</v>
      </c>
    </row>
    <row r="44" spans="2:17">
      <c r="B44" s="239"/>
      <c r="C44" s="243" t="s">
        <v>518</v>
      </c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</row>
    <row r="45" spans="2:17">
      <c r="B45" s="239"/>
      <c r="C45" s="246" t="s">
        <v>516</v>
      </c>
      <c r="D45" s="247"/>
      <c r="E45" s="247"/>
      <c r="F45" s="247"/>
      <c r="G45" s="247"/>
      <c r="H45" s="247"/>
      <c r="I45" s="247"/>
      <c r="J45" s="247"/>
      <c r="K45" s="249">
        <v>2616285.202875738</v>
      </c>
      <c r="L45" s="249">
        <v>2616285.202875738</v>
      </c>
      <c r="M45" s="247"/>
      <c r="N45" s="244">
        <v>2616285.202875738</v>
      </c>
    </row>
    <row r="46" spans="2:17">
      <c r="B46" s="239"/>
      <c r="C46" s="243" t="s">
        <v>517</v>
      </c>
      <c r="D46" s="247"/>
      <c r="E46" s="247"/>
      <c r="F46" s="247"/>
      <c r="G46" s="247"/>
      <c r="H46" s="247"/>
      <c r="I46" s="247"/>
      <c r="J46" s="247"/>
      <c r="K46" s="247"/>
      <c r="L46" s="249"/>
      <c r="M46" s="247"/>
      <c r="N46" s="244">
        <v>0</v>
      </c>
    </row>
    <row r="47" spans="2:17">
      <c r="B47" s="239"/>
      <c r="C47" s="243" t="s">
        <v>515</v>
      </c>
      <c r="D47" s="245"/>
      <c r="E47" s="245"/>
      <c r="F47" s="245"/>
      <c r="G47" s="245"/>
      <c r="H47" s="245"/>
      <c r="I47" s="245"/>
      <c r="J47" s="245"/>
      <c r="K47" s="245"/>
      <c r="L47" s="249"/>
      <c r="M47" s="245"/>
      <c r="N47" s="244">
        <v>0</v>
      </c>
    </row>
    <row r="48" spans="2:17" ht="24">
      <c r="B48" s="239"/>
      <c r="C48" s="243" t="s">
        <v>519</v>
      </c>
      <c r="D48" s="247"/>
      <c r="E48" s="247"/>
      <c r="F48" s="247"/>
      <c r="G48" s="247"/>
      <c r="H48" s="247"/>
      <c r="I48" s="247"/>
      <c r="J48" s="247"/>
      <c r="K48" s="247"/>
      <c r="L48" s="249"/>
      <c r="M48" s="247"/>
      <c r="N48" s="244">
        <v>0</v>
      </c>
    </row>
    <row r="49" spans="2:17">
      <c r="B49" s="239"/>
      <c r="C49" s="246" t="s">
        <v>520</v>
      </c>
      <c r="D49" s="249">
        <f>Aktivet!G21</f>
        <v>100</v>
      </c>
      <c r="E49" s="247"/>
      <c r="F49" s="247"/>
      <c r="G49" s="247"/>
      <c r="H49" s="247"/>
      <c r="I49" s="247"/>
      <c r="J49" s="247"/>
      <c r="K49" s="247"/>
      <c r="L49" s="249"/>
      <c r="M49" s="247"/>
      <c r="N49" s="244">
        <v>100</v>
      </c>
    </row>
    <row r="50" spans="2:17">
      <c r="B50" s="239"/>
      <c r="C50" s="246" t="s">
        <v>499</v>
      </c>
      <c r="D50" s="247"/>
      <c r="E50" s="247"/>
      <c r="F50" s="247"/>
      <c r="G50" s="247"/>
      <c r="H50" s="247"/>
      <c r="I50" s="249"/>
      <c r="J50" s="247"/>
      <c r="K50" s="249"/>
      <c r="L50" s="249">
        <v>0</v>
      </c>
      <c r="M50" s="247"/>
      <c r="N50" s="244">
        <v>0</v>
      </c>
    </row>
    <row r="51" spans="2:17">
      <c r="B51" s="239"/>
      <c r="C51" s="246" t="s">
        <v>524</v>
      </c>
      <c r="D51" s="247"/>
      <c r="E51" s="247"/>
      <c r="F51" s="247"/>
      <c r="G51" s="247"/>
      <c r="H51" s="247"/>
      <c r="I51" s="249">
        <f>K33</f>
        <v>0</v>
      </c>
      <c r="J51" s="247"/>
      <c r="K51" s="249">
        <v>0</v>
      </c>
      <c r="L51" s="249">
        <v>0</v>
      </c>
      <c r="M51" s="247"/>
      <c r="N51" s="244">
        <v>0</v>
      </c>
    </row>
    <row r="52" spans="2:17" ht="24">
      <c r="B52" s="239"/>
      <c r="C52" s="243" t="s">
        <v>521</v>
      </c>
      <c r="D52" s="245"/>
      <c r="E52" s="245"/>
      <c r="F52" s="245"/>
      <c r="G52" s="245"/>
      <c r="H52" s="245"/>
      <c r="I52" s="244">
        <f t="shared" ref="I52" si="10">SUM(I49:I50)</f>
        <v>0</v>
      </c>
      <c r="J52" s="245"/>
      <c r="K52" s="244">
        <v>0</v>
      </c>
      <c r="L52" s="245">
        <v>0</v>
      </c>
      <c r="M52" s="245"/>
      <c r="N52" s="244">
        <v>0</v>
      </c>
    </row>
    <row r="53" spans="2:17">
      <c r="B53" s="86" t="s">
        <v>234</v>
      </c>
      <c r="C53" s="243" t="s">
        <v>529</v>
      </c>
      <c r="D53" s="244">
        <f>SUM(D43:D52)-D52</f>
        <v>100</v>
      </c>
      <c r="E53" s="244">
        <f t="shared" ref="E53:J53" si="11">SUM(E43:E52)-E52</f>
        <v>0</v>
      </c>
      <c r="F53" s="244">
        <f t="shared" si="11"/>
        <v>0</v>
      </c>
      <c r="G53" s="244">
        <f t="shared" si="11"/>
        <v>0</v>
      </c>
      <c r="H53" s="244">
        <f t="shared" si="11"/>
        <v>0</v>
      </c>
      <c r="I53" s="244">
        <f t="shared" si="11"/>
        <v>0</v>
      </c>
      <c r="J53" s="244">
        <f t="shared" si="11"/>
        <v>0</v>
      </c>
      <c r="K53" s="244">
        <v>2616285.202875738</v>
      </c>
      <c r="L53" s="244">
        <v>2616285.202875738</v>
      </c>
      <c r="M53" s="245"/>
      <c r="N53" s="244">
        <v>2616385.202875738</v>
      </c>
      <c r="P53" s="248"/>
      <c r="Q53" s="248"/>
    </row>
    <row r="55" spans="2:17">
      <c r="I55" s="250"/>
    </row>
  </sheetData>
  <mergeCells count="1">
    <mergeCell ref="C2:N2"/>
  </mergeCells>
  <printOptions horizontalCentered="1"/>
  <pageMargins left="0" right="0" top="0.196850393700787" bottom="0" header="0.31496062992126" footer="0.31496062992126"/>
  <pageSetup scale="86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2:K51"/>
  <sheetViews>
    <sheetView view="pageBreakPreview" topLeftCell="A31" zoomScale="130" zoomScaleSheetLayoutView="130" workbookViewId="0">
      <selection activeCell="J39" sqref="J39"/>
    </sheetView>
  </sheetViews>
  <sheetFormatPr defaultRowHeight="12"/>
  <cols>
    <col min="1" max="1" width="3.5703125" style="32" customWidth="1"/>
    <col min="2" max="2" width="21.7109375" style="32" customWidth="1"/>
    <col min="3" max="3" width="6.85546875" style="32" customWidth="1"/>
    <col min="4" max="5" width="14.7109375" style="32" customWidth="1"/>
    <col min="6" max="6" width="15" style="32" customWidth="1"/>
    <col min="7" max="7" width="14.5703125" style="32" customWidth="1"/>
    <col min="8" max="8" width="14.42578125" style="32" bestFit="1" customWidth="1"/>
    <col min="9" max="9" width="7.5703125" style="32" bestFit="1" customWidth="1"/>
    <col min="10" max="10" width="19.85546875" style="32" customWidth="1"/>
    <col min="11" max="11" width="10.7109375" style="32" bestFit="1" customWidth="1"/>
    <col min="12" max="12" width="10" style="32" customWidth="1"/>
    <col min="13" max="14" width="9.140625" style="32"/>
    <col min="15" max="15" width="10.5703125" style="32" customWidth="1"/>
    <col min="16" max="18" width="10.85546875" style="32" customWidth="1"/>
    <col min="19" max="19" width="11.28515625" style="32" customWidth="1"/>
    <col min="20" max="20" width="10.42578125" style="32" customWidth="1"/>
    <col min="21" max="21" width="9.140625" style="32"/>
    <col min="22" max="22" width="7.28515625" style="32" customWidth="1"/>
    <col min="23" max="23" width="19" style="32" customWidth="1"/>
    <col min="24" max="28" width="9.140625" style="32"/>
    <col min="29" max="29" width="10.42578125" style="32" customWidth="1"/>
    <col min="30" max="30" width="10.7109375" style="32" customWidth="1"/>
    <col min="31" max="31" width="10.42578125" style="32" customWidth="1"/>
    <col min="32" max="32" width="11.140625" style="32" customWidth="1"/>
    <col min="33" max="33" width="13.7109375" style="32" customWidth="1"/>
    <col min="34" max="16384" width="9.140625" style="32"/>
  </cols>
  <sheetData>
    <row r="2" spans="1:11">
      <c r="B2" s="251" t="str">
        <f>Kop.!F3</f>
        <v>Auto 1 albania shpk</v>
      </c>
    </row>
    <row r="4" spans="1:11" ht="18" customHeight="1">
      <c r="B4" s="405" t="s">
        <v>530</v>
      </c>
      <c r="C4" s="405"/>
      <c r="D4" s="405"/>
      <c r="E4" s="405"/>
      <c r="F4" s="405"/>
      <c r="G4" s="405"/>
      <c r="H4" s="405"/>
    </row>
    <row r="6" spans="1:11" ht="15" customHeight="1">
      <c r="A6" s="402" t="s">
        <v>230</v>
      </c>
      <c r="B6" s="402" t="s">
        <v>372</v>
      </c>
      <c r="C6" s="402" t="s">
        <v>531</v>
      </c>
      <c r="D6" s="252" t="s">
        <v>532</v>
      </c>
      <c r="E6" s="252" t="s">
        <v>533</v>
      </c>
      <c r="F6" s="402" t="s">
        <v>534</v>
      </c>
      <c r="G6" s="402" t="s">
        <v>535</v>
      </c>
      <c r="H6" s="252" t="s">
        <v>532</v>
      </c>
    </row>
    <row r="7" spans="1:11" ht="15" customHeight="1">
      <c r="A7" s="403"/>
      <c r="B7" s="403"/>
      <c r="C7" s="403"/>
      <c r="D7" s="253" t="s">
        <v>206</v>
      </c>
      <c r="E7" s="253" t="s">
        <v>536</v>
      </c>
      <c r="F7" s="403"/>
      <c r="G7" s="403"/>
      <c r="H7" s="254" t="s">
        <v>118</v>
      </c>
    </row>
    <row r="8" spans="1:11">
      <c r="A8" s="230">
        <v>1</v>
      </c>
      <c r="B8" s="255" t="s">
        <v>537</v>
      </c>
      <c r="C8" s="230"/>
      <c r="D8" s="256">
        <v>0</v>
      </c>
      <c r="E8" s="256"/>
      <c r="F8" s="256">
        <v>2109486.0799999996</v>
      </c>
      <c r="G8" s="256"/>
      <c r="H8" s="256">
        <f t="shared" ref="H8:H14" si="0">D8+F8-G8</f>
        <v>2109486.0799999996</v>
      </c>
      <c r="J8" s="257"/>
      <c r="K8" s="257"/>
    </row>
    <row r="9" spans="1:11">
      <c r="A9" s="230">
        <v>2</v>
      </c>
      <c r="B9" s="255" t="s">
        <v>538</v>
      </c>
      <c r="C9" s="230"/>
      <c r="D9" s="256">
        <v>0</v>
      </c>
      <c r="E9" s="256"/>
      <c r="F9" s="256">
        <v>6416944.6900000013</v>
      </c>
      <c r="G9" s="256"/>
      <c r="H9" s="256">
        <f t="shared" si="0"/>
        <v>6416944.6900000013</v>
      </c>
      <c r="J9" s="257"/>
      <c r="K9" s="257"/>
    </row>
    <row r="10" spans="1:11">
      <c r="A10" s="230">
        <v>3</v>
      </c>
      <c r="B10" s="255" t="s">
        <v>539</v>
      </c>
      <c r="C10" s="230"/>
      <c r="D10" s="256">
        <v>0</v>
      </c>
      <c r="E10" s="256"/>
      <c r="F10" s="256">
        <v>1235200</v>
      </c>
      <c r="G10" s="256"/>
      <c r="H10" s="256">
        <f t="shared" si="0"/>
        <v>1235200</v>
      </c>
      <c r="J10" s="257"/>
      <c r="K10" s="257"/>
    </row>
    <row r="11" spans="1:11">
      <c r="A11" s="230">
        <v>4</v>
      </c>
      <c r="B11" s="255"/>
      <c r="C11" s="230"/>
      <c r="D11" s="256"/>
      <c r="E11" s="256"/>
      <c r="F11" s="256"/>
      <c r="G11" s="256"/>
      <c r="H11" s="256">
        <f t="shared" si="0"/>
        <v>0</v>
      </c>
    </row>
    <row r="12" spans="1:11">
      <c r="A12" s="230">
        <v>5</v>
      </c>
      <c r="B12" s="255"/>
      <c r="C12" s="230"/>
      <c r="D12" s="256"/>
      <c r="E12" s="256"/>
      <c r="F12" s="256"/>
      <c r="G12" s="256"/>
      <c r="H12" s="256">
        <f t="shared" si="0"/>
        <v>0</v>
      </c>
    </row>
    <row r="13" spans="1:11">
      <c r="A13" s="230">
        <v>1</v>
      </c>
      <c r="B13" s="255"/>
      <c r="C13" s="230"/>
      <c r="D13" s="256"/>
      <c r="E13" s="256"/>
      <c r="F13" s="256"/>
      <c r="G13" s="256"/>
      <c r="H13" s="256">
        <f t="shared" si="0"/>
        <v>0</v>
      </c>
    </row>
    <row r="14" spans="1:11">
      <c r="A14" s="230">
        <v>2</v>
      </c>
      <c r="B14" s="255"/>
      <c r="C14" s="230"/>
      <c r="D14" s="256"/>
      <c r="E14" s="256"/>
      <c r="F14" s="256"/>
      <c r="G14" s="256"/>
      <c r="H14" s="256">
        <f t="shared" si="0"/>
        <v>0</v>
      </c>
    </row>
    <row r="15" spans="1:11">
      <c r="A15" s="230">
        <v>3</v>
      </c>
      <c r="B15" s="255"/>
      <c r="C15" s="230"/>
      <c r="D15" s="256">
        <v>0</v>
      </c>
      <c r="E15" s="256"/>
      <c r="F15" s="256"/>
      <c r="G15" s="256"/>
      <c r="H15" s="256">
        <f>D15+F15-G15</f>
        <v>0</v>
      </c>
    </row>
    <row r="16" spans="1:11">
      <c r="A16" s="230">
        <v>4</v>
      </c>
      <c r="B16" s="255"/>
      <c r="C16" s="230"/>
      <c r="D16" s="256">
        <v>0</v>
      </c>
      <c r="E16" s="256"/>
      <c r="F16" s="256"/>
      <c r="G16" s="256"/>
      <c r="H16" s="256">
        <f t="shared" ref="H16" si="1">D16+F16-G16</f>
        <v>0</v>
      </c>
    </row>
    <row r="17" spans="1:11" s="56" customFormat="1" ht="30" customHeight="1">
      <c r="A17" s="78"/>
      <c r="B17" s="258" t="s">
        <v>540</v>
      </c>
      <c r="C17" s="259"/>
      <c r="D17" s="260">
        <f>SUM(D8:D16)</f>
        <v>0</v>
      </c>
      <c r="E17" s="260"/>
      <c r="F17" s="260">
        <f>SUM(F8:F16)</f>
        <v>9761630.7700000014</v>
      </c>
      <c r="G17" s="260">
        <f>SUM(G8:G16)</f>
        <v>0</v>
      </c>
      <c r="H17" s="260">
        <f>SUM(H8:H16)</f>
        <v>9761630.7700000014</v>
      </c>
      <c r="I17" s="32"/>
      <c r="J17" s="261">
        <f>'Details 2018 AA'!E53</f>
        <v>9761630.7700000051</v>
      </c>
      <c r="K17" s="261"/>
    </row>
    <row r="18" spans="1:11">
      <c r="J18" s="261">
        <f>J17-F17</f>
        <v>0</v>
      </c>
    </row>
    <row r="20" spans="1:11">
      <c r="B20" s="401" t="s">
        <v>541</v>
      </c>
      <c r="C20" s="401"/>
      <c r="D20" s="401"/>
      <c r="E20" s="401"/>
      <c r="F20" s="401"/>
      <c r="G20" s="401"/>
      <c r="H20" s="401"/>
    </row>
    <row r="22" spans="1:11">
      <c r="A22" s="402" t="s">
        <v>230</v>
      </c>
      <c r="B22" s="402" t="s">
        <v>372</v>
      </c>
      <c r="C22" s="402" t="s">
        <v>531</v>
      </c>
      <c r="D22" s="252" t="s">
        <v>532</v>
      </c>
      <c r="E22" s="252" t="s">
        <v>533</v>
      </c>
      <c r="F22" s="404" t="s">
        <v>534</v>
      </c>
      <c r="G22" s="402" t="s">
        <v>535</v>
      </c>
      <c r="H22" s="252" t="s">
        <v>532</v>
      </c>
    </row>
    <row r="23" spans="1:11">
      <c r="A23" s="403"/>
      <c r="B23" s="403"/>
      <c r="C23" s="403"/>
      <c r="D23" s="253" t="str">
        <f>D7</f>
        <v>01.01.2018</v>
      </c>
      <c r="E23" s="253" t="s">
        <v>536</v>
      </c>
      <c r="F23" s="404"/>
      <c r="G23" s="403"/>
      <c r="H23" s="254" t="str">
        <f>H7</f>
        <v>31.12.2018</v>
      </c>
    </row>
    <row r="24" spans="1:11">
      <c r="A24" s="230">
        <v>1</v>
      </c>
      <c r="B24" s="255" t="s">
        <v>537</v>
      </c>
      <c r="C24" s="230"/>
      <c r="D24" s="256">
        <v>0</v>
      </c>
      <c r="E24" s="262"/>
      <c r="F24" s="262">
        <v>63373.927199039332</v>
      </c>
      <c r="G24" s="256"/>
      <c r="H24" s="256">
        <f t="shared" ref="H24:H32" si="2">D24+F24-G24</f>
        <v>63373.927199039332</v>
      </c>
      <c r="J24" s="257"/>
    </row>
    <row r="25" spans="1:11">
      <c r="A25" s="230">
        <v>2</v>
      </c>
      <c r="B25" s="255" t="s">
        <v>538</v>
      </c>
      <c r="C25" s="230"/>
      <c r="D25" s="256">
        <v>0</v>
      </c>
      <c r="E25" s="262"/>
      <c r="F25" s="262">
        <v>860710.32046278415</v>
      </c>
      <c r="G25" s="256"/>
      <c r="H25" s="256">
        <f t="shared" si="2"/>
        <v>860710.32046278415</v>
      </c>
      <c r="J25" s="261"/>
    </row>
    <row r="26" spans="1:11">
      <c r="A26" s="230">
        <v>3</v>
      </c>
      <c r="B26" s="255" t="s">
        <v>539</v>
      </c>
      <c r="C26" s="230"/>
      <c r="D26" s="256">
        <v>0</v>
      </c>
      <c r="E26" s="262"/>
      <c r="F26" s="262">
        <v>26081</v>
      </c>
      <c r="G26" s="256"/>
      <c r="H26" s="256">
        <f t="shared" si="2"/>
        <v>26081</v>
      </c>
      <c r="J26" s="257"/>
    </row>
    <row r="27" spans="1:11">
      <c r="A27" s="230">
        <v>4</v>
      </c>
      <c r="B27" s="255"/>
      <c r="C27" s="230"/>
      <c r="D27" s="256">
        <v>0</v>
      </c>
      <c r="E27" s="262"/>
      <c r="F27" s="262"/>
      <c r="G27" s="256"/>
      <c r="H27" s="256">
        <f t="shared" si="2"/>
        <v>0</v>
      </c>
    </row>
    <row r="28" spans="1:11">
      <c r="A28" s="230">
        <v>5</v>
      </c>
      <c r="B28" s="255"/>
      <c r="C28" s="230"/>
      <c r="D28" s="256">
        <v>0</v>
      </c>
      <c r="E28" s="262"/>
      <c r="F28" s="262"/>
      <c r="G28" s="256"/>
      <c r="H28" s="256">
        <f t="shared" si="2"/>
        <v>0</v>
      </c>
    </row>
    <row r="29" spans="1:11">
      <c r="A29" s="230">
        <v>1</v>
      </c>
      <c r="B29" s="255"/>
      <c r="C29" s="230"/>
      <c r="D29" s="256">
        <v>0</v>
      </c>
      <c r="E29" s="256"/>
      <c r="F29" s="256"/>
      <c r="G29" s="256"/>
      <c r="H29" s="256">
        <f t="shared" si="2"/>
        <v>0</v>
      </c>
    </row>
    <row r="30" spans="1:11">
      <c r="A30" s="230">
        <v>2</v>
      </c>
      <c r="B30" s="255"/>
      <c r="C30" s="230"/>
      <c r="D30" s="256">
        <v>0</v>
      </c>
      <c r="E30" s="256"/>
      <c r="F30" s="256"/>
      <c r="G30" s="256"/>
      <c r="H30" s="256">
        <f t="shared" si="2"/>
        <v>0</v>
      </c>
    </row>
    <row r="31" spans="1:11">
      <c r="A31" s="230">
        <v>3</v>
      </c>
      <c r="B31" s="255"/>
      <c r="C31" s="230"/>
      <c r="D31" s="256">
        <v>0</v>
      </c>
      <c r="E31" s="256"/>
      <c r="F31" s="256"/>
      <c r="G31" s="256"/>
      <c r="H31" s="256">
        <f t="shared" si="2"/>
        <v>0</v>
      </c>
    </row>
    <row r="32" spans="1:11">
      <c r="A32" s="230">
        <v>4</v>
      </c>
      <c r="B32" s="255"/>
      <c r="C32" s="230"/>
      <c r="D32" s="256">
        <v>0</v>
      </c>
      <c r="E32" s="256"/>
      <c r="F32" s="256"/>
      <c r="G32" s="256"/>
      <c r="H32" s="256">
        <f t="shared" si="2"/>
        <v>0</v>
      </c>
    </row>
    <row r="33" spans="1:11" ht="30" customHeight="1">
      <c r="A33" s="78"/>
      <c r="B33" s="258" t="s">
        <v>540</v>
      </c>
      <c r="C33" s="259"/>
      <c r="D33" s="260">
        <f>SUM(D24:D32)</f>
        <v>0</v>
      </c>
      <c r="E33" s="260"/>
      <c r="F33" s="260">
        <f>SUM(F24:F32)</f>
        <v>950165.24766182352</v>
      </c>
      <c r="G33" s="260">
        <f>SUM(G24:G32)</f>
        <v>0</v>
      </c>
      <c r="H33" s="260">
        <f>SUM(H24:H32)</f>
        <v>950165.24766182352</v>
      </c>
      <c r="J33" s="261"/>
      <c r="K33" s="261"/>
    </row>
    <row r="34" spans="1:11">
      <c r="J34" s="308"/>
    </row>
    <row r="36" spans="1:11">
      <c r="B36" s="401" t="s">
        <v>542</v>
      </c>
      <c r="C36" s="401"/>
      <c r="D36" s="401"/>
      <c r="E36" s="401"/>
      <c r="F36" s="401"/>
      <c r="G36" s="401"/>
      <c r="H36" s="401"/>
    </row>
    <row r="38" spans="1:11">
      <c r="A38" s="402" t="s">
        <v>230</v>
      </c>
      <c r="B38" s="402" t="s">
        <v>372</v>
      </c>
      <c r="C38" s="402" t="s">
        <v>531</v>
      </c>
      <c r="D38" s="252" t="s">
        <v>532</v>
      </c>
      <c r="E38" s="252" t="s">
        <v>533</v>
      </c>
      <c r="F38" s="402" t="s">
        <v>534</v>
      </c>
      <c r="G38" s="402" t="s">
        <v>535</v>
      </c>
      <c r="H38" s="252" t="s">
        <v>532</v>
      </c>
    </row>
    <row r="39" spans="1:11">
      <c r="A39" s="403"/>
      <c r="B39" s="403"/>
      <c r="C39" s="403"/>
      <c r="D39" s="253" t="str">
        <f>D23</f>
        <v>01.01.2018</v>
      </c>
      <c r="E39" s="253" t="s">
        <v>536</v>
      </c>
      <c r="F39" s="403"/>
      <c r="G39" s="403"/>
      <c r="H39" s="254" t="str">
        <f>H7</f>
        <v>31.12.2018</v>
      </c>
    </row>
    <row r="40" spans="1:11">
      <c r="A40" s="230">
        <v>1</v>
      </c>
      <c r="B40" s="255" t="s">
        <v>537</v>
      </c>
      <c r="C40" s="230"/>
      <c r="D40" s="256">
        <v>0</v>
      </c>
      <c r="E40" s="256"/>
      <c r="F40" s="256">
        <v>2109486.0799999996</v>
      </c>
      <c r="G40" s="256">
        <f>F24</f>
        <v>63373.927199039332</v>
      </c>
      <c r="H40" s="256">
        <f>D40+F40-G40</f>
        <v>2046112.1528009602</v>
      </c>
    </row>
    <row r="41" spans="1:11">
      <c r="A41" s="230">
        <v>2</v>
      </c>
      <c r="B41" s="255" t="s">
        <v>538</v>
      </c>
      <c r="C41" s="230"/>
      <c r="D41" s="256">
        <v>0</v>
      </c>
      <c r="E41" s="256"/>
      <c r="F41" s="256">
        <v>6416944.6900000013</v>
      </c>
      <c r="G41" s="256">
        <f t="shared" ref="G41:G48" si="3">F25</f>
        <v>860710.32046278415</v>
      </c>
      <c r="H41" s="256">
        <f t="shared" ref="H41:H46" si="4">D41+F41-G41</f>
        <v>5556234.3695372175</v>
      </c>
    </row>
    <row r="42" spans="1:11">
      <c r="A42" s="230">
        <v>3</v>
      </c>
      <c r="B42" s="255" t="s">
        <v>539</v>
      </c>
      <c r="C42" s="230"/>
      <c r="D42" s="256">
        <v>0</v>
      </c>
      <c r="E42" s="256"/>
      <c r="F42" s="256">
        <v>1235200</v>
      </c>
      <c r="G42" s="256">
        <f t="shared" si="3"/>
        <v>26081</v>
      </c>
      <c r="H42" s="256">
        <f t="shared" si="4"/>
        <v>1209119</v>
      </c>
    </row>
    <row r="43" spans="1:11">
      <c r="A43" s="230">
        <v>4</v>
      </c>
      <c r="B43" s="255"/>
      <c r="C43" s="230"/>
      <c r="D43" s="256">
        <f t="shared" ref="D43:D48" si="5">D11-D27</f>
        <v>0</v>
      </c>
      <c r="E43" s="256"/>
      <c r="F43" s="256"/>
      <c r="G43" s="256">
        <f t="shared" si="3"/>
        <v>0</v>
      </c>
      <c r="H43" s="256">
        <f t="shared" si="4"/>
        <v>0</v>
      </c>
    </row>
    <row r="44" spans="1:11">
      <c r="A44" s="230">
        <v>5</v>
      </c>
      <c r="B44" s="255"/>
      <c r="C44" s="230"/>
      <c r="D44" s="256">
        <f t="shared" si="5"/>
        <v>0</v>
      </c>
      <c r="E44" s="256"/>
      <c r="F44" s="256"/>
      <c r="G44" s="256">
        <f t="shared" si="3"/>
        <v>0</v>
      </c>
      <c r="H44" s="256">
        <f t="shared" si="4"/>
        <v>0</v>
      </c>
    </row>
    <row r="45" spans="1:11">
      <c r="A45" s="230">
        <v>1</v>
      </c>
      <c r="B45" s="255"/>
      <c r="C45" s="230"/>
      <c r="D45" s="256">
        <f t="shared" si="5"/>
        <v>0</v>
      </c>
      <c r="E45" s="256"/>
      <c r="F45" s="256"/>
      <c r="G45" s="256">
        <f t="shared" si="3"/>
        <v>0</v>
      </c>
      <c r="H45" s="256">
        <f t="shared" si="4"/>
        <v>0</v>
      </c>
    </row>
    <row r="46" spans="1:11">
      <c r="A46" s="230">
        <v>2</v>
      </c>
      <c r="B46" s="255"/>
      <c r="C46" s="230"/>
      <c r="D46" s="256">
        <f t="shared" si="5"/>
        <v>0</v>
      </c>
      <c r="E46" s="256"/>
      <c r="F46" s="256"/>
      <c r="G46" s="256">
        <f t="shared" si="3"/>
        <v>0</v>
      </c>
      <c r="H46" s="256">
        <f t="shared" si="4"/>
        <v>0</v>
      </c>
    </row>
    <row r="47" spans="1:11">
      <c r="A47" s="230">
        <v>3</v>
      </c>
      <c r="B47" s="255"/>
      <c r="C47" s="230"/>
      <c r="D47" s="256">
        <f t="shared" si="5"/>
        <v>0</v>
      </c>
      <c r="E47" s="256"/>
      <c r="F47" s="256"/>
      <c r="G47" s="256">
        <f t="shared" si="3"/>
        <v>0</v>
      </c>
      <c r="H47" s="256">
        <f>D47+F47-G47</f>
        <v>0</v>
      </c>
    </row>
    <row r="48" spans="1:11">
      <c r="A48" s="230">
        <v>4</v>
      </c>
      <c r="B48" s="255"/>
      <c r="C48" s="230"/>
      <c r="D48" s="256">
        <f t="shared" si="5"/>
        <v>0</v>
      </c>
      <c r="E48" s="256"/>
      <c r="F48" s="256"/>
      <c r="G48" s="256">
        <f t="shared" si="3"/>
        <v>0</v>
      </c>
      <c r="H48" s="256">
        <f t="shared" ref="H48" si="6">D48+F48-G48</f>
        <v>0</v>
      </c>
    </row>
    <row r="49" spans="1:10" ht="30" customHeight="1">
      <c r="A49" s="78"/>
      <c r="B49" s="258" t="s">
        <v>540</v>
      </c>
      <c r="C49" s="259"/>
      <c r="D49" s="260">
        <f>SUM(D40:D48)</f>
        <v>0</v>
      </c>
      <c r="E49" s="260"/>
      <c r="F49" s="342">
        <f>SUM(F40:F48)</f>
        <v>9761630.7700000014</v>
      </c>
      <c r="G49" s="342">
        <f>SUM(G40:G48)</f>
        <v>950165.24766182352</v>
      </c>
      <c r="H49" s="342">
        <f>SUM(H40:H48)</f>
        <v>8811465.522338178</v>
      </c>
      <c r="J49" s="261"/>
    </row>
    <row r="50" spans="1:10">
      <c r="J50" s="261"/>
    </row>
    <row r="51" spans="1:10">
      <c r="G51" s="263" t="s">
        <v>543</v>
      </c>
    </row>
  </sheetData>
  <mergeCells count="18">
    <mergeCell ref="B4:H4"/>
    <mergeCell ref="A6:A7"/>
    <mergeCell ref="B6:B7"/>
    <mergeCell ref="C6:C7"/>
    <mergeCell ref="F6:F7"/>
    <mergeCell ref="G6:G7"/>
    <mergeCell ref="B20:H20"/>
    <mergeCell ref="A22:A23"/>
    <mergeCell ref="B22:B23"/>
    <mergeCell ref="C22:C23"/>
    <mergeCell ref="F22:F23"/>
    <mergeCell ref="G22:G23"/>
    <mergeCell ref="B36:H36"/>
    <mergeCell ref="A38:A39"/>
    <mergeCell ref="B38:B39"/>
    <mergeCell ref="C38:C39"/>
    <mergeCell ref="F38:F39"/>
    <mergeCell ref="G38:G39"/>
  </mergeCells>
  <printOptions horizontalCentered="1" verticalCentered="1"/>
  <pageMargins left="0" right="0" top="0.25" bottom="0.75" header="0.5" footer="0.5"/>
  <pageSetup scale="97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2:F27"/>
  <sheetViews>
    <sheetView view="pageBreakPreview" zoomScaleSheetLayoutView="100" workbookViewId="0">
      <selection activeCell="B4" sqref="B4"/>
    </sheetView>
  </sheetViews>
  <sheetFormatPr defaultRowHeight="12"/>
  <cols>
    <col min="1" max="1" width="9.140625" style="32"/>
    <col min="2" max="2" width="6.42578125" style="32" customWidth="1"/>
    <col min="3" max="3" width="20" style="32" customWidth="1"/>
    <col min="4" max="4" width="14.7109375" style="32" customWidth="1"/>
    <col min="5" max="6" width="13.140625" style="32" customWidth="1"/>
    <col min="7" max="16384" width="9.140625" style="32"/>
  </cols>
  <sheetData>
    <row r="2" spans="2:6">
      <c r="B2" s="264" t="str">
        <f>Kop.!F3</f>
        <v>Auto 1 albania shpk</v>
      </c>
    </row>
    <row r="3" spans="2:6">
      <c r="B3" s="264" t="str">
        <f>Kop.!F4</f>
        <v>L81423023C</v>
      </c>
    </row>
    <row r="5" spans="2:6">
      <c r="B5" s="406" t="s">
        <v>544</v>
      </c>
      <c r="C5" s="406"/>
      <c r="D5" s="406"/>
      <c r="E5" s="406"/>
      <c r="F5" s="406"/>
    </row>
    <row r="7" spans="2:6">
      <c r="B7" s="255" t="s">
        <v>545</v>
      </c>
      <c r="C7" s="230" t="s">
        <v>546</v>
      </c>
      <c r="D7" s="230" t="s">
        <v>547</v>
      </c>
      <c r="E7" s="230" t="s">
        <v>548</v>
      </c>
      <c r="F7" s="230" t="s">
        <v>375</v>
      </c>
    </row>
    <row r="8" spans="2:6" ht="32.25" customHeight="1">
      <c r="B8" s="255">
        <v>1</v>
      </c>
      <c r="C8" s="255"/>
      <c r="D8" s="255"/>
      <c r="E8" s="255"/>
      <c r="F8" s="265"/>
    </row>
    <row r="9" spans="2:6" ht="31.5" customHeight="1">
      <c r="B9" s="255">
        <v>2</v>
      </c>
      <c r="C9" s="255"/>
      <c r="D9" s="255"/>
      <c r="E9" s="255"/>
      <c r="F9" s="255"/>
    </row>
    <row r="10" spans="2:6" ht="30" customHeight="1">
      <c r="B10" s="255">
        <v>3</v>
      </c>
      <c r="C10" s="255"/>
      <c r="D10" s="255"/>
      <c r="E10" s="255"/>
      <c r="F10" s="255"/>
    </row>
    <row r="11" spans="2:6" ht="30" customHeight="1">
      <c r="B11" s="255">
        <v>4</v>
      </c>
      <c r="C11" s="255"/>
      <c r="D11" s="255"/>
      <c r="E11" s="255"/>
      <c r="F11" s="255"/>
    </row>
    <row r="12" spans="2:6" ht="31.5" customHeight="1">
      <c r="B12" s="255">
        <v>5</v>
      </c>
      <c r="C12" s="255"/>
      <c r="D12" s="255"/>
      <c r="E12" s="255"/>
      <c r="F12" s="255"/>
    </row>
    <row r="13" spans="2:6" ht="31.5" customHeight="1">
      <c r="B13" s="255">
        <v>6</v>
      </c>
      <c r="C13" s="255"/>
      <c r="D13" s="255"/>
      <c r="E13" s="255"/>
      <c r="F13" s="255"/>
    </row>
    <row r="14" spans="2:6" ht="30" customHeight="1">
      <c r="B14" s="255">
        <v>7</v>
      </c>
      <c r="C14" s="255"/>
      <c r="D14" s="255"/>
      <c r="E14" s="255"/>
      <c r="F14" s="255"/>
    </row>
    <row r="15" spans="2:6" ht="33.75" customHeight="1">
      <c r="B15" s="255">
        <v>8</v>
      </c>
      <c r="C15" s="255"/>
      <c r="D15" s="255"/>
      <c r="E15" s="255"/>
      <c r="F15" s="255"/>
    </row>
    <row r="16" spans="2:6" ht="30" customHeight="1">
      <c r="B16" s="255">
        <v>9</v>
      </c>
      <c r="C16" s="255"/>
      <c r="D16" s="255"/>
      <c r="E16" s="255"/>
      <c r="F16" s="255"/>
    </row>
    <row r="17" spans="2:6" ht="24.75" customHeight="1">
      <c r="B17" s="255">
        <v>10</v>
      </c>
      <c r="C17" s="255"/>
      <c r="D17" s="255"/>
      <c r="E17" s="255"/>
      <c r="F17" s="255"/>
    </row>
    <row r="18" spans="2:6" ht="30" customHeight="1">
      <c r="B18" s="255">
        <v>11</v>
      </c>
      <c r="C18" s="255"/>
      <c r="D18" s="255"/>
      <c r="E18" s="255"/>
      <c r="F18" s="255"/>
    </row>
    <row r="19" spans="2:6" ht="29.25" customHeight="1">
      <c r="B19" s="255">
        <v>12</v>
      </c>
      <c r="C19" s="255"/>
      <c r="D19" s="255"/>
      <c r="E19" s="255"/>
      <c r="F19" s="255"/>
    </row>
    <row r="20" spans="2:6" ht="30" customHeight="1">
      <c r="B20" s="255">
        <v>13</v>
      </c>
      <c r="C20" s="255"/>
      <c r="D20" s="255"/>
      <c r="E20" s="255"/>
      <c r="F20" s="255"/>
    </row>
    <row r="21" spans="2:6" ht="30" customHeight="1">
      <c r="B21" s="255">
        <v>14</v>
      </c>
      <c r="C21" s="255"/>
      <c r="D21" s="255"/>
      <c r="E21" s="255"/>
      <c r="F21" s="255"/>
    </row>
    <row r="22" spans="2:6" ht="28.5" customHeight="1">
      <c r="B22" s="255">
        <v>15</v>
      </c>
      <c r="C22" s="255"/>
      <c r="D22" s="255"/>
      <c r="E22" s="255"/>
      <c r="F22" s="255"/>
    </row>
    <row r="23" spans="2:6" ht="30" customHeight="1">
      <c r="B23" s="255">
        <v>16</v>
      </c>
      <c r="C23" s="255"/>
      <c r="D23" s="255"/>
      <c r="E23" s="255"/>
      <c r="F23" s="255"/>
    </row>
    <row r="24" spans="2:6" ht="31.5" customHeight="1">
      <c r="B24" s="255">
        <v>17</v>
      </c>
      <c r="C24" s="255"/>
      <c r="D24" s="255"/>
      <c r="E24" s="255"/>
      <c r="F24" s="255"/>
    </row>
    <row r="25" spans="2:6" ht="27" customHeight="1">
      <c r="B25" s="255"/>
      <c r="C25" s="255"/>
      <c r="D25" s="255"/>
      <c r="E25" s="255"/>
      <c r="F25" s="255"/>
    </row>
    <row r="26" spans="2:6">
      <c r="B26" s="407"/>
      <c r="C26" s="408"/>
      <c r="D26" s="411"/>
      <c r="E26" s="411"/>
      <c r="F26" s="411"/>
    </row>
    <row r="27" spans="2:6">
      <c r="B27" s="409"/>
      <c r="C27" s="410"/>
      <c r="D27" s="412"/>
      <c r="E27" s="412"/>
      <c r="F27" s="412"/>
    </row>
  </sheetData>
  <mergeCells count="5">
    <mergeCell ref="B5:F5"/>
    <mergeCell ref="B26:C27"/>
    <mergeCell ref="D26:D27"/>
    <mergeCell ref="E26:E27"/>
    <mergeCell ref="F26:F2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2:G15"/>
  <sheetViews>
    <sheetView view="pageBreakPreview" zoomScaleSheetLayoutView="100" workbookViewId="0">
      <selection activeCell="B4" sqref="B4"/>
    </sheetView>
  </sheetViews>
  <sheetFormatPr defaultRowHeight="12"/>
  <cols>
    <col min="1" max="1" width="3.5703125" style="32" customWidth="1"/>
    <col min="2" max="2" width="20.28515625" style="32" customWidth="1"/>
    <col min="3" max="3" width="8.42578125" style="32" customWidth="1"/>
    <col min="4" max="4" width="10.140625" style="32" bestFit="1" customWidth="1"/>
    <col min="5" max="5" width="6.85546875" style="32" bestFit="1" customWidth="1"/>
    <col min="6" max="6" width="10.140625" style="32" bestFit="1" customWidth="1"/>
    <col min="7" max="7" width="15" style="32" customWidth="1"/>
    <col min="8" max="8" width="10" style="32" customWidth="1"/>
    <col min="9" max="10" width="9.140625" style="32"/>
    <col min="11" max="11" width="10.5703125" style="32" customWidth="1"/>
    <col min="12" max="14" width="10.85546875" style="32" customWidth="1"/>
    <col min="15" max="15" width="11.28515625" style="32" customWidth="1"/>
    <col min="16" max="16" width="10.42578125" style="32" customWidth="1"/>
    <col min="17" max="17" width="9.140625" style="32"/>
    <col min="18" max="18" width="7.28515625" style="32" customWidth="1"/>
    <col min="19" max="19" width="19" style="32" customWidth="1"/>
    <col min="20" max="24" width="9.140625" style="32"/>
    <col min="25" max="25" width="10.42578125" style="32" customWidth="1"/>
    <col min="26" max="26" width="10.7109375" style="32" customWidth="1"/>
    <col min="27" max="27" width="10.42578125" style="32" customWidth="1"/>
    <col min="28" max="28" width="11.140625" style="32" customWidth="1"/>
    <col min="29" max="29" width="13.7109375" style="32" customWidth="1"/>
    <col min="30" max="16384" width="9.140625" style="32"/>
  </cols>
  <sheetData>
    <row r="2" spans="1:7">
      <c r="B2" s="264" t="str">
        <f>Kop.!F3</f>
        <v>Auto 1 albania shpk</v>
      </c>
    </row>
    <row r="3" spans="1:7">
      <c r="B3" s="264" t="str">
        <f>Kop.!F4</f>
        <v>L81423023C</v>
      </c>
    </row>
    <row r="4" spans="1:7">
      <c r="C4" s="266" t="s">
        <v>549</v>
      </c>
    </row>
    <row r="6" spans="1:7" ht="15" customHeight="1">
      <c r="A6" s="402" t="s">
        <v>230</v>
      </c>
      <c r="B6" s="402" t="s">
        <v>372</v>
      </c>
      <c r="C6" s="402" t="s">
        <v>531</v>
      </c>
      <c r="D6" s="252" t="s">
        <v>532</v>
      </c>
      <c r="E6" s="402" t="s">
        <v>534</v>
      </c>
      <c r="F6" s="402" t="s">
        <v>535</v>
      </c>
      <c r="G6" s="252" t="s">
        <v>532</v>
      </c>
    </row>
    <row r="7" spans="1:7" ht="15" customHeight="1">
      <c r="A7" s="403"/>
      <c r="B7" s="403"/>
      <c r="C7" s="403"/>
      <c r="D7" s="267" t="str">
        <f>'[5]Pasq,per AMM1'!D39</f>
        <v>01.01.2018</v>
      </c>
      <c r="E7" s="403"/>
      <c r="F7" s="403"/>
      <c r="G7" s="268" t="str">
        <f>'[5]Pasq,per AMM1'!H39</f>
        <v>31.12.2018</v>
      </c>
    </row>
    <row r="8" spans="1:7">
      <c r="A8" s="230">
        <v>1</v>
      </c>
      <c r="C8" s="255"/>
      <c r="D8" s="269"/>
      <c r="E8" s="270"/>
      <c r="F8" s="269"/>
      <c r="G8" s="269">
        <f>D8+E8-F8</f>
        <v>0</v>
      </c>
    </row>
    <row r="9" spans="1:7">
      <c r="A9" s="230">
        <v>2</v>
      </c>
      <c r="B9" s="255"/>
      <c r="C9" s="230"/>
      <c r="D9" s="269"/>
      <c r="E9" s="269"/>
      <c r="F9" s="269"/>
      <c r="G9" s="269">
        <f>D9+E9-F9</f>
        <v>0</v>
      </c>
    </row>
    <row r="10" spans="1:7">
      <c r="A10" s="230">
        <v>3</v>
      </c>
      <c r="B10" s="255"/>
      <c r="C10" s="230"/>
      <c r="D10" s="269"/>
      <c r="E10" s="269"/>
      <c r="F10" s="269"/>
      <c r="G10" s="269">
        <f>D10+E10-F10</f>
        <v>0</v>
      </c>
    </row>
    <row r="11" spans="1:7">
      <c r="A11" s="230">
        <v>4</v>
      </c>
      <c r="B11" s="255"/>
      <c r="C11" s="230"/>
      <c r="D11" s="269"/>
      <c r="E11" s="269"/>
      <c r="F11" s="269"/>
      <c r="G11" s="269">
        <f>D11+E11-F11</f>
        <v>0</v>
      </c>
    </row>
    <row r="12" spans="1:7">
      <c r="A12" s="230">
        <v>5</v>
      </c>
      <c r="B12" s="255"/>
      <c r="C12" s="230"/>
      <c r="D12" s="269"/>
      <c r="E12" s="269"/>
      <c r="F12" s="269"/>
      <c r="G12" s="269">
        <f>D12+E12-F12</f>
        <v>0</v>
      </c>
    </row>
    <row r="15" spans="1:7">
      <c r="F15" s="263" t="s">
        <v>543</v>
      </c>
    </row>
  </sheetData>
  <mergeCells count="5">
    <mergeCell ref="A6:A7"/>
    <mergeCell ref="B6:B7"/>
    <mergeCell ref="C6:C7"/>
    <mergeCell ref="E6:E7"/>
    <mergeCell ref="F6:F7"/>
  </mergeCells>
  <pageMargins left="0.7" right="0.7" top="0.75" bottom="0.75" header="0.3" footer="0.3"/>
  <pageSetup scale="11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2:E63"/>
  <sheetViews>
    <sheetView view="pageBreakPreview" zoomScale="60" workbookViewId="0">
      <selection activeCell="O57" sqref="O57"/>
    </sheetView>
  </sheetViews>
  <sheetFormatPr defaultColWidth="4.7109375" defaultRowHeight="12.75"/>
  <cols>
    <col min="1" max="1" width="9.140625" style="274" customWidth="1"/>
    <col min="2" max="2" width="4.5703125" style="274" customWidth="1"/>
    <col min="3" max="3" width="7.42578125" style="274" customWidth="1"/>
    <col min="4" max="4" width="78.28515625" style="274" customWidth="1"/>
    <col min="5" max="5" width="4.85546875" style="274" customWidth="1"/>
    <col min="6" max="6" width="1.5703125" style="274" customWidth="1"/>
    <col min="7" max="16384" width="4.7109375" style="274"/>
  </cols>
  <sheetData>
    <row r="2" spans="2:5">
      <c r="B2" s="271"/>
      <c r="C2" s="272"/>
      <c r="D2" s="272"/>
      <c r="E2" s="273"/>
    </row>
    <row r="3" spans="2:5" s="275" customFormat="1" ht="33" customHeight="1">
      <c r="B3" s="413" t="s">
        <v>327</v>
      </c>
      <c r="C3" s="414"/>
      <c r="D3" s="414"/>
      <c r="E3" s="415"/>
    </row>
    <row r="4" spans="2:5" s="280" customFormat="1">
      <c r="B4" s="276"/>
      <c r="C4" s="277" t="s">
        <v>550</v>
      </c>
      <c r="D4" s="278"/>
      <c r="E4" s="279"/>
    </row>
    <row r="5" spans="2:5" s="280" customFormat="1" ht="11.25">
      <c r="B5" s="276"/>
      <c r="C5" s="281"/>
      <c r="D5" s="282" t="s">
        <v>551</v>
      </c>
      <c r="E5" s="279"/>
    </row>
    <row r="6" spans="2:5" s="280" customFormat="1" ht="11.25">
      <c r="B6" s="276"/>
      <c r="C6" s="281"/>
      <c r="D6" s="282" t="s">
        <v>552</v>
      </c>
      <c r="E6" s="279"/>
    </row>
    <row r="7" spans="2:5" s="280" customFormat="1" ht="11.25">
      <c r="B7" s="276"/>
      <c r="C7" s="281" t="s">
        <v>553</v>
      </c>
      <c r="D7" s="283"/>
      <c r="E7" s="279"/>
    </row>
    <row r="8" spans="2:5" s="280" customFormat="1" ht="11.25">
      <c r="B8" s="276"/>
      <c r="C8" s="281"/>
      <c r="D8" s="282" t="s">
        <v>554</v>
      </c>
      <c r="E8" s="279"/>
    </row>
    <row r="9" spans="2:5" s="280" customFormat="1" ht="11.25">
      <c r="B9" s="276"/>
      <c r="C9" s="284"/>
      <c r="D9" s="282" t="s">
        <v>555</v>
      </c>
      <c r="E9" s="279"/>
    </row>
    <row r="10" spans="2:5" s="280" customFormat="1" ht="11.25">
      <c r="B10" s="276"/>
      <c r="C10" s="285"/>
      <c r="D10" s="286" t="s">
        <v>556</v>
      </c>
      <c r="E10" s="279"/>
    </row>
    <row r="11" spans="2:5" ht="5.25" customHeight="1">
      <c r="B11" s="287"/>
      <c r="C11" s="288"/>
      <c r="D11" s="288"/>
      <c r="E11" s="289"/>
    </row>
    <row r="12" spans="2:5" ht="15.75">
      <c r="B12" s="287"/>
      <c r="C12" s="290" t="s">
        <v>557</v>
      </c>
      <c r="D12" s="291" t="s">
        <v>558</v>
      </c>
      <c r="E12" s="289"/>
    </row>
    <row r="13" spans="2:5" ht="6" customHeight="1">
      <c r="B13" s="287"/>
      <c r="C13" s="292"/>
      <c r="E13" s="289"/>
    </row>
    <row r="14" spans="2:5">
      <c r="B14" s="287"/>
      <c r="C14" s="293">
        <v>1</v>
      </c>
      <c r="D14" s="294" t="s">
        <v>559</v>
      </c>
      <c r="E14" s="289"/>
    </row>
    <row r="15" spans="2:5">
      <c r="B15" s="287"/>
      <c r="C15" s="293">
        <v>2</v>
      </c>
      <c r="D15" s="295" t="s">
        <v>560</v>
      </c>
      <c r="E15" s="289"/>
    </row>
    <row r="16" spans="2:5">
      <c r="B16" s="287"/>
      <c r="C16" s="296">
        <v>3</v>
      </c>
      <c r="D16" s="295" t="s">
        <v>561</v>
      </c>
      <c r="E16" s="289"/>
    </row>
    <row r="17" spans="2:5" s="295" customFormat="1">
      <c r="B17" s="297"/>
      <c r="C17" s="296">
        <v>4</v>
      </c>
      <c r="D17" s="296" t="s">
        <v>562</v>
      </c>
      <c r="E17" s="298"/>
    </row>
    <row r="18" spans="2:5" s="295" customFormat="1">
      <c r="B18" s="297"/>
      <c r="C18" s="296"/>
      <c r="D18" s="294" t="s">
        <v>563</v>
      </c>
      <c r="E18" s="298"/>
    </row>
    <row r="19" spans="2:5" s="295" customFormat="1">
      <c r="B19" s="297"/>
      <c r="C19" s="296" t="s">
        <v>564</v>
      </c>
      <c r="D19" s="294"/>
      <c r="E19" s="298"/>
    </row>
    <row r="20" spans="2:5" s="295" customFormat="1">
      <c r="B20" s="297"/>
      <c r="C20" s="296"/>
      <c r="D20" s="294" t="s">
        <v>565</v>
      </c>
      <c r="E20" s="298"/>
    </row>
    <row r="21" spans="2:5" s="295" customFormat="1">
      <c r="B21" s="297"/>
      <c r="C21" s="296" t="s">
        <v>566</v>
      </c>
      <c r="D21" s="294"/>
      <c r="E21" s="298"/>
    </row>
    <row r="22" spans="2:5" s="295" customFormat="1">
      <c r="B22" s="297"/>
      <c r="C22" s="296"/>
      <c r="D22" s="294" t="s">
        <v>567</v>
      </c>
      <c r="E22" s="298"/>
    </row>
    <row r="23" spans="2:5" s="295" customFormat="1">
      <c r="B23" s="297"/>
      <c r="C23" s="296" t="s">
        <v>568</v>
      </c>
      <c r="D23" s="294"/>
      <c r="E23" s="298"/>
    </row>
    <row r="24" spans="2:5" s="295" customFormat="1">
      <c r="B24" s="297"/>
      <c r="C24" s="296"/>
      <c r="D24" s="294" t="s">
        <v>569</v>
      </c>
      <c r="E24" s="298"/>
    </row>
    <row r="25" spans="2:5" s="295" customFormat="1">
      <c r="B25" s="297"/>
      <c r="C25" s="296" t="s">
        <v>570</v>
      </c>
      <c r="D25" s="294"/>
      <c r="E25" s="298"/>
    </row>
    <row r="26" spans="2:5" s="295" customFormat="1">
      <c r="B26" s="297"/>
      <c r="C26" s="296" t="s">
        <v>571</v>
      </c>
      <c r="D26" s="296"/>
      <c r="E26" s="298"/>
    </row>
    <row r="27" spans="2:5" s="295" customFormat="1">
      <c r="B27" s="297"/>
      <c r="C27" s="296"/>
      <c r="D27" s="294" t="s">
        <v>572</v>
      </c>
      <c r="E27" s="298"/>
    </row>
    <row r="28" spans="2:5" s="295" customFormat="1">
      <c r="B28" s="297"/>
      <c r="C28" s="296" t="s">
        <v>573</v>
      </c>
      <c r="D28" s="296"/>
      <c r="E28" s="298"/>
    </row>
    <row r="29" spans="2:5" s="295" customFormat="1">
      <c r="B29" s="297"/>
      <c r="C29" s="296"/>
      <c r="D29" s="294" t="s">
        <v>574</v>
      </c>
      <c r="E29" s="298"/>
    </row>
    <row r="30" spans="2:5" s="295" customFormat="1">
      <c r="B30" s="297"/>
      <c r="C30" s="296" t="s">
        <v>575</v>
      </c>
      <c r="D30" s="296"/>
      <c r="E30" s="298"/>
    </row>
    <row r="31" spans="2:5" s="295" customFormat="1">
      <c r="B31" s="297"/>
      <c r="C31" s="296" t="s">
        <v>576</v>
      </c>
      <c r="D31" s="296" t="s">
        <v>577</v>
      </c>
      <c r="E31" s="298"/>
    </row>
    <row r="32" spans="2:5" s="295" customFormat="1">
      <c r="B32" s="297"/>
      <c r="C32" s="296"/>
      <c r="D32" s="296" t="s">
        <v>578</v>
      </c>
      <c r="E32" s="298"/>
    </row>
    <row r="33" spans="2:5" s="295" customFormat="1">
      <c r="B33" s="297"/>
      <c r="C33" s="294"/>
      <c r="D33" s="296" t="s">
        <v>579</v>
      </c>
      <c r="E33" s="298"/>
    </row>
    <row r="34" spans="2:5" s="295" customFormat="1">
      <c r="B34" s="297"/>
      <c r="C34" s="296"/>
      <c r="D34" s="296" t="s">
        <v>580</v>
      </c>
      <c r="E34" s="298"/>
    </row>
    <row r="35" spans="2:5" s="295" customFormat="1">
      <c r="B35" s="297"/>
      <c r="C35" s="294"/>
      <c r="D35" s="296" t="s">
        <v>581</v>
      </c>
      <c r="E35" s="298"/>
    </row>
    <row r="36" spans="2:5" s="295" customFormat="1">
      <c r="B36" s="297"/>
      <c r="C36" s="296"/>
      <c r="D36" s="296" t="s">
        <v>582</v>
      </c>
      <c r="E36" s="298"/>
    </row>
    <row r="37" spans="2:5" s="295" customFormat="1">
      <c r="B37" s="297"/>
      <c r="C37" s="294"/>
      <c r="D37" s="296" t="s">
        <v>583</v>
      </c>
      <c r="E37" s="298"/>
    </row>
    <row r="38" spans="2:5" s="295" customFormat="1">
      <c r="B38" s="297"/>
      <c r="C38" s="296"/>
      <c r="D38" s="296"/>
      <c r="E38" s="298"/>
    </row>
    <row r="39" spans="2:5" s="295" customFormat="1" ht="6" customHeight="1">
      <c r="B39" s="297"/>
      <c r="C39" s="296"/>
      <c r="D39" s="296"/>
      <c r="E39" s="298"/>
    </row>
    <row r="40" spans="2:5" s="295" customFormat="1" ht="15.75">
      <c r="B40" s="297"/>
      <c r="C40" s="290" t="s">
        <v>584</v>
      </c>
      <c r="D40" s="291" t="s">
        <v>585</v>
      </c>
      <c r="E40" s="298"/>
    </row>
    <row r="41" spans="2:5" s="295" customFormat="1" ht="4.5" customHeight="1">
      <c r="B41" s="297"/>
      <c r="C41" s="296"/>
      <c r="D41" s="296"/>
      <c r="E41" s="298"/>
    </row>
    <row r="42" spans="2:5" s="295" customFormat="1">
      <c r="B42" s="297"/>
      <c r="C42" s="296"/>
      <c r="D42" s="294" t="s">
        <v>586</v>
      </c>
      <c r="E42" s="298"/>
    </row>
    <row r="43" spans="2:5" s="295" customFormat="1">
      <c r="B43" s="297"/>
      <c r="C43" s="296" t="s">
        <v>587</v>
      </c>
      <c r="D43" s="296"/>
      <c r="E43" s="298"/>
    </row>
    <row r="44" spans="2:5" s="295" customFormat="1">
      <c r="B44" s="297"/>
      <c r="C44" s="296"/>
      <c r="D44" s="296" t="s">
        <v>588</v>
      </c>
      <c r="E44" s="298"/>
    </row>
    <row r="45" spans="2:5" s="295" customFormat="1">
      <c r="B45" s="297"/>
      <c r="C45" s="296" t="s">
        <v>589</v>
      </c>
      <c r="D45" s="296"/>
      <c r="E45" s="298"/>
    </row>
    <row r="46" spans="2:5" s="295" customFormat="1">
      <c r="B46" s="297"/>
      <c r="C46" s="296"/>
      <c r="D46" s="296" t="s">
        <v>590</v>
      </c>
      <c r="E46" s="298"/>
    </row>
    <row r="47" spans="2:5" s="295" customFormat="1">
      <c r="B47" s="297"/>
      <c r="C47" s="296" t="s">
        <v>591</v>
      </c>
      <c r="D47" s="296"/>
      <c r="E47" s="298"/>
    </row>
    <row r="48" spans="2:5" s="295" customFormat="1">
      <c r="B48" s="297"/>
      <c r="C48" s="296"/>
      <c r="D48" s="296" t="s">
        <v>592</v>
      </c>
      <c r="E48" s="298"/>
    </row>
    <row r="49" spans="2:5" s="295" customFormat="1">
      <c r="B49" s="297"/>
      <c r="C49" s="296" t="s">
        <v>593</v>
      </c>
      <c r="D49" s="296"/>
      <c r="E49" s="298"/>
    </row>
    <row r="50" spans="2:5" s="295" customFormat="1">
      <c r="B50" s="297"/>
      <c r="C50" s="296"/>
      <c r="D50" s="296" t="s">
        <v>594</v>
      </c>
      <c r="E50" s="298"/>
    </row>
    <row r="51" spans="2:5" s="295" customFormat="1">
      <c r="B51" s="297"/>
      <c r="C51" s="296" t="s">
        <v>595</v>
      </c>
      <c r="D51" s="296"/>
      <c r="E51" s="298"/>
    </row>
    <row r="52" spans="2:5" s="295" customFormat="1">
      <c r="B52" s="297"/>
      <c r="C52" s="296" t="s">
        <v>596</v>
      </c>
      <c r="D52" s="296"/>
      <c r="E52" s="298"/>
    </row>
    <row r="53" spans="2:5" s="295" customFormat="1">
      <c r="B53" s="297"/>
      <c r="C53" s="296" t="s">
        <v>597</v>
      </c>
      <c r="D53" s="296"/>
      <c r="E53" s="298"/>
    </row>
    <row r="54" spans="2:5" s="295" customFormat="1">
      <c r="B54" s="297"/>
      <c r="C54" s="296"/>
      <c r="D54" s="296" t="s">
        <v>598</v>
      </c>
      <c r="E54" s="298"/>
    </row>
    <row r="55" spans="2:5" s="295" customFormat="1">
      <c r="B55" s="297"/>
      <c r="D55" s="295" t="s">
        <v>599</v>
      </c>
      <c r="E55" s="298"/>
    </row>
    <row r="56" spans="2:5" s="295" customFormat="1">
      <c r="B56" s="297"/>
      <c r="D56" s="295" t="s">
        <v>600</v>
      </c>
      <c r="E56" s="298"/>
    </row>
    <row r="57" spans="2:5" s="295" customFormat="1">
      <c r="B57" s="297"/>
      <c r="D57" s="295" t="s">
        <v>601</v>
      </c>
      <c r="E57" s="298"/>
    </row>
    <row r="58" spans="2:5" s="295" customFormat="1">
      <c r="B58" s="297"/>
      <c r="C58" s="295" t="s">
        <v>602</v>
      </c>
      <c r="D58" s="296"/>
      <c r="E58" s="298"/>
    </row>
    <row r="59" spans="2:5" s="295" customFormat="1">
      <c r="B59" s="297"/>
      <c r="C59" s="296"/>
      <c r="E59" s="298"/>
    </row>
    <row r="60" spans="2:5" s="295" customFormat="1">
      <c r="B60" s="297"/>
      <c r="C60" s="296"/>
      <c r="D60" s="299" t="s">
        <v>413</v>
      </c>
      <c r="E60" s="298"/>
    </row>
    <row r="61" spans="2:5" s="295" customFormat="1">
      <c r="B61" s="297"/>
      <c r="C61" s="296"/>
      <c r="D61" s="299" t="s">
        <v>603</v>
      </c>
      <c r="E61" s="298"/>
    </row>
    <row r="62" spans="2:5">
      <c r="B62" s="287"/>
      <c r="C62" s="295"/>
      <c r="D62" s="295"/>
      <c r="E62" s="289"/>
    </row>
    <row r="63" spans="2:5">
      <c r="B63" s="300"/>
      <c r="C63" s="301"/>
      <c r="D63" s="301"/>
      <c r="E63" s="302"/>
    </row>
  </sheetData>
  <mergeCells count="1">
    <mergeCell ref="B3:E3"/>
  </mergeCells>
  <printOptions horizontalCentered="1" verticalCentered="1"/>
  <pageMargins left="0" right="0" top="0" bottom="0" header="0.511811023622047" footer="0.511811023622047"/>
  <pageSetup scale="9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2:H155"/>
  <sheetViews>
    <sheetView topLeftCell="A137" zoomScale="110" zoomScaleNormal="110" workbookViewId="0">
      <selection activeCell="D153" sqref="D153"/>
    </sheetView>
  </sheetViews>
  <sheetFormatPr defaultRowHeight="15.75"/>
  <cols>
    <col min="1" max="1" width="12.28515625" style="22" bestFit="1" customWidth="1"/>
    <col min="2" max="2" width="35" style="22" customWidth="1"/>
    <col min="3" max="3" width="20" style="22" customWidth="1"/>
    <col min="4" max="4" width="20.140625" style="22" bestFit="1" customWidth="1"/>
    <col min="5" max="5" width="13.85546875" style="22" bestFit="1" customWidth="1"/>
    <col min="6" max="6" width="14.85546875" style="22" bestFit="1" customWidth="1"/>
    <col min="7" max="7" width="0" style="22" hidden="1" customWidth="1"/>
    <col min="8" max="8" width="10.7109375" style="22" bestFit="1" customWidth="1"/>
    <col min="9" max="16384" width="9.140625" style="22"/>
  </cols>
  <sheetData>
    <row r="2" spans="1:4">
      <c r="B2" s="22" t="s">
        <v>116</v>
      </c>
    </row>
    <row r="3" spans="1:4">
      <c r="B3" s="22" t="s">
        <v>197</v>
      </c>
      <c r="D3" s="23" t="s">
        <v>118</v>
      </c>
    </row>
    <row r="4" spans="1:4">
      <c r="C4" s="23"/>
      <c r="D4" s="23"/>
    </row>
    <row r="5" spans="1:4">
      <c r="A5" s="2" t="s">
        <v>119</v>
      </c>
      <c r="B5" s="2" t="s">
        <v>120</v>
      </c>
      <c r="C5" s="5" t="s">
        <v>121</v>
      </c>
      <c r="D5" s="5" t="s">
        <v>122</v>
      </c>
    </row>
    <row r="6" spans="1:4" s="24" customFormat="1" ht="16.5" thickBot="1">
      <c r="A6" s="317" t="s">
        <v>123</v>
      </c>
      <c r="B6" s="318"/>
      <c r="C6" s="319"/>
      <c r="D6" s="319"/>
    </row>
    <row r="7" spans="1:4" ht="16.5" thickTop="1">
      <c r="A7" s="320">
        <v>101</v>
      </c>
      <c r="B7" s="321" t="s">
        <v>0</v>
      </c>
      <c r="C7" s="321"/>
      <c r="D7" s="322">
        <v>100</v>
      </c>
    </row>
    <row r="8" spans="1:4" ht="16.5" thickBot="1">
      <c r="A8" s="313">
        <v>121</v>
      </c>
      <c r="B8" s="314" t="s">
        <v>131</v>
      </c>
      <c r="C8" s="314"/>
      <c r="D8" s="315">
        <f>D155</f>
        <v>2622322.8888757415</v>
      </c>
    </row>
    <row r="9" spans="1:4" ht="16.5" thickTop="1">
      <c r="A9" s="311"/>
      <c r="B9" s="311"/>
      <c r="C9" s="311"/>
      <c r="D9" s="316"/>
    </row>
    <row r="10" spans="1:4" ht="16.5" customHeight="1" thickBot="1">
      <c r="A10" s="1" t="s">
        <v>124</v>
      </c>
    </row>
    <row r="11" spans="1:4" ht="16.5" thickTop="1">
      <c r="A11" s="320">
        <v>213</v>
      </c>
      <c r="B11" s="321" t="s">
        <v>1</v>
      </c>
      <c r="C11" s="323">
        <v>882840</v>
      </c>
      <c r="D11" s="322"/>
    </row>
    <row r="12" spans="1:4">
      <c r="A12" s="310">
        <v>213001</v>
      </c>
      <c r="B12" s="311" t="s">
        <v>619</v>
      </c>
      <c r="C12" s="324">
        <v>36868.1</v>
      </c>
      <c r="D12" s="312"/>
    </row>
    <row r="13" spans="1:4">
      <c r="A13" s="310">
        <v>213002</v>
      </c>
      <c r="B13" s="311" t="s">
        <v>3</v>
      </c>
      <c r="C13" s="324">
        <v>14786.12</v>
      </c>
      <c r="D13" s="312"/>
    </row>
    <row r="14" spans="1:4">
      <c r="A14" s="310">
        <v>213003</v>
      </c>
      <c r="B14" s="311" t="s">
        <v>4</v>
      </c>
      <c r="C14" s="324">
        <v>53316.66</v>
      </c>
      <c r="D14" s="312"/>
    </row>
    <row r="15" spans="1:4">
      <c r="A15" s="310">
        <v>213004</v>
      </c>
      <c r="B15" s="311" t="s">
        <v>5</v>
      </c>
      <c r="C15" s="324">
        <v>189160</v>
      </c>
      <c r="D15" s="312"/>
    </row>
    <row r="16" spans="1:4">
      <c r="A16" s="310">
        <v>213005</v>
      </c>
      <c r="B16" s="311" t="s">
        <v>6</v>
      </c>
      <c r="C16" s="324">
        <v>41890.839999999997</v>
      </c>
      <c r="D16" s="312"/>
    </row>
    <row r="17" spans="1:4">
      <c r="A17" s="310">
        <v>21301</v>
      </c>
      <c r="B17" s="311" t="s">
        <v>7</v>
      </c>
      <c r="C17" s="324">
        <v>57600</v>
      </c>
      <c r="D17" s="312"/>
    </row>
    <row r="18" spans="1:4">
      <c r="A18" s="310">
        <v>218007</v>
      </c>
      <c r="B18" s="311" t="s">
        <v>8</v>
      </c>
      <c r="C18" s="324">
        <v>23316.66</v>
      </c>
      <c r="D18" s="312"/>
    </row>
    <row r="19" spans="1:4">
      <c r="A19" s="310">
        <v>218009</v>
      </c>
      <c r="B19" s="311" t="s">
        <v>9</v>
      </c>
      <c r="C19" s="324">
        <v>32545.33</v>
      </c>
      <c r="D19" s="312"/>
    </row>
    <row r="20" spans="1:4">
      <c r="A20" s="310">
        <v>218101</v>
      </c>
      <c r="B20" s="311" t="s">
        <v>10</v>
      </c>
      <c r="C20" s="311" t="s">
        <v>106</v>
      </c>
      <c r="D20" s="312"/>
    </row>
    <row r="21" spans="1:4">
      <c r="A21" s="310"/>
      <c r="B21" s="311"/>
      <c r="C21" s="324">
        <v>861538</v>
      </c>
      <c r="D21" s="312"/>
    </row>
    <row r="22" spans="1:4">
      <c r="A22" s="310">
        <v>2181011</v>
      </c>
      <c r="B22" s="311" t="s">
        <v>11</v>
      </c>
      <c r="C22" s="324">
        <v>4158.33</v>
      </c>
      <c r="D22" s="312"/>
    </row>
    <row r="23" spans="1:4">
      <c r="A23" s="310">
        <v>2181012</v>
      </c>
      <c r="B23" s="311" t="s">
        <v>12</v>
      </c>
      <c r="C23" s="324">
        <v>87500</v>
      </c>
      <c r="D23" s="312"/>
    </row>
    <row r="24" spans="1:4">
      <c r="A24" s="310">
        <v>218102</v>
      </c>
      <c r="B24" s="311" t="s">
        <v>13</v>
      </c>
      <c r="C24" s="311" t="s">
        <v>107</v>
      </c>
      <c r="D24" s="312"/>
    </row>
    <row r="25" spans="1:4">
      <c r="A25" s="310"/>
      <c r="B25" s="311"/>
      <c r="C25" s="324">
        <v>871388</v>
      </c>
      <c r="D25" s="312"/>
    </row>
    <row r="26" spans="1:4">
      <c r="A26" s="310">
        <v>2181022</v>
      </c>
      <c r="B26" s="311" t="s">
        <v>14</v>
      </c>
      <c r="C26" s="324">
        <v>18998.5</v>
      </c>
      <c r="D26" s="312"/>
    </row>
    <row r="27" spans="1:4">
      <c r="A27" s="310">
        <v>2181023</v>
      </c>
      <c r="B27" s="311" t="s">
        <v>15</v>
      </c>
      <c r="C27" s="324">
        <v>66333.2</v>
      </c>
      <c r="D27" s="312"/>
    </row>
    <row r="28" spans="1:4">
      <c r="A28" s="310">
        <v>218103</v>
      </c>
      <c r="B28" s="311" t="s">
        <v>16</v>
      </c>
      <c r="C28" s="324">
        <v>52708.33</v>
      </c>
      <c r="D28" s="312"/>
    </row>
    <row r="29" spans="1:4">
      <c r="A29" s="310">
        <v>2182001</v>
      </c>
      <c r="B29" s="311" t="s">
        <v>17</v>
      </c>
      <c r="C29" s="311" t="s">
        <v>108</v>
      </c>
      <c r="D29" s="312"/>
    </row>
    <row r="30" spans="1:4">
      <c r="A30" s="310"/>
      <c r="B30" s="311"/>
      <c r="C30" s="324">
        <v>1149750</v>
      </c>
      <c r="D30" s="312"/>
    </row>
    <row r="31" spans="1:4">
      <c r="A31" s="310">
        <v>21820011</v>
      </c>
      <c r="B31" s="311" t="s">
        <v>18</v>
      </c>
      <c r="C31" s="324">
        <v>2135030.58</v>
      </c>
      <c r="D31" s="312"/>
    </row>
    <row r="32" spans="1:4">
      <c r="A32" s="310">
        <v>21820012</v>
      </c>
      <c r="B32" s="311" t="s">
        <v>19</v>
      </c>
      <c r="C32" s="324">
        <v>1145829.3999999999</v>
      </c>
      <c r="D32" s="312"/>
    </row>
    <row r="33" spans="1:4">
      <c r="A33" s="310">
        <v>2182002</v>
      </c>
      <c r="B33" s="311" t="s">
        <v>20</v>
      </c>
      <c r="C33" s="311" t="s">
        <v>109</v>
      </c>
      <c r="D33" s="312"/>
    </row>
    <row r="34" spans="1:4">
      <c r="A34" s="310"/>
      <c r="B34" s="311"/>
      <c r="C34" s="324">
        <v>328500</v>
      </c>
      <c r="D34" s="312"/>
    </row>
    <row r="35" spans="1:4">
      <c r="A35" s="310">
        <v>21820020</v>
      </c>
      <c r="B35" s="311" t="s">
        <v>21</v>
      </c>
      <c r="C35" s="324">
        <v>542998.56000000006</v>
      </c>
      <c r="D35" s="312"/>
    </row>
    <row r="36" spans="1:4">
      <c r="A36" s="310">
        <v>21820021</v>
      </c>
      <c r="B36" s="311" t="s">
        <v>22</v>
      </c>
      <c r="C36" s="324">
        <v>596746.9</v>
      </c>
      <c r="D36" s="312"/>
    </row>
    <row r="37" spans="1:4">
      <c r="A37" s="310">
        <v>2182003</v>
      </c>
      <c r="B37" s="311" t="s">
        <v>23</v>
      </c>
      <c r="C37" s="311" t="s">
        <v>24</v>
      </c>
      <c r="D37" s="312"/>
    </row>
    <row r="38" spans="1:4">
      <c r="A38" s="310"/>
      <c r="B38" s="311"/>
      <c r="C38" s="324">
        <v>31032.89</v>
      </c>
      <c r="D38" s="312"/>
    </row>
    <row r="39" spans="1:4">
      <c r="A39" s="310">
        <v>2182004</v>
      </c>
      <c r="B39" s="311" t="s">
        <v>25</v>
      </c>
      <c r="C39" s="311" t="s">
        <v>26</v>
      </c>
      <c r="D39" s="312"/>
    </row>
    <row r="40" spans="1:4">
      <c r="A40" s="310"/>
      <c r="B40" s="311"/>
      <c r="C40" s="324">
        <v>30271.39</v>
      </c>
      <c r="D40" s="312"/>
    </row>
    <row r="41" spans="1:4">
      <c r="A41" s="310">
        <v>21820040</v>
      </c>
      <c r="B41" s="311" t="s">
        <v>27</v>
      </c>
      <c r="C41" s="324">
        <v>11609</v>
      </c>
      <c r="D41" s="312"/>
    </row>
    <row r="42" spans="1:4">
      <c r="A42" s="310">
        <v>21820041</v>
      </c>
      <c r="B42" s="311" t="s">
        <v>28</v>
      </c>
      <c r="C42" s="324">
        <v>137301.72</v>
      </c>
      <c r="D42" s="312"/>
    </row>
    <row r="43" spans="1:4">
      <c r="A43" s="310">
        <v>2182005</v>
      </c>
      <c r="B43" s="311" t="s">
        <v>29</v>
      </c>
      <c r="C43" s="311" t="s">
        <v>30</v>
      </c>
      <c r="D43" s="312"/>
    </row>
    <row r="44" spans="1:4">
      <c r="A44" s="310"/>
      <c r="B44" s="311"/>
      <c r="C44" s="324">
        <v>34599.800000000003</v>
      </c>
      <c r="D44" s="312"/>
    </row>
    <row r="45" spans="1:4">
      <c r="A45" s="310">
        <v>2182006</v>
      </c>
      <c r="B45" s="311" t="s">
        <v>31</v>
      </c>
      <c r="C45" s="324">
        <v>5999.73</v>
      </c>
      <c r="D45" s="312"/>
    </row>
    <row r="46" spans="1:4">
      <c r="A46" s="310">
        <v>21820061</v>
      </c>
      <c r="B46" s="311" t="s">
        <v>32</v>
      </c>
      <c r="C46" s="324">
        <v>6000</v>
      </c>
      <c r="D46" s="312"/>
    </row>
    <row r="47" spans="1:4">
      <c r="A47" s="310">
        <v>2182007</v>
      </c>
      <c r="B47" s="311" t="s">
        <v>33</v>
      </c>
      <c r="C47" s="324">
        <v>47625</v>
      </c>
      <c r="D47" s="312"/>
    </row>
    <row r="48" spans="1:4">
      <c r="A48" s="310">
        <v>2182008</v>
      </c>
      <c r="B48" s="311" t="s">
        <v>34</v>
      </c>
      <c r="C48" s="324">
        <v>8333.33</v>
      </c>
      <c r="D48" s="312"/>
    </row>
    <row r="49" spans="1:7">
      <c r="A49" s="310">
        <v>2182009</v>
      </c>
      <c r="B49" s="311" t="s">
        <v>35</v>
      </c>
      <c r="C49" s="324">
        <v>34787.5</v>
      </c>
      <c r="D49" s="312"/>
    </row>
    <row r="50" spans="1:7">
      <c r="A50" s="310">
        <v>2182010</v>
      </c>
      <c r="B50" s="311" t="s">
        <v>36</v>
      </c>
      <c r="C50" s="324">
        <v>81900</v>
      </c>
      <c r="D50" s="312"/>
    </row>
    <row r="51" spans="1:7">
      <c r="A51" s="310">
        <v>2182011</v>
      </c>
      <c r="B51" s="311" t="s">
        <v>37</v>
      </c>
      <c r="C51" s="324">
        <v>28183.5</v>
      </c>
      <c r="D51" s="312"/>
    </row>
    <row r="52" spans="1:7">
      <c r="A52" s="310">
        <v>2182012</v>
      </c>
      <c r="B52" s="311" t="s">
        <v>38</v>
      </c>
      <c r="C52" s="324">
        <v>4583.3999999999996</v>
      </c>
      <c r="D52" s="312"/>
    </row>
    <row r="53" spans="1:7" ht="16.5" thickBot="1">
      <c r="A53" s="313">
        <v>2183</v>
      </c>
      <c r="B53" s="314" t="s">
        <v>39</v>
      </c>
      <c r="C53" s="325">
        <v>105600</v>
      </c>
      <c r="D53" s="326"/>
      <c r="E53" s="25">
        <f>SUM(C11:C53)</f>
        <v>9761630.7700000051</v>
      </c>
      <c r="F53" s="25">
        <f>E53-E58</f>
        <v>8811465.5200000051</v>
      </c>
      <c r="G53" s="22" t="s">
        <v>611</v>
      </c>
    </row>
    <row r="54" spans="1:7" ht="16.5" thickTop="1">
      <c r="A54" s="311"/>
      <c r="B54" s="311"/>
      <c r="C54" s="324"/>
      <c r="D54" s="311"/>
      <c r="E54" s="25"/>
      <c r="F54" s="25"/>
    </row>
    <row r="55" spans="1:7" ht="16.5" thickBot="1">
      <c r="A55" s="1" t="s">
        <v>125</v>
      </c>
    </row>
    <row r="56" spans="1:7" ht="16.5" thickTop="1">
      <c r="A56" s="320">
        <v>28101</v>
      </c>
      <c r="B56" s="321" t="s">
        <v>40</v>
      </c>
      <c r="C56" s="321"/>
      <c r="D56" s="327">
        <v>860710.32</v>
      </c>
    </row>
    <row r="57" spans="1:7">
      <c r="A57" s="310">
        <v>28102</v>
      </c>
      <c r="B57" s="311" t="s">
        <v>41</v>
      </c>
      <c r="C57" s="311"/>
      <c r="D57" s="328">
        <v>63373.93</v>
      </c>
    </row>
    <row r="58" spans="1:7" ht="16.5" thickBot="1">
      <c r="A58" s="313">
        <v>28103</v>
      </c>
      <c r="B58" s="314" t="s">
        <v>42</v>
      </c>
      <c r="C58" s="314"/>
      <c r="D58" s="329">
        <v>26081</v>
      </c>
      <c r="E58" s="25">
        <f>SUM(D56:D58)</f>
        <v>950165.25</v>
      </c>
    </row>
    <row r="59" spans="1:7" ht="16.5" thickTop="1"/>
    <row r="60" spans="1:7" ht="16.5" thickBot="1">
      <c r="A60" s="1" t="s">
        <v>126</v>
      </c>
      <c r="C60" s="23"/>
      <c r="D60" s="23"/>
      <c r="E60" s="23"/>
    </row>
    <row r="61" spans="1:7" ht="16.5" thickTop="1">
      <c r="A61" s="320">
        <v>401002</v>
      </c>
      <c r="B61" s="321" t="s">
        <v>43</v>
      </c>
      <c r="C61" s="321"/>
      <c r="D61" s="322" t="s">
        <v>44</v>
      </c>
    </row>
    <row r="62" spans="1:7">
      <c r="A62" s="310"/>
      <c r="B62" s="311"/>
      <c r="C62" s="311"/>
      <c r="D62" s="328">
        <v>6739.97</v>
      </c>
    </row>
    <row r="63" spans="1:7">
      <c r="A63" s="310">
        <v>4010022</v>
      </c>
      <c r="B63" s="311" t="s">
        <v>45</v>
      </c>
      <c r="C63" s="311"/>
      <c r="D63" s="328">
        <v>411367.69</v>
      </c>
    </row>
    <row r="64" spans="1:7">
      <c r="A64" s="310">
        <v>401003</v>
      </c>
      <c r="B64" s="311" t="s">
        <v>46</v>
      </c>
      <c r="C64" s="311" t="s">
        <v>47</v>
      </c>
      <c r="D64" s="312"/>
    </row>
    <row r="65" spans="1:5">
      <c r="A65" s="310"/>
      <c r="B65" s="311"/>
      <c r="C65" s="324">
        <v>23449.8</v>
      </c>
      <c r="D65" s="312"/>
    </row>
    <row r="66" spans="1:5">
      <c r="A66" s="310">
        <v>401004</v>
      </c>
      <c r="B66" s="311" t="s">
        <v>48</v>
      </c>
      <c r="C66" s="311"/>
      <c r="D66" s="312" t="s">
        <v>49</v>
      </c>
    </row>
    <row r="67" spans="1:5">
      <c r="A67" s="310"/>
      <c r="B67" s="311"/>
      <c r="C67" s="311"/>
      <c r="D67" s="328">
        <v>2468.4</v>
      </c>
    </row>
    <row r="68" spans="1:5">
      <c r="A68" s="310">
        <v>401005</v>
      </c>
      <c r="B68" s="311" t="s">
        <v>50</v>
      </c>
      <c r="C68" s="311"/>
      <c r="D68" s="328">
        <v>4200</v>
      </c>
    </row>
    <row r="69" spans="1:5">
      <c r="A69" s="310">
        <v>401006</v>
      </c>
      <c r="B69" s="311" t="s">
        <v>51</v>
      </c>
      <c r="C69" s="311"/>
      <c r="D69" s="312" t="s">
        <v>198</v>
      </c>
    </row>
    <row r="70" spans="1:5">
      <c r="A70" s="310"/>
      <c r="B70" s="311"/>
      <c r="C70" s="311"/>
      <c r="D70" s="328">
        <v>264811.19</v>
      </c>
    </row>
    <row r="71" spans="1:5">
      <c r="A71" s="310">
        <v>401009</v>
      </c>
      <c r="B71" s="311" t="s">
        <v>54</v>
      </c>
      <c r="C71" s="311"/>
      <c r="D71" s="328">
        <v>7900</v>
      </c>
    </row>
    <row r="72" spans="1:5">
      <c r="A72" s="310">
        <v>401018</v>
      </c>
      <c r="B72" s="311" t="s">
        <v>56</v>
      </c>
      <c r="C72" s="311"/>
      <c r="D72" s="328">
        <v>7000</v>
      </c>
    </row>
    <row r="73" spans="1:5">
      <c r="A73" s="310">
        <v>401027</v>
      </c>
      <c r="B73" s="311" t="s">
        <v>57</v>
      </c>
      <c r="C73" s="311"/>
      <c r="D73" s="328">
        <v>20470.72</v>
      </c>
    </row>
    <row r="74" spans="1:5">
      <c r="A74" s="310">
        <v>401029</v>
      </c>
      <c r="B74" s="311" t="s">
        <v>58</v>
      </c>
      <c r="C74" s="324">
        <v>7020.45</v>
      </c>
      <c r="D74" s="312"/>
    </row>
    <row r="75" spans="1:5">
      <c r="A75" s="310">
        <v>401032</v>
      </c>
      <c r="B75" s="311" t="s">
        <v>604</v>
      </c>
      <c r="C75" s="324"/>
      <c r="D75" s="328">
        <f>40298.4</f>
        <v>40298.400000000001</v>
      </c>
    </row>
    <row r="76" spans="1:5">
      <c r="A76" s="310">
        <v>401039</v>
      </c>
      <c r="B76" s="311" t="s">
        <v>60</v>
      </c>
      <c r="C76" s="311"/>
      <c r="D76" s="328">
        <v>7000</v>
      </c>
      <c r="E76" s="25">
        <f>SUM(D61:D76)-C65-C74</f>
        <v>741786.12</v>
      </c>
    </row>
    <row r="77" spans="1:5">
      <c r="A77" s="310">
        <v>40801</v>
      </c>
      <c r="B77" s="311" t="s">
        <v>195</v>
      </c>
      <c r="C77" s="311"/>
      <c r="D77" s="312" t="s">
        <v>199</v>
      </c>
    </row>
    <row r="78" spans="1:5">
      <c r="A78" s="310"/>
      <c r="B78" s="311"/>
      <c r="C78" s="311"/>
      <c r="D78" s="328">
        <v>2679518.5499999998</v>
      </c>
    </row>
    <row r="79" spans="1:5">
      <c r="A79" s="310"/>
      <c r="B79" s="311"/>
      <c r="C79" s="311"/>
      <c r="D79" s="328"/>
    </row>
    <row r="80" spans="1:5">
      <c r="A80" s="310">
        <v>4091</v>
      </c>
      <c r="B80" s="311" t="s">
        <v>62</v>
      </c>
      <c r="C80" s="311" t="s">
        <v>110</v>
      </c>
      <c r="D80" s="312"/>
    </row>
    <row r="81" spans="1:5" ht="16.5" thickBot="1">
      <c r="A81" s="313"/>
      <c r="B81" s="314"/>
      <c r="C81" s="325">
        <v>2838660</v>
      </c>
      <c r="D81" s="326"/>
    </row>
    <row r="82" spans="1:5" ht="16.5" thickTop="1">
      <c r="A82" s="311"/>
      <c r="B82" s="311"/>
      <c r="C82" s="324"/>
      <c r="D82" s="311"/>
    </row>
    <row r="83" spans="1:5">
      <c r="A83" s="22">
        <v>41901</v>
      </c>
      <c r="B83" s="22" t="s">
        <v>196</v>
      </c>
      <c r="C83" s="22" t="s">
        <v>620</v>
      </c>
    </row>
    <row r="84" spans="1:5">
      <c r="C84" s="25">
        <v>63442693.380000003</v>
      </c>
    </row>
    <row r="85" spans="1:5" ht="16.5" thickBot="1">
      <c r="A85" s="1" t="s">
        <v>128</v>
      </c>
      <c r="C85" s="23"/>
      <c r="D85" s="23"/>
      <c r="E85" s="23"/>
    </row>
    <row r="86" spans="1:5" ht="16.5" thickTop="1">
      <c r="A86" s="320">
        <v>431</v>
      </c>
      <c r="B86" s="321" t="s">
        <v>64</v>
      </c>
      <c r="C86" s="321"/>
      <c r="D86" s="327">
        <v>1928872</v>
      </c>
    </row>
    <row r="87" spans="1:5">
      <c r="A87" s="310">
        <v>4421</v>
      </c>
      <c r="B87" s="311" t="s">
        <v>65</v>
      </c>
      <c r="C87" s="311"/>
      <c r="D87" s="328">
        <v>606037</v>
      </c>
    </row>
    <row r="88" spans="1:5">
      <c r="A88" s="310">
        <v>44211</v>
      </c>
      <c r="B88" s="311" t="s">
        <v>66</v>
      </c>
      <c r="C88" s="311"/>
      <c r="D88" s="328">
        <v>292659.27</v>
      </c>
    </row>
    <row r="89" spans="1:5">
      <c r="A89" s="310">
        <v>444</v>
      </c>
      <c r="B89" s="311" t="s">
        <v>610</v>
      </c>
      <c r="C89" s="311"/>
      <c r="D89" s="328">
        <f>D153</f>
        <v>1069297.7411242614</v>
      </c>
    </row>
    <row r="90" spans="1:5">
      <c r="A90" s="310">
        <v>4451</v>
      </c>
      <c r="B90" s="311" t="s">
        <v>67</v>
      </c>
      <c r="C90" s="324">
        <f>1907795.43+6666.4</f>
        <v>1914461.8299999998</v>
      </c>
      <c r="D90" s="312"/>
    </row>
    <row r="91" spans="1:5">
      <c r="A91" s="310">
        <v>4561</v>
      </c>
      <c r="B91" s="311" t="s">
        <v>68</v>
      </c>
      <c r="C91" s="311">
        <v>100</v>
      </c>
      <c r="D91" s="312"/>
    </row>
    <row r="92" spans="1:5">
      <c r="A92" s="310">
        <v>46702</v>
      </c>
      <c r="B92" s="311" t="s">
        <v>69</v>
      </c>
      <c r="C92" s="311"/>
      <c r="D92" s="312" t="s">
        <v>201</v>
      </c>
    </row>
    <row r="93" spans="1:5">
      <c r="A93" s="310"/>
      <c r="B93" s="311"/>
      <c r="C93" s="311"/>
      <c r="D93" s="328">
        <v>25301968.879999999</v>
      </c>
    </row>
    <row r="94" spans="1:5">
      <c r="A94" s="310">
        <v>467041</v>
      </c>
      <c r="B94" s="311" t="s">
        <v>70</v>
      </c>
      <c r="C94" s="311"/>
      <c r="D94" s="312" t="s">
        <v>111</v>
      </c>
    </row>
    <row r="95" spans="1:5" ht="16.5" thickBot="1">
      <c r="A95" s="313"/>
      <c r="B95" s="314"/>
      <c r="C95" s="314"/>
      <c r="D95" s="329">
        <v>43763004.119999997</v>
      </c>
    </row>
    <row r="96" spans="1:5" ht="17.25" thickTop="1" thickBot="1">
      <c r="A96" s="311"/>
      <c r="B96" s="311"/>
      <c r="C96" s="311"/>
      <c r="D96" s="324"/>
    </row>
    <row r="97" spans="1:5" ht="16.5" thickTop="1">
      <c r="A97" s="309" t="s">
        <v>129</v>
      </c>
      <c r="B97" s="321"/>
      <c r="C97" s="330"/>
      <c r="D97" s="331"/>
      <c r="E97" s="23"/>
    </row>
    <row r="98" spans="1:5">
      <c r="A98" s="310">
        <v>5122</v>
      </c>
      <c r="B98" s="311" t="s">
        <v>71</v>
      </c>
      <c r="C98" s="311" t="s">
        <v>112</v>
      </c>
      <c r="D98" s="312"/>
    </row>
    <row r="99" spans="1:5" ht="16.5" thickBot="1">
      <c r="A99" s="313"/>
      <c r="B99" s="314"/>
      <c r="C99" s="325">
        <v>1911780.74</v>
      </c>
      <c r="D99" s="326"/>
    </row>
    <row r="100" spans="1:5" ht="16.5" thickTop="1">
      <c r="A100" s="311"/>
      <c r="B100" s="311"/>
      <c r="C100" s="324"/>
      <c r="D100" s="311"/>
    </row>
    <row r="101" spans="1:5" ht="16.5" thickBot="1">
      <c r="A101" s="1" t="s">
        <v>130</v>
      </c>
      <c r="C101" s="23"/>
      <c r="D101" s="23"/>
      <c r="E101" s="23"/>
    </row>
    <row r="102" spans="1:5" ht="17.25" thickTop="1" thickBot="1">
      <c r="A102" s="332">
        <v>5311</v>
      </c>
      <c r="B102" s="333" t="s">
        <v>72</v>
      </c>
      <c r="C102" s="334">
        <v>86405.06</v>
      </c>
      <c r="D102" s="335"/>
    </row>
    <row r="103" spans="1:5" ht="16.5" thickTop="1"/>
    <row r="104" spans="1:5">
      <c r="C104" s="26">
        <f>SUM(C7:C103)</f>
        <v>79986202.030000001</v>
      </c>
      <c r="D104" s="26">
        <f>SUM(D7:D103)</f>
        <v>79986202.069999993</v>
      </c>
    </row>
    <row r="105" spans="1:5">
      <c r="C105" s="26"/>
      <c r="D105" s="26">
        <f>C104-D104</f>
        <v>-3.9999991655349731E-2</v>
      </c>
    </row>
    <row r="106" spans="1:5" ht="16.5" thickBot="1">
      <c r="A106" s="1" t="s">
        <v>113</v>
      </c>
      <c r="C106" s="23"/>
      <c r="D106" s="23"/>
      <c r="E106" s="23"/>
    </row>
    <row r="107" spans="1:5" ht="16.5" thickTop="1">
      <c r="A107" s="320">
        <v>604</v>
      </c>
      <c r="B107" s="321" t="s">
        <v>73</v>
      </c>
      <c r="C107" s="323">
        <f>17706.5+33632</f>
        <v>51338.5</v>
      </c>
      <c r="D107" s="322"/>
    </row>
    <row r="108" spans="1:5">
      <c r="A108" s="310">
        <v>608</v>
      </c>
      <c r="B108" s="311" t="s">
        <v>39</v>
      </c>
      <c r="C108" s="324">
        <v>22386.09</v>
      </c>
      <c r="D108" s="312"/>
    </row>
    <row r="109" spans="1:5">
      <c r="A109" s="310">
        <v>613</v>
      </c>
      <c r="B109" s="311" t="s">
        <v>74</v>
      </c>
      <c r="C109" s="324">
        <v>4169353.65</v>
      </c>
      <c r="D109" s="312"/>
    </row>
    <row r="110" spans="1:5">
      <c r="A110" s="310">
        <v>615</v>
      </c>
      <c r="B110" s="311" t="s">
        <v>75</v>
      </c>
      <c r="C110" s="324">
        <v>34484.82</v>
      </c>
      <c r="D110" s="312"/>
    </row>
    <row r="111" spans="1:5">
      <c r="A111" s="310">
        <v>61801</v>
      </c>
      <c r="B111" s="311" t="s">
        <v>76</v>
      </c>
      <c r="C111" s="324">
        <v>252732</v>
      </c>
      <c r="D111" s="312"/>
    </row>
    <row r="112" spans="1:5">
      <c r="A112" s="310">
        <v>61802</v>
      </c>
      <c r="B112" s="311" t="s">
        <v>77</v>
      </c>
      <c r="C112" s="324">
        <v>566407.85</v>
      </c>
      <c r="D112" s="312"/>
    </row>
    <row r="113" spans="1:4">
      <c r="A113" s="310">
        <v>61804</v>
      </c>
      <c r="B113" s="311" t="s">
        <v>78</v>
      </c>
      <c r="C113" s="324">
        <v>224370.98</v>
      </c>
      <c r="D113" s="312"/>
    </row>
    <row r="114" spans="1:4">
      <c r="A114" s="310">
        <v>61805</v>
      </c>
      <c r="B114" s="311" t="s">
        <v>79</v>
      </c>
      <c r="C114" s="324">
        <v>99304.92</v>
      </c>
      <c r="D114" s="312"/>
    </row>
    <row r="115" spans="1:4">
      <c r="A115" s="310">
        <v>62401</v>
      </c>
      <c r="B115" s="311" t="s">
        <v>80</v>
      </c>
      <c r="C115" s="324">
        <v>31923.06</v>
      </c>
      <c r="D115" s="312"/>
    </row>
    <row r="116" spans="1:4" s="27" customFormat="1">
      <c r="A116" s="336">
        <v>625</v>
      </c>
      <c r="B116" s="337" t="s">
        <v>81</v>
      </c>
      <c r="C116" s="338">
        <v>62212.75</v>
      </c>
      <c r="D116" s="339"/>
    </row>
    <row r="117" spans="1:4">
      <c r="A117" s="310">
        <v>62601</v>
      </c>
      <c r="B117" s="311" t="s">
        <v>82</v>
      </c>
      <c r="C117" s="324">
        <v>407984.86</v>
      </c>
      <c r="D117" s="312"/>
    </row>
    <row r="118" spans="1:4" s="27" customFormat="1">
      <c r="A118" s="336">
        <v>62602</v>
      </c>
      <c r="B118" s="337" t="s">
        <v>83</v>
      </c>
      <c r="C118" s="338">
        <v>548989.32999999996</v>
      </c>
      <c r="D118" s="339"/>
    </row>
    <row r="119" spans="1:4">
      <c r="A119" s="310">
        <v>62603</v>
      </c>
      <c r="B119" s="311" t="s">
        <v>84</v>
      </c>
      <c r="C119" s="324">
        <v>155843</v>
      </c>
      <c r="D119" s="312"/>
    </row>
    <row r="120" spans="1:4">
      <c r="A120" s="310">
        <v>627</v>
      </c>
      <c r="B120" s="311" t="s">
        <v>85</v>
      </c>
      <c r="C120" s="324">
        <v>5783.2</v>
      </c>
      <c r="D120" s="312"/>
    </row>
    <row r="121" spans="1:4">
      <c r="A121" s="310">
        <v>628</v>
      </c>
      <c r="B121" s="311" t="s">
        <v>86</v>
      </c>
      <c r="C121" s="324">
        <v>514500.86</v>
      </c>
      <c r="D121" s="312"/>
    </row>
    <row r="122" spans="1:4">
      <c r="A122" s="310">
        <v>638</v>
      </c>
      <c r="B122" s="311" t="s">
        <v>87</v>
      </c>
      <c r="C122" s="324">
        <v>85410</v>
      </c>
      <c r="D122" s="312"/>
    </row>
    <row r="123" spans="1:4">
      <c r="A123" s="310">
        <v>641</v>
      </c>
      <c r="B123" s="311" t="s">
        <v>88</v>
      </c>
      <c r="C123" s="324">
        <v>42046250</v>
      </c>
      <c r="D123" s="312"/>
    </row>
    <row r="124" spans="1:4">
      <c r="A124" s="310">
        <v>644</v>
      </c>
      <c r="B124" s="311" t="s">
        <v>89</v>
      </c>
      <c r="C124" s="324">
        <v>6527938.5</v>
      </c>
      <c r="D124" s="312"/>
    </row>
    <row r="125" spans="1:4">
      <c r="A125" s="310">
        <v>64801</v>
      </c>
      <c r="B125" s="311" t="s">
        <v>90</v>
      </c>
      <c r="C125" s="324">
        <v>210463</v>
      </c>
      <c r="D125" s="312"/>
    </row>
    <row r="126" spans="1:4" s="27" customFormat="1">
      <c r="A126" s="336">
        <v>654</v>
      </c>
      <c r="B126" s="337" t="s">
        <v>91</v>
      </c>
      <c r="C126" s="338">
        <v>97574</v>
      </c>
      <c r="D126" s="339"/>
    </row>
    <row r="127" spans="1:4" s="27" customFormat="1">
      <c r="A127" s="336">
        <v>65509</v>
      </c>
      <c r="B127" s="337" t="s">
        <v>98</v>
      </c>
      <c r="C127" s="338">
        <v>1883034.69</v>
      </c>
      <c r="D127" s="339"/>
    </row>
    <row r="128" spans="1:4" s="27" customFormat="1">
      <c r="A128" s="336">
        <v>658</v>
      </c>
      <c r="B128" s="337" t="s">
        <v>92</v>
      </c>
      <c r="C128" s="338">
        <v>6981.5</v>
      </c>
      <c r="D128" s="339"/>
    </row>
    <row r="129" spans="1:7" s="27" customFormat="1">
      <c r="A129" s="336">
        <v>65802</v>
      </c>
      <c r="B129" s="337" t="s">
        <v>94</v>
      </c>
      <c r="C129" s="337">
        <v>520</v>
      </c>
      <c r="D129" s="339"/>
    </row>
    <row r="130" spans="1:7" s="27" customFormat="1">
      <c r="A130" s="336">
        <v>65803</v>
      </c>
      <c r="B130" s="337" t="s">
        <v>95</v>
      </c>
      <c r="C130" s="338">
        <v>117003.21</v>
      </c>
      <c r="D130" s="339"/>
    </row>
    <row r="131" spans="1:7" s="27" customFormat="1">
      <c r="A131" s="336">
        <v>65804</v>
      </c>
      <c r="B131" s="337" t="s">
        <v>96</v>
      </c>
      <c r="C131" s="338">
        <v>438619.62</v>
      </c>
      <c r="D131" s="339"/>
    </row>
    <row r="132" spans="1:7" s="27" customFormat="1">
      <c r="A132" s="336">
        <v>65805</v>
      </c>
      <c r="B132" s="337" t="s">
        <v>97</v>
      </c>
      <c r="C132" s="338">
        <v>52441.78</v>
      </c>
      <c r="D132" s="339"/>
      <c r="E132" s="30">
        <v>225363.09749507403</v>
      </c>
      <c r="F132" s="29" t="s">
        <v>203</v>
      </c>
    </row>
    <row r="133" spans="1:7" s="27" customFormat="1">
      <c r="A133" s="336">
        <v>65806</v>
      </c>
      <c r="B133" s="337" t="s">
        <v>98</v>
      </c>
      <c r="C133" s="338">
        <v>4291</v>
      </c>
      <c r="D133" s="339"/>
    </row>
    <row r="134" spans="1:7" s="27" customFormat="1">
      <c r="A134" s="336">
        <v>65807</v>
      </c>
      <c r="B134" s="337" t="s">
        <v>99</v>
      </c>
      <c r="C134" s="337" t="s">
        <v>202</v>
      </c>
      <c r="D134" s="339"/>
    </row>
    <row r="135" spans="1:7">
      <c r="A135" s="310"/>
      <c r="B135" s="311"/>
      <c r="C135" s="324">
        <v>703441.2</v>
      </c>
      <c r="D135" s="312"/>
    </row>
    <row r="136" spans="1:7">
      <c r="A136" s="310">
        <v>659</v>
      </c>
      <c r="B136" s="311" t="s">
        <v>100</v>
      </c>
      <c r="C136" s="324">
        <v>149837.96</v>
      </c>
      <c r="D136" s="312"/>
    </row>
    <row r="137" spans="1:7">
      <c r="A137" s="310">
        <v>66</v>
      </c>
      <c r="B137" s="311" t="s">
        <v>101</v>
      </c>
      <c r="C137" s="324">
        <v>9185.18</v>
      </c>
      <c r="D137" s="312"/>
    </row>
    <row r="138" spans="1:7">
      <c r="A138" s="310">
        <v>661</v>
      </c>
      <c r="B138" s="311" t="s">
        <v>102</v>
      </c>
      <c r="C138" s="324">
        <v>449547.8</v>
      </c>
      <c r="D138" s="312"/>
      <c r="G138" s="25">
        <v>10382732.970000003</v>
      </c>
    </row>
    <row r="139" spans="1:7" ht="16.5" thickBot="1">
      <c r="A139" s="313">
        <v>681</v>
      </c>
      <c r="B139" s="314" t="s">
        <v>103</v>
      </c>
      <c r="C139" s="325">
        <v>950165.25</v>
      </c>
      <c r="D139" s="326"/>
    </row>
    <row r="140" spans="1:7" ht="16.5" thickTop="1">
      <c r="C140" s="21">
        <f>SUM(C107:C139)</f>
        <v>60880320.560000002</v>
      </c>
    </row>
    <row r="141" spans="1:7">
      <c r="A141" s="1" t="s">
        <v>114</v>
      </c>
      <c r="C141" s="23"/>
      <c r="D141" s="23"/>
      <c r="E141" s="23"/>
    </row>
    <row r="142" spans="1:7" ht="16.5" thickBot="1"/>
    <row r="143" spans="1:7" ht="16.5" thickTop="1">
      <c r="A143" s="320">
        <v>704</v>
      </c>
      <c r="B143" s="321" t="s">
        <v>104</v>
      </c>
      <c r="C143" s="321"/>
      <c r="D143" s="327">
        <v>63442693.380000003</v>
      </c>
    </row>
    <row r="144" spans="1:7" ht="16.5" thickBot="1">
      <c r="A144" s="313">
        <v>761</v>
      </c>
      <c r="B144" s="314" t="s">
        <v>105</v>
      </c>
      <c r="C144" s="314"/>
      <c r="D144" s="340">
        <v>1129247.81</v>
      </c>
    </row>
    <row r="145" spans="2:8" ht="16.5" thickTop="1">
      <c r="D145" s="21">
        <f>SUM(D143:D144)</f>
        <v>64571941.190000005</v>
      </c>
    </row>
    <row r="146" spans="2:8">
      <c r="C146" s="26"/>
      <c r="D146" s="26"/>
    </row>
    <row r="147" spans="2:8">
      <c r="B147" s="22" t="s">
        <v>617</v>
      </c>
      <c r="D147" s="25">
        <f>D145-C140</f>
        <v>3691620.6300000027</v>
      </c>
    </row>
    <row r="149" spans="2:8">
      <c r="B149" s="22" t="s">
        <v>132</v>
      </c>
      <c r="C149" s="31">
        <f>SUM(C126:C134)+C118+C116+E132</f>
        <v>3437030.9774950738</v>
      </c>
    </row>
    <row r="151" spans="2:8">
      <c r="B151" s="22" t="s">
        <v>133</v>
      </c>
      <c r="D151" s="23">
        <f>D147+C149</f>
        <v>7128651.607495077</v>
      </c>
    </row>
    <row r="153" spans="2:8">
      <c r="B153" s="22" t="s">
        <v>134</v>
      </c>
      <c r="D153" s="23">
        <f>D151*0.15</f>
        <v>1069297.7411242614</v>
      </c>
      <c r="F153" s="341"/>
      <c r="H153" s="341"/>
    </row>
    <row r="155" spans="2:8">
      <c r="B155" s="22" t="s">
        <v>618</v>
      </c>
      <c r="D155" s="23">
        <f>D147-D153</f>
        <v>2622322.8888757415</v>
      </c>
    </row>
  </sheetData>
  <printOptions horizontalCentered="1" verticalCentered="1"/>
  <pageMargins left="0.75" right="0.76" top="0.75" bottom="0.75" header="0.3" footer="0.3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P233"/>
  <sheetViews>
    <sheetView tabSelected="1" view="pageBreakPreview" topLeftCell="A151" zoomScaleSheetLayoutView="100" workbookViewId="0">
      <selection activeCell="I42" sqref="I42"/>
    </sheetView>
  </sheetViews>
  <sheetFormatPr defaultRowHeight="12.75"/>
  <cols>
    <col min="1" max="1" width="1.7109375" style="102" customWidth="1"/>
    <col min="2" max="2" width="3.7109375" style="105" customWidth="1"/>
    <col min="3" max="3" width="3.42578125" style="104" customWidth="1"/>
    <col min="4" max="4" width="2" style="105" customWidth="1"/>
    <col min="5" max="5" width="3.42578125" style="105" customWidth="1"/>
    <col min="6" max="6" width="34.5703125" style="105" customWidth="1"/>
    <col min="7" max="7" width="14.140625" style="105" customWidth="1"/>
    <col min="8" max="8" width="13.28515625" style="105" customWidth="1"/>
    <col min="9" max="9" width="10.85546875" style="105" customWidth="1"/>
    <col min="10" max="10" width="11.42578125" style="105" customWidth="1"/>
    <col min="11" max="11" width="15.85546875" style="105" customWidth="1"/>
    <col min="12" max="12" width="17.28515625" style="105" customWidth="1"/>
    <col min="13" max="13" width="16" style="105" bestFit="1" customWidth="1"/>
    <col min="14" max="14" width="5.140625" style="105" customWidth="1"/>
    <col min="15" max="15" width="2.140625" style="102" customWidth="1"/>
    <col min="16" max="16" width="11.7109375" style="102" bestFit="1" customWidth="1"/>
    <col min="17" max="256" width="9.140625" style="102"/>
    <col min="257" max="257" width="1.7109375" style="102" customWidth="1"/>
    <col min="258" max="258" width="3.7109375" style="102" customWidth="1"/>
    <col min="259" max="259" width="3.42578125" style="102" customWidth="1"/>
    <col min="260" max="260" width="2" style="102" customWidth="1"/>
    <col min="261" max="261" width="3.42578125" style="102" customWidth="1"/>
    <col min="262" max="262" width="23.5703125" style="102" customWidth="1"/>
    <col min="263" max="263" width="14.140625" style="102" customWidth="1"/>
    <col min="264" max="264" width="13.28515625" style="102" customWidth="1"/>
    <col min="265" max="265" width="10.85546875" style="102" customWidth="1"/>
    <col min="266" max="266" width="11.42578125" style="102" customWidth="1"/>
    <col min="267" max="267" width="15.85546875" style="102" customWidth="1"/>
    <col min="268" max="268" width="16.85546875" style="102" customWidth="1"/>
    <col min="269" max="269" width="16" style="102" bestFit="1" customWidth="1"/>
    <col min="270" max="270" width="5.140625" style="102" customWidth="1"/>
    <col min="271" max="271" width="2.140625" style="102" customWidth="1"/>
    <col min="272" max="272" width="11.7109375" style="102" bestFit="1" customWidth="1"/>
    <col min="273" max="512" width="9.140625" style="102"/>
    <col min="513" max="513" width="1.7109375" style="102" customWidth="1"/>
    <col min="514" max="514" width="3.7109375" style="102" customWidth="1"/>
    <col min="515" max="515" width="3.42578125" style="102" customWidth="1"/>
    <col min="516" max="516" width="2" style="102" customWidth="1"/>
    <col min="517" max="517" width="3.42578125" style="102" customWidth="1"/>
    <col min="518" max="518" width="23.5703125" style="102" customWidth="1"/>
    <col min="519" max="519" width="14.140625" style="102" customWidth="1"/>
    <col min="520" max="520" width="13.28515625" style="102" customWidth="1"/>
    <col min="521" max="521" width="10.85546875" style="102" customWidth="1"/>
    <col min="522" max="522" width="11.42578125" style="102" customWidth="1"/>
    <col min="523" max="523" width="15.85546875" style="102" customWidth="1"/>
    <col min="524" max="524" width="16.85546875" style="102" customWidth="1"/>
    <col min="525" max="525" width="16" style="102" bestFit="1" customWidth="1"/>
    <col min="526" max="526" width="5.140625" style="102" customWidth="1"/>
    <col min="527" max="527" width="2.140625" style="102" customWidth="1"/>
    <col min="528" max="528" width="11.7109375" style="102" bestFit="1" customWidth="1"/>
    <col min="529" max="768" width="9.140625" style="102"/>
    <col min="769" max="769" width="1.7109375" style="102" customWidth="1"/>
    <col min="770" max="770" width="3.7109375" style="102" customWidth="1"/>
    <col min="771" max="771" width="3.42578125" style="102" customWidth="1"/>
    <col min="772" max="772" width="2" style="102" customWidth="1"/>
    <col min="773" max="773" width="3.42578125" style="102" customWidth="1"/>
    <col min="774" max="774" width="23.5703125" style="102" customWidth="1"/>
    <col min="775" max="775" width="14.140625" style="102" customWidth="1"/>
    <col min="776" max="776" width="13.28515625" style="102" customWidth="1"/>
    <col min="777" max="777" width="10.85546875" style="102" customWidth="1"/>
    <col min="778" max="778" width="11.42578125" style="102" customWidth="1"/>
    <col min="779" max="779" width="15.85546875" style="102" customWidth="1"/>
    <col min="780" max="780" width="16.85546875" style="102" customWidth="1"/>
    <col min="781" max="781" width="16" style="102" bestFit="1" customWidth="1"/>
    <col min="782" max="782" width="5.140625" style="102" customWidth="1"/>
    <col min="783" max="783" width="2.140625" style="102" customWidth="1"/>
    <col min="784" max="784" width="11.7109375" style="102" bestFit="1" customWidth="1"/>
    <col min="785" max="1024" width="9.140625" style="102"/>
    <col min="1025" max="1025" width="1.7109375" style="102" customWidth="1"/>
    <col min="1026" max="1026" width="3.7109375" style="102" customWidth="1"/>
    <col min="1027" max="1027" width="3.42578125" style="102" customWidth="1"/>
    <col min="1028" max="1028" width="2" style="102" customWidth="1"/>
    <col min="1029" max="1029" width="3.42578125" style="102" customWidth="1"/>
    <col min="1030" max="1030" width="23.5703125" style="102" customWidth="1"/>
    <col min="1031" max="1031" width="14.140625" style="102" customWidth="1"/>
    <col min="1032" max="1032" width="13.28515625" style="102" customWidth="1"/>
    <col min="1033" max="1033" width="10.85546875" style="102" customWidth="1"/>
    <col min="1034" max="1034" width="11.42578125" style="102" customWidth="1"/>
    <col min="1035" max="1035" width="15.85546875" style="102" customWidth="1"/>
    <col min="1036" max="1036" width="16.85546875" style="102" customWidth="1"/>
    <col min="1037" max="1037" width="16" style="102" bestFit="1" customWidth="1"/>
    <col min="1038" max="1038" width="5.140625" style="102" customWidth="1"/>
    <col min="1039" max="1039" width="2.140625" style="102" customWidth="1"/>
    <col min="1040" max="1040" width="11.7109375" style="102" bestFit="1" customWidth="1"/>
    <col min="1041" max="1280" width="9.140625" style="102"/>
    <col min="1281" max="1281" width="1.7109375" style="102" customWidth="1"/>
    <col min="1282" max="1282" width="3.7109375" style="102" customWidth="1"/>
    <col min="1283" max="1283" width="3.42578125" style="102" customWidth="1"/>
    <col min="1284" max="1284" width="2" style="102" customWidth="1"/>
    <col min="1285" max="1285" width="3.42578125" style="102" customWidth="1"/>
    <col min="1286" max="1286" width="23.5703125" style="102" customWidth="1"/>
    <col min="1287" max="1287" width="14.140625" style="102" customWidth="1"/>
    <col min="1288" max="1288" width="13.28515625" style="102" customWidth="1"/>
    <col min="1289" max="1289" width="10.85546875" style="102" customWidth="1"/>
    <col min="1290" max="1290" width="11.42578125" style="102" customWidth="1"/>
    <col min="1291" max="1291" width="15.85546875" style="102" customWidth="1"/>
    <col min="1292" max="1292" width="16.85546875" style="102" customWidth="1"/>
    <col min="1293" max="1293" width="16" style="102" bestFit="1" customWidth="1"/>
    <col min="1294" max="1294" width="5.140625" style="102" customWidth="1"/>
    <col min="1295" max="1295" width="2.140625" style="102" customWidth="1"/>
    <col min="1296" max="1296" width="11.7109375" style="102" bestFit="1" customWidth="1"/>
    <col min="1297" max="1536" width="9.140625" style="102"/>
    <col min="1537" max="1537" width="1.7109375" style="102" customWidth="1"/>
    <col min="1538" max="1538" width="3.7109375" style="102" customWidth="1"/>
    <col min="1539" max="1539" width="3.42578125" style="102" customWidth="1"/>
    <col min="1540" max="1540" width="2" style="102" customWidth="1"/>
    <col min="1541" max="1541" width="3.42578125" style="102" customWidth="1"/>
    <col min="1542" max="1542" width="23.5703125" style="102" customWidth="1"/>
    <col min="1543" max="1543" width="14.140625" style="102" customWidth="1"/>
    <col min="1544" max="1544" width="13.28515625" style="102" customWidth="1"/>
    <col min="1545" max="1545" width="10.85546875" style="102" customWidth="1"/>
    <col min="1546" max="1546" width="11.42578125" style="102" customWidth="1"/>
    <col min="1547" max="1547" width="15.85546875" style="102" customWidth="1"/>
    <col min="1548" max="1548" width="16.85546875" style="102" customWidth="1"/>
    <col min="1549" max="1549" width="16" style="102" bestFit="1" customWidth="1"/>
    <col min="1550" max="1550" width="5.140625" style="102" customWidth="1"/>
    <col min="1551" max="1551" width="2.140625" style="102" customWidth="1"/>
    <col min="1552" max="1552" width="11.7109375" style="102" bestFit="1" customWidth="1"/>
    <col min="1553" max="1792" width="9.140625" style="102"/>
    <col min="1793" max="1793" width="1.7109375" style="102" customWidth="1"/>
    <col min="1794" max="1794" width="3.7109375" style="102" customWidth="1"/>
    <col min="1795" max="1795" width="3.42578125" style="102" customWidth="1"/>
    <col min="1796" max="1796" width="2" style="102" customWidth="1"/>
    <col min="1797" max="1797" width="3.42578125" style="102" customWidth="1"/>
    <col min="1798" max="1798" width="23.5703125" style="102" customWidth="1"/>
    <col min="1799" max="1799" width="14.140625" style="102" customWidth="1"/>
    <col min="1800" max="1800" width="13.28515625" style="102" customWidth="1"/>
    <col min="1801" max="1801" width="10.85546875" style="102" customWidth="1"/>
    <col min="1802" max="1802" width="11.42578125" style="102" customWidth="1"/>
    <col min="1803" max="1803" width="15.85546875" style="102" customWidth="1"/>
    <col min="1804" max="1804" width="16.85546875" style="102" customWidth="1"/>
    <col min="1805" max="1805" width="16" style="102" bestFit="1" customWidth="1"/>
    <col min="1806" max="1806" width="5.140625" style="102" customWidth="1"/>
    <col min="1807" max="1807" width="2.140625" style="102" customWidth="1"/>
    <col min="1808" max="1808" width="11.7109375" style="102" bestFit="1" customWidth="1"/>
    <col min="1809" max="2048" width="9.140625" style="102"/>
    <col min="2049" max="2049" width="1.7109375" style="102" customWidth="1"/>
    <col min="2050" max="2050" width="3.7109375" style="102" customWidth="1"/>
    <col min="2051" max="2051" width="3.42578125" style="102" customWidth="1"/>
    <col min="2052" max="2052" width="2" style="102" customWidth="1"/>
    <col min="2053" max="2053" width="3.42578125" style="102" customWidth="1"/>
    <col min="2054" max="2054" width="23.5703125" style="102" customWidth="1"/>
    <col min="2055" max="2055" width="14.140625" style="102" customWidth="1"/>
    <col min="2056" max="2056" width="13.28515625" style="102" customWidth="1"/>
    <col min="2057" max="2057" width="10.85546875" style="102" customWidth="1"/>
    <col min="2058" max="2058" width="11.42578125" style="102" customWidth="1"/>
    <col min="2059" max="2059" width="15.85546875" style="102" customWidth="1"/>
    <col min="2060" max="2060" width="16.85546875" style="102" customWidth="1"/>
    <col min="2061" max="2061" width="16" style="102" bestFit="1" customWidth="1"/>
    <col min="2062" max="2062" width="5.140625" style="102" customWidth="1"/>
    <col min="2063" max="2063" width="2.140625" style="102" customWidth="1"/>
    <col min="2064" max="2064" width="11.7109375" style="102" bestFit="1" customWidth="1"/>
    <col min="2065" max="2304" width="9.140625" style="102"/>
    <col min="2305" max="2305" width="1.7109375" style="102" customWidth="1"/>
    <col min="2306" max="2306" width="3.7109375" style="102" customWidth="1"/>
    <col min="2307" max="2307" width="3.42578125" style="102" customWidth="1"/>
    <col min="2308" max="2308" width="2" style="102" customWidth="1"/>
    <col min="2309" max="2309" width="3.42578125" style="102" customWidth="1"/>
    <col min="2310" max="2310" width="23.5703125" style="102" customWidth="1"/>
    <col min="2311" max="2311" width="14.140625" style="102" customWidth="1"/>
    <col min="2312" max="2312" width="13.28515625" style="102" customWidth="1"/>
    <col min="2313" max="2313" width="10.85546875" style="102" customWidth="1"/>
    <col min="2314" max="2314" width="11.42578125" style="102" customWidth="1"/>
    <col min="2315" max="2315" width="15.85546875" style="102" customWidth="1"/>
    <col min="2316" max="2316" width="16.85546875" style="102" customWidth="1"/>
    <col min="2317" max="2317" width="16" style="102" bestFit="1" customWidth="1"/>
    <col min="2318" max="2318" width="5.140625" style="102" customWidth="1"/>
    <col min="2319" max="2319" width="2.140625" style="102" customWidth="1"/>
    <col min="2320" max="2320" width="11.7109375" style="102" bestFit="1" customWidth="1"/>
    <col min="2321" max="2560" width="9.140625" style="102"/>
    <col min="2561" max="2561" width="1.7109375" style="102" customWidth="1"/>
    <col min="2562" max="2562" width="3.7109375" style="102" customWidth="1"/>
    <col min="2563" max="2563" width="3.42578125" style="102" customWidth="1"/>
    <col min="2564" max="2564" width="2" style="102" customWidth="1"/>
    <col min="2565" max="2565" width="3.42578125" style="102" customWidth="1"/>
    <col min="2566" max="2566" width="23.5703125" style="102" customWidth="1"/>
    <col min="2567" max="2567" width="14.140625" style="102" customWidth="1"/>
    <col min="2568" max="2568" width="13.28515625" style="102" customWidth="1"/>
    <col min="2569" max="2569" width="10.85546875" style="102" customWidth="1"/>
    <col min="2570" max="2570" width="11.42578125" style="102" customWidth="1"/>
    <col min="2571" max="2571" width="15.85546875" style="102" customWidth="1"/>
    <col min="2572" max="2572" width="16.85546875" style="102" customWidth="1"/>
    <col min="2573" max="2573" width="16" style="102" bestFit="1" customWidth="1"/>
    <col min="2574" max="2574" width="5.140625" style="102" customWidth="1"/>
    <col min="2575" max="2575" width="2.140625" style="102" customWidth="1"/>
    <col min="2576" max="2576" width="11.7109375" style="102" bestFit="1" customWidth="1"/>
    <col min="2577" max="2816" width="9.140625" style="102"/>
    <col min="2817" max="2817" width="1.7109375" style="102" customWidth="1"/>
    <col min="2818" max="2818" width="3.7109375" style="102" customWidth="1"/>
    <col min="2819" max="2819" width="3.42578125" style="102" customWidth="1"/>
    <col min="2820" max="2820" width="2" style="102" customWidth="1"/>
    <col min="2821" max="2821" width="3.42578125" style="102" customWidth="1"/>
    <col min="2822" max="2822" width="23.5703125" style="102" customWidth="1"/>
    <col min="2823" max="2823" width="14.140625" style="102" customWidth="1"/>
    <col min="2824" max="2824" width="13.28515625" style="102" customWidth="1"/>
    <col min="2825" max="2825" width="10.85546875" style="102" customWidth="1"/>
    <col min="2826" max="2826" width="11.42578125" style="102" customWidth="1"/>
    <col min="2827" max="2827" width="15.85546875" style="102" customWidth="1"/>
    <col min="2828" max="2828" width="16.85546875" style="102" customWidth="1"/>
    <col min="2829" max="2829" width="16" style="102" bestFit="1" customWidth="1"/>
    <col min="2830" max="2830" width="5.140625" style="102" customWidth="1"/>
    <col min="2831" max="2831" width="2.140625" style="102" customWidth="1"/>
    <col min="2832" max="2832" width="11.7109375" style="102" bestFit="1" customWidth="1"/>
    <col min="2833" max="3072" width="9.140625" style="102"/>
    <col min="3073" max="3073" width="1.7109375" style="102" customWidth="1"/>
    <col min="3074" max="3074" width="3.7109375" style="102" customWidth="1"/>
    <col min="3075" max="3075" width="3.42578125" style="102" customWidth="1"/>
    <col min="3076" max="3076" width="2" style="102" customWidth="1"/>
    <col min="3077" max="3077" width="3.42578125" style="102" customWidth="1"/>
    <col min="3078" max="3078" width="23.5703125" style="102" customWidth="1"/>
    <col min="3079" max="3079" width="14.140625" style="102" customWidth="1"/>
    <col min="3080" max="3080" width="13.28515625" style="102" customWidth="1"/>
    <col min="3081" max="3081" width="10.85546875" style="102" customWidth="1"/>
    <col min="3082" max="3082" width="11.42578125" style="102" customWidth="1"/>
    <col min="3083" max="3083" width="15.85546875" style="102" customWidth="1"/>
    <col min="3084" max="3084" width="16.85546875" style="102" customWidth="1"/>
    <col min="3085" max="3085" width="16" style="102" bestFit="1" customWidth="1"/>
    <col min="3086" max="3086" width="5.140625" style="102" customWidth="1"/>
    <col min="3087" max="3087" width="2.140625" style="102" customWidth="1"/>
    <col min="3088" max="3088" width="11.7109375" style="102" bestFit="1" customWidth="1"/>
    <col min="3089" max="3328" width="9.140625" style="102"/>
    <col min="3329" max="3329" width="1.7109375" style="102" customWidth="1"/>
    <col min="3330" max="3330" width="3.7109375" style="102" customWidth="1"/>
    <col min="3331" max="3331" width="3.42578125" style="102" customWidth="1"/>
    <col min="3332" max="3332" width="2" style="102" customWidth="1"/>
    <col min="3333" max="3333" width="3.42578125" style="102" customWidth="1"/>
    <col min="3334" max="3334" width="23.5703125" style="102" customWidth="1"/>
    <col min="3335" max="3335" width="14.140625" style="102" customWidth="1"/>
    <col min="3336" max="3336" width="13.28515625" style="102" customWidth="1"/>
    <col min="3337" max="3337" width="10.85546875" style="102" customWidth="1"/>
    <col min="3338" max="3338" width="11.42578125" style="102" customWidth="1"/>
    <col min="3339" max="3339" width="15.85546875" style="102" customWidth="1"/>
    <col min="3340" max="3340" width="16.85546875" style="102" customWidth="1"/>
    <col min="3341" max="3341" width="16" style="102" bestFit="1" customWidth="1"/>
    <col min="3342" max="3342" width="5.140625" style="102" customWidth="1"/>
    <col min="3343" max="3343" width="2.140625" style="102" customWidth="1"/>
    <col min="3344" max="3344" width="11.7109375" style="102" bestFit="1" customWidth="1"/>
    <col min="3345" max="3584" width="9.140625" style="102"/>
    <col min="3585" max="3585" width="1.7109375" style="102" customWidth="1"/>
    <col min="3586" max="3586" width="3.7109375" style="102" customWidth="1"/>
    <col min="3587" max="3587" width="3.42578125" style="102" customWidth="1"/>
    <col min="3588" max="3588" width="2" style="102" customWidth="1"/>
    <col min="3589" max="3589" width="3.42578125" style="102" customWidth="1"/>
    <col min="3590" max="3590" width="23.5703125" style="102" customWidth="1"/>
    <col min="3591" max="3591" width="14.140625" style="102" customWidth="1"/>
    <col min="3592" max="3592" width="13.28515625" style="102" customWidth="1"/>
    <col min="3593" max="3593" width="10.85546875" style="102" customWidth="1"/>
    <col min="3594" max="3594" width="11.42578125" style="102" customWidth="1"/>
    <col min="3595" max="3595" width="15.85546875" style="102" customWidth="1"/>
    <col min="3596" max="3596" width="16.85546875" style="102" customWidth="1"/>
    <col min="3597" max="3597" width="16" style="102" bestFit="1" customWidth="1"/>
    <col min="3598" max="3598" width="5.140625" style="102" customWidth="1"/>
    <col min="3599" max="3599" width="2.140625" style="102" customWidth="1"/>
    <col min="3600" max="3600" width="11.7109375" style="102" bestFit="1" customWidth="1"/>
    <col min="3601" max="3840" width="9.140625" style="102"/>
    <col min="3841" max="3841" width="1.7109375" style="102" customWidth="1"/>
    <col min="3842" max="3842" width="3.7109375" style="102" customWidth="1"/>
    <col min="3843" max="3843" width="3.42578125" style="102" customWidth="1"/>
    <col min="3844" max="3844" width="2" style="102" customWidth="1"/>
    <col min="3845" max="3845" width="3.42578125" style="102" customWidth="1"/>
    <col min="3846" max="3846" width="23.5703125" style="102" customWidth="1"/>
    <col min="3847" max="3847" width="14.140625" style="102" customWidth="1"/>
    <col min="3848" max="3848" width="13.28515625" style="102" customWidth="1"/>
    <col min="3849" max="3849" width="10.85546875" style="102" customWidth="1"/>
    <col min="3850" max="3850" width="11.42578125" style="102" customWidth="1"/>
    <col min="3851" max="3851" width="15.85546875" style="102" customWidth="1"/>
    <col min="3852" max="3852" width="16.85546875" style="102" customWidth="1"/>
    <col min="3853" max="3853" width="16" style="102" bestFit="1" customWidth="1"/>
    <col min="3854" max="3854" width="5.140625" style="102" customWidth="1"/>
    <col min="3855" max="3855" width="2.140625" style="102" customWidth="1"/>
    <col min="3856" max="3856" width="11.7109375" style="102" bestFit="1" customWidth="1"/>
    <col min="3857" max="4096" width="9.140625" style="102"/>
    <col min="4097" max="4097" width="1.7109375" style="102" customWidth="1"/>
    <col min="4098" max="4098" width="3.7109375" style="102" customWidth="1"/>
    <col min="4099" max="4099" width="3.42578125" style="102" customWidth="1"/>
    <col min="4100" max="4100" width="2" style="102" customWidth="1"/>
    <col min="4101" max="4101" width="3.42578125" style="102" customWidth="1"/>
    <col min="4102" max="4102" width="23.5703125" style="102" customWidth="1"/>
    <col min="4103" max="4103" width="14.140625" style="102" customWidth="1"/>
    <col min="4104" max="4104" width="13.28515625" style="102" customWidth="1"/>
    <col min="4105" max="4105" width="10.85546875" style="102" customWidth="1"/>
    <col min="4106" max="4106" width="11.42578125" style="102" customWidth="1"/>
    <col min="4107" max="4107" width="15.85546875" style="102" customWidth="1"/>
    <col min="4108" max="4108" width="16.85546875" style="102" customWidth="1"/>
    <col min="4109" max="4109" width="16" style="102" bestFit="1" customWidth="1"/>
    <col min="4110" max="4110" width="5.140625" style="102" customWidth="1"/>
    <col min="4111" max="4111" width="2.140625" style="102" customWidth="1"/>
    <col min="4112" max="4112" width="11.7109375" style="102" bestFit="1" customWidth="1"/>
    <col min="4113" max="4352" width="9.140625" style="102"/>
    <col min="4353" max="4353" width="1.7109375" style="102" customWidth="1"/>
    <col min="4354" max="4354" width="3.7109375" style="102" customWidth="1"/>
    <col min="4355" max="4355" width="3.42578125" style="102" customWidth="1"/>
    <col min="4356" max="4356" width="2" style="102" customWidth="1"/>
    <col min="4357" max="4357" width="3.42578125" style="102" customWidth="1"/>
    <col min="4358" max="4358" width="23.5703125" style="102" customWidth="1"/>
    <col min="4359" max="4359" width="14.140625" style="102" customWidth="1"/>
    <col min="4360" max="4360" width="13.28515625" style="102" customWidth="1"/>
    <col min="4361" max="4361" width="10.85546875" style="102" customWidth="1"/>
    <col min="4362" max="4362" width="11.42578125" style="102" customWidth="1"/>
    <col min="4363" max="4363" width="15.85546875" style="102" customWidth="1"/>
    <col min="4364" max="4364" width="16.85546875" style="102" customWidth="1"/>
    <col min="4365" max="4365" width="16" style="102" bestFit="1" customWidth="1"/>
    <col min="4366" max="4366" width="5.140625" style="102" customWidth="1"/>
    <col min="4367" max="4367" width="2.140625" style="102" customWidth="1"/>
    <col min="4368" max="4368" width="11.7109375" style="102" bestFit="1" customWidth="1"/>
    <col min="4369" max="4608" width="9.140625" style="102"/>
    <col min="4609" max="4609" width="1.7109375" style="102" customWidth="1"/>
    <col min="4610" max="4610" width="3.7109375" style="102" customWidth="1"/>
    <col min="4611" max="4611" width="3.42578125" style="102" customWidth="1"/>
    <col min="4612" max="4612" width="2" style="102" customWidth="1"/>
    <col min="4613" max="4613" width="3.42578125" style="102" customWidth="1"/>
    <col min="4614" max="4614" width="23.5703125" style="102" customWidth="1"/>
    <col min="4615" max="4615" width="14.140625" style="102" customWidth="1"/>
    <col min="4616" max="4616" width="13.28515625" style="102" customWidth="1"/>
    <col min="4617" max="4617" width="10.85546875" style="102" customWidth="1"/>
    <col min="4618" max="4618" width="11.42578125" style="102" customWidth="1"/>
    <col min="4619" max="4619" width="15.85546875" style="102" customWidth="1"/>
    <col min="4620" max="4620" width="16.85546875" style="102" customWidth="1"/>
    <col min="4621" max="4621" width="16" style="102" bestFit="1" customWidth="1"/>
    <col min="4622" max="4622" width="5.140625" style="102" customWidth="1"/>
    <col min="4623" max="4623" width="2.140625" style="102" customWidth="1"/>
    <col min="4624" max="4624" width="11.7109375" style="102" bestFit="1" customWidth="1"/>
    <col min="4625" max="4864" width="9.140625" style="102"/>
    <col min="4865" max="4865" width="1.7109375" style="102" customWidth="1"/>
    <col min="4866" max="4866" width="3.7109375" style="102" customWidth="1"/>
    <col min="4867" max="4867" width="3.42578125" style="102" customWidth="1"/>
    <col min="4868" max="4868" width="2" style="102" customWidth="1"/>
    <col min="4869" max="4869" width="3.42578125" style="102" customWidth="1"/>
    <col min="4870" max="4870" width="23.5703125" style="102" customWidth="1"/>
    <col min="4871" max="4871" width="14.140625" style="102" customWidth="1"/>
    <col min="4872" max="4872" width="13.28515625" style="102" customWidth="1"/>
    <col min="4873" max="4873" width="10.85546875" style="102" customWidth="1"/>
    <col min="4874" max="4874" width="11.42578125" style="102" customWidth="1"/>
    <col min="4875" max="4875" width="15.85546875" style="102" customWidth="1"/>
    <col min="4876" max="4876" width="16.85546875" style="102" customWidth="1"/>
    <col min="4877" max="4877" width="16" style="102" bestFit="1" customWidth="1"/>
    <col min="4878" max="4878" width="5.140625" style="102" customWidth="1"/>
    <col min="4879" max="4879" width="2.140625" style="102" customWidth="1"/>
    <col min="4880" max="4880" width="11.7109375" style="102" bestFit="1" customWidth="1"/>
    <col min="4881" max="5120" width="9.140625" style="102"/>
    <col min="5121" max="5121" width="1.7109375" style="102" customWidth="1"/>
    <col min="5122" max="5122" width="3.7109375" style="102" customWidth="1"/>
    <col min="5123" max="5123" width="3.42578125" style="102" customWidth="1"/>
    <col min="5124" max="5124" width="2" style="102" customWidth="1"/>
    <col min="5125" max="5125" width="3.42578125" style="102" customWidth="1"/>
    <col min="5126" max="5126" width="23.5703125" style="102" customWidth="1"/>
    <col min="5127" max="5127" width="14.140625" style="102" customWidth="1"/>
    <col min="5128" max="5128" width="13.28515625" style="102" customWidth="1"/>
    <col min="5129" max="5129" width="10.85546875" style="102" customWidth="1"/>
    <col min="5130" max="5130" width="11.42578125" style="102" customWidth="1"/>
    <col min="5131" max="5131" width="15.85546875" style="102" customWidth="1"/>
    <col min="5132" max="5132" width="16.85546875" style="102" customWidth="1"/>
    <col min="5133" max="5133" width="16" style="102" bestFit="1" customWidth="1"/>
    <col min="5134" max="5134" width="5.140625" style="102" customWidth="1"/>
    <col min="5135" max="5135" width="2.140625" style="102" customWidth="1"/>
    <col min="5136" max="5136" width="11.7109375" style="102" bestFit="1" customWidth="1"/>
    <col min="5137" max="5376" width="9.140625" style="102"/>
    <col min="5377" max="5377" width="1.7109375" style="102" customWidth="1"/>
    <col min="5378" max="5378" width="3.7109375" style="102" customWidth="1"/>
    <col min="5379" max="5379" width="3.42578125" style="102" customWidth="1"/>
    <col min="5380" max="5380" width="2" style="102" customWidth="1"/>
    <col min="5381" max="5381" width="3.42578125" style="102" customWidth="1"/>
    <col min="5382" max="5382" width="23.5703125" style="102" customWidth="1"/>
    <col min="5383" max="5383" width="14.140625" style="102" customWidth="1"/>
    <col min="5384" max="5384" width="13.28515625" style="102" customWidth="1"/>
    <col min="5385" max="5385" width="10.85546875" style="102" customWidth="1"/>
    <col min="5386" max="5386" width="11.42578125" style="102" customWidth="1"/>
    <col min="5387" max="5387" width="15.85546875" style="102" customWidth="1"/>
    <col min="5388" max="5388" width="16.85546875" style="102" customWidth="1"/>
    <col min="5389" max="5389" width="16" style="102" bestFit="1" customWidth="1"/>
    <col min="5390" max="5390" width="5.140625" style="102" customWidth="1"/>
    <col min="5391" max="5391" width="2.140625" style="102" customWidth="1"/>
    <col min="5392" max="5392" width="11.7109375" style="102" bestFit="1" customWidth="1"/>
    <col min="5393" max="5632" width="9.140625" style="102"/>
    <col min="5633" max="5633" width="1.7109375" style="102" customWidth="1"/>
    <col min="5634" max="5634" width="3.7109375" style="102" customWidth="1"/>
    <col min="5635" max="5635" width="3.42578125" style="102" customWidth="1"/>
    <col min="5636" max="5636" width="2" style="102" customWidth="1"/>
    <col min="5637" max="5637" width="3.42578125" style="102" customWidth="1"/>
    <col min="5638" max="5638" width="23.5703125" style="102" customWidth="1"/>
    <col min="5639" max="5639" width="14.140625" style="102" customWidth="1"/>
    <col min="5640" max="5640" width="13.28515625" style="102" customWidth="1"/>
    <col min="5641" max="5641" width="10.85546875" style="102" customWidth="1"/>
    <col min="5642" max="5642" width="11.42578125" style="102" customWidth="1"/>
    <col min="5643" max="5643" width="15.85546875" style="102" customWidth="1"/>
    <col min="5644" max="5644" width="16.85546875" style="102" customWidth="1"/>
    <col min="5645" max="5645" width="16" style="102" bestFit="1" customWidth="1"/>
    <col min="5646" max="5646" width="5.140625" style="102" customWidth="1"/>
    <col min="5647" max="5647" width="2.140625" style="102" customWidth="1"/>
    <col min="5648" max="5648" width="11.7109375" style="102" bestFit="1" customWidth="1"/>
    <col min="5649" max="5888" width="9.140625" style="102"/>
    <col min="5889" max="5889" width="1.7109375" style="102" customWidth="1"/>
    <col min="5890" max="5890" width="3.7109375" style="102" customWidth="1"/>
    <col min="5891" max="5891" width="3.42578125" style="102" customWidth="1"/>
    <col min="5892" max="5892" width="2" style="102" customWidth="1"/>
    <col min="5893" max="5893" width="3.42578125" style="102" customWidth="1"/>
    <col min="5894" max="5894" width="23.5703125" style="102" customWidth="1"/>
    <col min="5895" max="5895" width="14.140625" style="102" customWidth="1"/>
    <col min="5896" max="5896" width="13.28515625" style="102" customWidth="1"/>
    <col min="5897" max="5897" width="10.85546875" style="102" customWidth="1"/>
    <col min="5898" max="5898" width="11.42578125" style="102" customWidth="1"/>
    <col min="5899" max="5899" width="15.85546875" style="102" customWidth="1"/>
    <col min="5900" max="5900" width="16.85546875" style="102" customWidth="1"/>
    <col min="5901" max="5901" width="16" style="102" bestFit="1" customWidth="1"/>
    <col min="5902" max="5902" width="5.140625" style="102" customWidth="1"/>
    <col min="5903" max="5903" width="2.140625" style="102" customWidth="1"/>
    <col min="5904" max="5904" width="11.7109375" style="102" bestFit="1" customWidth="1"/>
    <col min="5905" max="6144" width="9.140625" style="102"/>
    <col min="6145" max="6145" width="1.7109375" style="102" customWidth="1"/>
    <col min="6146" max="6146" width="3.7109375" style="102" customWidth="1"/>
    <col min="6147" max="6147" width="3.42578125" style="102" customWidth="1"/>
    <col min="6148" max="6148" width="2" style="102" customWidth="1"/>
    <col min="6149" max="6149" width="3.42578125" style="102" customWidth="1"/>
    <col min="6150" max="6150" width="23.5703125" style="102" customWidth="1"/>
    <col min="6151" max="6151" width="14.140625" style="102" customWidth="1"/>
    <col min="6152" max="6152" width="13.28515625" style="102" customWidth="1"/>
    <col min="6153" max="6153" width="10.85546875" style="102" customWidth="1"/>
    <col min="6154" max="6154" width="11.42578125" style="102" customWidth="1"/>
    <col min="6155" max="6155" width="15.85546875" style="102" customWidth="1"/>
    <col min="6156" max="6156" width="16.85546875" style="102" customWidth="1"/>
    <col min="6157" max="6157" width="16" style="102" bestFit="1" customWidth="1"/>
    <col min="6158" max="6158" width="5.140625" style="102" customWidth="1"/>
    <col min="6159" max="6159" width="2.140625" style="102" customWidth="1"/>
    <col min="6160" max="6160" width="11.7109375" style="102" bestFit="1" customWidth="1"/>
    <col min="6161" max="6400" width="9.140625" style="102"/>
    <col min="6401" max="6401" width="1.7109375" style="102" customWidth="1"/>
    <col min="6402" max="6402" width="3.7109375" style="102" customWidth="1"/>
    <col min="6403" max="6403" width="3.42578125" style="102" customWidth="1"/>
    <col min="6404" max="6404" width="2" style="102" customWidth="1"/>
    <col min="6405" max="6405" width="3.42578125" style="102" customWidth="1"/>
    <col min="6406" max="6406" width="23.5703125" style="102" customWidth="1"/>
    <col min="6407" max="6407" width="14.140625" style="102" customWidth="1"/>
    <col min="6408" max="6408" width="13.28515625" style="102" customWidth="1"/>
    <col min="6409" max="6409" width="10.85546875" style="102" customWidth="1"/>
    <col min="6410" max="6410" width="11.42578125" style="102" customWidth="1"/>
    <col min="6411" max="6411" width="15.85546875" style="102" customWidth="1"/>
    <col min="6412" max="6412" width="16.85546875" style="102" customWidth="1"/>
    <col min="6413" max="6413" width="16" style="102" bestFit="1" customWidth="1"/>
    <col min="6414" max="6414" width="5.140625" style="102" customWidth="1"/>
    <col min="6415" max="6415" width="2.140625" style="102" customWidth="1"/>
    <col min="6416" max="6416" width="11.7109375" style="102" bestFit="1" customWidth="1"/>
    <col min="6417" max="6656" width="9.140625" style="102"/>
    <col min="6657" max="6657" width="1.7109375" style="102" customWidth="1"/>
    <col min="6658" max="6658" width="3.7109375" style="102" customWidth="1"/>
    <col min="6659" max="6659" width="3.42578125" style="102" customWidth="1"/>
    <col min="6660" max="6660" width="2" style="102" customWidth="1"/>
    <col min="6661" max="6661" width="3.42578125" style="102" customWidth="1"/>
    <col min="6662" max="6662" width="23.5703125" style="102" customWidth="1"/>
    <col min="6663" max="6663" width="14.140625" style="102" customWidth="1"/>
    <col min="6664" max="6664" width="13.28515625" style="102" customWidth="1"/>
    <col min="6665" max="6665" width="10.85546875" style="102" customWidth="1"/>
    <col min="6666" max="6666" width="11.42578125" style="102" customWidth="1"/>
    <col min="6667" max="6667" width="15.85546875" style="102" customWidth="1"/>
    <col min="6668" max="6668" width="16.85546875" style="102" customWidth="1"/>
    <col min="6669" max="6669" width="16" style="102" bestFit="1" customWidth="1"/>
    <col min="6670" max="6670" width="5.140625" style="102" customWidth="1"/>
    <col min="6671" max="6671" width="2.140625" style="102" customWidth="1"/>
    <col min="6672" max="6672" width="11.7109375" style="102" bestFit="1" customWidth="1"/>
    <col min="6673" max="6912" width="9.140625" style="102"/>
    <col min="6913" max="6913" width="1.7109375" style="102" customWidth="1"/>
    <col min="6914" max="6914" width="3.7109375" style="102" customWidth="1"/>
    <col min="6915" max="6915" width="3.42578125" style="102" customWidth="1"/>
    <col min="6916" max="6916" width="2" style="102" customWidth="1"/>
    <col min="6917" max="6917" width="3.42578125" style="102" customWidth="1"/>
    <col min="6918" max="6918" width="23.5703125" style="102" customWidth="1"/>
    <col min="6919" max="6919" width="14.140625" style="102" customWidth="1"/>
    <col min="6920" max="6920" width="13.28515625" style="102" customWidth="1"/>
    <col min="6921" max="6921" width="10.85546875" style="102" customWidth="1"/>
    <col min="6922" max="6922" width="11.42578125" style="102" customWidth="1"/>
    <col min="6923" max="6923" width="15.85546875" style="102" customWidth="1"/>
    <col min="6924" max="6924" width="16.85546875" style="102" customWidth="1"/>
    <col min="6925" max="6925" width="16" style="102" bestFit="1" customWidth="1"/>
    <col min="6926" max="6926" width="5.140625" style="102" customWidth="1"/>
    <col min="6927" max="6927" width="2.140625" style="102" customWidth="1"/>
    <col min="6928" max="6928" width="11.7109375" style="102" bestFit="1" customWidth="1"/>
    <col min="6929" max="7168" width="9.140625" style="102"/>
    <col min="7169" max="7169" width="1.7109375" style="102" customWidth="1"/>
    <col min="7170" max="7170" width="3.7109375" style="102" customWidth="1"/>
    <col min="7171" max="7171" width="3.42578125" style="102" customWidth="1"/>
    <col min="7172" max="7172" width="2" style="102" customWidth="1"/>
    <col min="7173" max="7173" width="3.42578125" style="102" customWidth="1"/>
    <col min="7174" max="7174" width="23.5703125" style="102" customWidth="1"/>
    <col min="7175" max="7175" width="14.140625" style="102" customWidth="1"/>
    <col min="7176" max="7176" width="13.28515625" style="102" customWidth="1"/>
    <col min="7177" max="7177" width="10.85546875" style="102" customWidth="1"/>
    <col min="7178" max="7178" width="11.42578125" style="102" customWidth="1"/>
    <col min="7179" max="7179" width="15.85546875" style="102" customWidth="1"/>
    <col min="7180" max="7180" width="16.85546875" style="102" customWidth="1"/>
    <col min="7181" max="7181" width="16" style="102" bestFit="1" customWidth="1"/>
    <col min="7182" max="7182" width="5.140625" style="102" customWidth="1"/>
    <col min="7183" max="7183" width="2.140625" style="102" customWidth="1"/>
    <col min="7184" max="7184" width="11.7109375" style="102" bestFit="1" customWidth="1"/>
    <col min="7185" max="7424" width="9.140625" style="102"/>
    <col min="7425" max="7425" width="1.7109375" style="102" customWidth="1"/>
    <col min="7426" max="7426" width="3.7109375" style="102" customWidth="1"/>
    <col min="7427" max="7427" width="3.42578125" style="102" customWidth="1"/>
    <col min="7428" max="7428" width="2" style="102" customWidth="1"/>
    <col min="7429" max="7429" width="3.42578125" style="102" customWidth="1"/>
    <col min="7430" max="7430" width="23.5703125" style="102" customWidth="1"/>
    <col min="7431" max="7431" width="14.140625" style="102" customWidth="1"/>
    <col min="7432" max="7432" width="13.28515625" style="102" customWidth="1"/>
    <col min="7433" max="7433" width="10.85546875" style="102" customWidth="1"/>
    <col min="7434" max="7434" width="11.42578125" style="102" customWidth="1"/>
    <col min="7435" max="7435" width="15.85546875" style="102" customWidth="1"/>
    <col min="7436" max="7436" width="16.85546875" style="102" customWidth="1"/>
    <col min="7437" max="7437" width="16" style="102" bestFit="1" customWidth="1"/>
    <col min="7438" max="7438" width="5.140625" style="102" customWidth="1"/>
    <col min="7439" max="7439" width="2.140625" style="102" customWidth="1"/>
    <col min="7440" max="7440" width="11.7109375" style="102" bestFit="1" customWidth="1"/>
    <col min="7441" max="7680" width="9.140625" style="102"/>
    <col min="7681" max="7681" width="1.7109375" style="102" customWidth="1"/>
    <col min="7682" max="7682" width="3.7109375" style="102" customWidth="1"/>
    <col min="7683" max="7683" width="3.42578125" style="102" customWidth="1"/>
    <col min="7684" max="7684" width="2" style="102" customWidth="1"/>
    <col min="7685" max="7685" width="3.42578125" style="102" customWidth="1"/>
    <col min="7686" max="7686" width="23.5703125" style="102" customWidth="1"/>
    <col min="7687" max="7687" width="14.140625" style="102" customWidth="1"/>
    <col min="7688" max="7688" width="13.28515625" style="102" customWidth="1"/>
    <col min="7689" max="7689" width="10.85546875" style="102" customWidth="1"/>
    <col min="7690" max="7690" width="11.42578125" style="102" customWidth="1"/>
    <col min="7691" max="7691" width="15.85546875" style="102" customWidth="1"/>
    <col min="7692" max="7692" width="16.85546875" style="102" customWidth="1"/>
    <col min="7693" max="7693" width="16" style="102" bestFit="1" customWidth="1"/>
    <col min="7694" max="7694" width="5.140625" style="102" customWidth="1"/>
    <col min="7695" max="7695" width="2.140625" style="102" customWidth="1"/>
    <col min="7696" max="7696" width="11.7109375" style="102" bestFit="1" customWidth="1"/>
    <col min="7697" max="7936" width="9.140625" style="102"/>
    <col min="7937" max="7937" width="1.7109375" style="102" customWidth="1"/>
    <col min="7938" max="7938" width="3.7109375" style="102" customWidth="1"/>
    <col min="7939" max="7939" width="3.42578125" style="102" customWidth="1"/>
    <col min="7940" max="7940" width="2" style="102" customWidth="1"/>
    <col min="7941" max="7941" width="3.42578125" style="102" customWidth="1"/>
    <col min="7942" max="7942" width="23.5703125" style="102" customWidth="1"/>
    <col min="7943" max="7943" width="14.140625" style="102" customWidth="1"/>
    <col min="7944" max="7944" width="13.28515625" style="102" customWidth="1"/>
    <col min="7945" max="7945" width="10.85546875" style="102" customWidth="1"/>
    <col min="7946" max="7946" width="11.42578125" style="102" customWidth="1"/>
    <col min="7947" max="7947" width="15.85546875" style="102" customWidth="1"/>
    <col min="7948" max="7948" width="16.85546875" style="102" customWidth="1"/>
    <col min="7949" max="7949" width="16" style="102" bestFit="1" customWidth="1"/>
    <col min="7950" max="7950" width="5.140625" style="102" customWidth="1"/>
    <col min="7951" max="7951" width="2.140625" style="102" customWidth="1"/>
    <col min="7952" max="7952" width="11.7109375" style="102" bestFit="1" customWidth="1"/>
    <col min="7953" max="8192" width="9.140625" style="102"/>
    <col min="8193" max="8193" width="1.7109375" style="102" customWidth="1"/>
    <col min="8194" max="8194" width="3.7109375" style="102" customWidth="1"/>
    <col min="8195" max="8195" width="3.42578125" style="102" customWidth="1"/>
    <col min="8196" max="8196" width="2" style="102" customWidth="1"/>
    <col min="8197" max="8197" width="3.42578125" style="102" customWidth="1"/>
    <col min="8198" max="8198" width="23.5703125" style="102" customWidth="1"/>
    <col min="8199" max="8199" width="14.140625" style="102" customWidth="1"/>
    <col min="8200" max="8200" width="13.28515625" style="102" customWidth="1"/>
    <col min="8201" max="8201" width="10.85546875" style="102" customWidth="1"/>
    <col min="8202" max="8202" width="11.42578125" style="102" customWidth="1"/>
    <col min="8203" max="8203" width="15.85546875" style="102" customWidth="1"/>
    <col min="8204" max="8204" width="16.85546875" style="102" customWidth="1"/>
    <col min="8205" max="8205" width="16" style="102" bestFit="1" customWidth="1"/>
    <col min="8206" max="8206" width="5.140625" style="102" customWidth="1"/>
    <col min="8207" max="8207" width="2.140625" style="102" customWidth="1"/>
    <col min="8208" max="8208" width="11.7109375" style="102" bestFit="1" customWidth="1"/>
    <col min="8209" max="8448" width="9.140625" style="102"/>
    <col min="8449" max="8449" width="1.7109375" style="102" customWidth="1"/>
    <col min="8450" max="8450" width="3.7109375" style="102" customWidth="1"/>
    <col min="8451" max="8451" width="3.42578125" style="102" customWidth="1"/>
    <col min="8452" max="8452" width="2" style="102" customWidth="1"/>
    <col min="8453" max="8453" width="3.42578125" style="102" customWidth="1"/>
    <col min="8454" max="8454" width="23.5703125" style="102" customWidth="1"/>
    <col min="8455" max="8455" width="14.140625" style="102" customWidth="1"/>
    <col min="8456" max="8456" width="13.28515625" style="102" customWidth="1"/>
    <col min="8457" max="8457" width="10.85546875" style="102" customWidth="1"/>
    <col min="8458" max="8458" width="11.42578125" style="102" customWidth="1"/>
    <col min="8459" max="8459" width="15.85546875" style="102" customWidth="1"/>
    <col min="8460" max="8460" width="16.85546875" style="102" customWidth="1"/>
    <col min="8461" max="8461" width="16" style="102" bestFit="1" customWidth="1"/>
    <col min="8462" max="8462" width="5.140625" style="102" customWidth="1"/>
    <col min="8463" max="8463" width="2.140625" style="102" customWidth="1"/>
    <col min="8464" max="8464" width="11.7109375" style="102" bestFit="1" customWidth="1"/>
    <col min="8465" max="8704" width="9.140625" style="102"/>
    <col min="8705" max="8705" width="1.7109375" style="102" customWidth="1"/>
    <col min="8706" max="8706" width="3.7109375" style="102" customWidth="1"/>
    <col min="8707" max="8707" width="3.42578125" style="102" customWidth="1"/>
    <col min="8708" max="8708" width="2" style="102" customWidth="1"/>
    <col min="8709" max="8709" width="3.42578125" style="102" customWidth="1"/>
    <col min="8710" max="8710" width="23.5703125" style="102" customWidth="1"/>
    <col min="8711" max="8711" width="14.140625" style="102" customWidth="1"/>
    <col min="8712" max="8712" width="13.28515625" style="102" customWidth="1"/>
    <col min="8713" max="8713" width="10.85546875" style="102" customWidth="1"/>
    <col min="8714" max="8714" width="11.42578125" style="102" customWidth="1"/>
    <col min="8715" max="8715" width="15.85546875" style="102" customWidth="1"/>
    <col min="8716" max="8716" width="16.85546875" style="102" customWidth="1"/>
    <col min="8717" max="8717" width="16" style="102" bestFit="1" customWidth="1"/>
    <col min="8718" max="8718" width="5.140625" style="102" customWidth="1"/>
    <col min="8719" max="8719" width="2.140625" style="102" customWidth="1"/>
    <col min="8720" max="8720" width="11.7109375" style="102" bestFit="1" customWidth="1"/>
    <col min="8721" max="8960" width="9.140625" style="102"/>
    <col min="8961" max="8961" width="1.7109375" style="102" customWidth="1"/>
    <col min="8962" max="8962" width="3.7109375" style="102" customWidth="1"/>
    <col min="8963" max="8963" width="3.42578125" style="102" customWidth="1"/>
    <col min="8964" max="8964" width="2" style="102" customWidth="1"/>
    <col min="8965" max="8965" width="3.42578125" style="102" customWidth="1"/>
    <col min="8966" max="8966" width="23.5703125" style="102" customWidth="1"/>
    <col min="8967" max="8967" width="14.140625" style="102" customWidth="1"/>
    <col min="8968" max="8968" width="13.28515625" style="102" customWidth="1"/>
    <col min="8969" max="8969" width="10.85546875" style="102" customWidth="1"/>
    <col min="8970" max="8970" width="11.42578125" style="102" customWidth="1"/>
    <col min="8971" max="8971" width="15.85546875" style="102" customWidth="1"/>
    <col min="8972" max="8972" width="16.85546875" style="102" customWidth="1"/>
    <col min="8973" max="8973" width="16" style="102" bestFit="1" customWidth="1"/>
    <col min="8974" max="8974" width="5.140625" style="102" customWidth="1"/>
    <col min="8975" max="8975" width="2.140625" style="102" customWidth="1"/>
    <col min="8976" max="8976" width="11.7109375" style="102" bestFit="1" customWidth="1"/>
    <col min="8977" max="9216" width="9.140625" style="102"/>
    <col min="9217" max="9217" width="1.7109375" style="102" customWidth="1"/>
    <col min="9218" max="9218" width="3.7109375" style="102" customWidth="1"/>
    <col min="9219" max="9219" width="3.42578125" style="102" customWidth="1"/>
    <col min="9220" max="9220" width="2" style="102" customWidth="1"/>
    <col min="9221" max="9221" width="3.42578125" style="102" customWidth="1"/>
    <col min="9222" max="9222" width="23.5703125" style="102" customWidth="1"/>
    <col min="9223" max="9223" width="14.140625" style="102" customWidth="1"/>
    <col min="9224" max="9224" width="13.28515625" style="102" customWidth="1"/>
    <col min="9225" max="9225" width="10.85546875" style="102" customWidth="1"/>
    <col min="9226" max="9226" width="11.42578125" style="102" customWidth="1"/>
    <col min="9227" max="9227" width="15.85546875" style="102" customWidth="1"/>
    <col min="9228" max="9228" width="16.85546875" style="102" customWidth="1"/>
    <col min="9229" max="9229" width="16" style="102" bestFit="1" customWidth="1"/>
    <col min="9230" max="9230" width="5.140625" style="102" customWidth="1"/>
    <col min="9231" max="9231" width="2.140625" style="102" customWidth="1"/>
    <col min="9232" max="9232" width="11.7109375" style="102" bestFit="1" customWidth="1"/>
    <col min="9233" max="9472" width="9.140625" style="102"/>
    <col min="9473" max="9473" width="1.7109375" style="102" customWidth="1"/>
    <col min="9474" max="9474" width="3.7109375" style="102" customWidth="1"/>
    <col min="9475" max="9475" width="3.42578125" style="102" customWidth="1"/>
    <col min="9476" max="9476" width="2" style="102" customWidth="1"/>
    <col min="9477" max="9477" width="3.42578125" style="102" customWidth="1"/>
    <col min="9478" max="9478" width="23.5703125" style="102" customWidth="1"/>
    <col min="9479" max="9479" width="14.140625" style="102" customWidth="1"/>
    <col min="9480" max="9480" width="13.28515625" style="102" customWidth="1"/>
    <col min="9481" max="9481" width="10.85546875" style="102" customWidth="1"/>
    <col min="9482" max="9482" width="11.42578125" style="102" customWidth="1"/>
    <col min="9483" max="9483" width="15.85546875" style="102" customWidth="1"/>
    <col min="9484" max="9484" width="16.85546875" style="102" customWidth="1"/>
    <col min="9485" max="9485" width="16" style="102" bestFit="1" customWidth="1"/>
    <col min="9486" max="9486" width="5.140625" style="102" customWidth="1"/>
    <col min="9487" max="9487" width="2.140625" style="102" customWidth="1"/>
    <col min="9488" max="9488" width="11.7109375" style="102" bestFit="1" customWidth="1"/>
    <col min="9489" max="9728" width="9.140625" style="102"/>
    <col min="9729" max="9729" width="1.7109375" style="102" customWidth="1"/>
    <col min="9730" max="9730" width="3.7109375" style="102" customWidth="1"/>
    <col min="9731" max="9731" width="3.42578125" style="102" customWidth="1"/>
    <col min="9732" max="9732" width="2" style="102" customWidth="1"/>
    <col min="9733" max="9733" width="3.42578125" style="102" customWidth="1"/>
    <col min="9734" max="9734" width="23.5703125" style="102" customWidth="1"/>
    <col min="9735" max="9735" width="14.140625" style="102" customWidth="1"/>
    <col min="9736" max="9736" width="13.28515625" style="102" customWidth="1"/>
    <col min="9737" max="9737" width="10.85546875" style="102" customWidth="1"/>
    <col min="9738" max="9738" width="11.42578125" style="102" customWidth="1"/>
    <col min="9739" max="9739" width="15.85546875" style="102" customWidth="1"/>
    <col min="9740" max="9740" width="16.85546875" style="102" customWidth="1"/>
    <col min="9741" max="9741" width="16" style="102" bestFit="1" customWidth="1"/>
    <col min="9742" max="9742" width="5.140625" style="102" customWidth="1"/>
    <col min="9743" max="9743" width="2.140625" style="102" customWidth="1"/>
    <col min="9744" max="9744" width="11.7109375" style="102" bestFit="1" customWidth="1"/>
    <col min="9745" max="9984" width="9.140625" style="102"/>
    <col min="9985" max="9985" width="1.7109375" style="102" customWidth="1"/>
    <col min="9986" max="9986" width="3.7109375" style="102" customWidth="1"/>
    <col min="9987" max="9987" width="3.42578125" style="102" customWidth="1"/>
    <col min="9988" max="9988" width="2" style="102" customWidth="1"/>
    <col min="9989" max="9989" width="3.42578125" style="102" customWidth="1"/>
    <col min="9990" max="9990" width="23.5703125" style="102" customWidth="1"/>
    <col min="9991" max="9991" width="14.140625" style="102" customWidth="1"/>
    <col min="9992" max="9992" width="13.28515625" style="102" customWidth="1"/>
    <col min="9993" max="9993" width="10.85546875" style="102" customWidth="1"/>
    <col min="9994" max="9994" width="11.42578125" style="102" customWidth="1"/>
    <col min="9995" max="9995" width="15.85546875" style="102" customWidth="1"/>
    <col min="9996" max="9996" width="16.85546875" style="102" customWidth="1"/>
    <col min="9997" max="9997" width="16" style="102" bestFit="1" customWidth="1"/>
    <col min="9998" max="9998" width="5.140625" style="102" customWidth="1"/>
    <col min="9999" max="9999" width="2.140625" style="102" customWidth="1"/>
    <col min="10000" max="10000" width="11.7109375" style="102" bestFit="1" customWidth="1"/>
    <col min="10001" max="10240" width="9.140625" style="102"/>
    <col min="10241" max="10241" width="1.7109375" style="102" customWidth="1"/>
    <col min="10242" max="10242" width="3.7109375" style="102" customWidth="1"/>
    <col min="10243" max="10243" width="3.42578125" style="102" customWidth="1"/>
    <col min="10244" max="10244" width="2" style="102" customWidth="1"/>
    <col min="10245" max="10245" width="3.42578125" style="102" customWidth="1"/>
    <col min="10246" max="10246" width="23.5703125" style="102" customWidth="1"/>
    <col min="10247" max="10247" width="14.140625" style="102" customWidth="1"/>
    <col min="10248" max="10248" width="13.28515625" style="102" customWidth="1"/>
    <col min="10249" max="10249" width="10.85546875" style="102" customWidth="1"/>
    <col min="10250" max="10250" width="11.42578125" style="102" customWidth="1"/>
    <col min="10251" max="10251" width="15.85546875" style="102" customWidth="1"/>
    <col min="10252" max="10252" width="16.85546875" style="102" customWidth="1"/>
    <col min="10253" max="10253" width="16" style="102" bestFit="1" customWidth="1"/>
    <col min="10254" max="10254" width="5.140625" style="102" customWidth="1"/>
    <col min="10255" max="10255" width="2.140625" style="102" customWidth="1"/>
    <col min="10256" max="10256" width="11.7109375" style="102" bestFit="1" customWidth="1"/>
    <col min="10257" max="10496" width="9.140625" style="102"/>
    <col min="10497" max="10497" width="1.7109375" style="102" customWidth="1"/>
    <col min="10498" max="10498" width="3.7109375" style="102" customWidth="1"/>
    <col min="10499" max="10499" width="3.42578125" style="102" customWidth="1"/>
    <col min="10500" max="10500" width="2" style="102" customWidth="1"/>
    <col min="10501" max="10501" width="3.42578125" style="102" customWidth="1"/>
    <col min="10502" max="10502" width="23.5703125" style="102" customWidth="1"/>
    <col min="10503" max="10503" width="14.140625" style="102" customWidth="1"/>
    <col min="10504" max="10504" width="13.28515625" style="102" customWidth="1"/>
    <col min="10505" max="10505" width="10.85546875" style="102" customWidth="1"/>
    <col min="10506" max="10506" width="11.42578125" style="102" customWidth="1"/>
    <col min="10507" max="10507" width="15.85546875" style="102" customWidth="1"/>
    <col min="10508" max="10508" width="16.85546875" style="102" customWidth="1"/>
    <col min="10509" max="10509" width="16" style="102" bestFit="1" customWidth="1"/>
    <col min="10510" max="10510" width="5.140625" style="102" customWidth="1"/>
    <col min="10511" max="10511" width="2.140625" style="102" customWidth="1"/>
    <col min="10512" max="10512" width="11.7109375" style="102" bestFit="1" customWidth="1"/>
    <col min="10513" max="10752" width="9.140625" style="102"/>
    <col min="10753" max="10753" width="1.7109375" style="102" customWidth="1"/>
    <col min="10754" max="10754" width="3.7109375" style="102" customWidth="1"/>
    <col min="10755" max="10755" width="3.42578125" style="102" customWidth="1"/>
    <col min="10756" max="10756" width="2" style="102" customWidth="1"/>
    <col min="10757" max="10757" width="3.42578125" style="102" customWidth="1"/>
    <col min="10758" max="10758" width="23.5703125" style="102" customWidth="1"/>
    <col min="10759" max="10759" width="14.140625" style="102" customWidth="1"/>
    <col min="10760" max="10760" width="13.28515625" style="102" customWidth="1"/>
    <col min="10761" max="10761" width="10.85546875" style="102" customWidth="1"/>
    <col min="10762" max="10762" width="11.42578125" style="102" customWidth="1"/>
    <col min="10763" max="10763" width="15.85546875" style="102" customWidth="1"/>
    <col min="10764" max="10764" width="16.85546875" style="102" customWidth="1"/>
    <col min="10765" max="10765" width="16" style="102" bestFit="1" customWidth="1"/>
    <col min="10766" max="10766" width="5.140625" style="102" customWidth="1"/>
    <col min="10767" max="10767" width="2.140625" style="102" customWidth="1"/>
    <col min="10768" max="10768" width="11.7109375" style="102" bestFit="1" customWidth="1"/>
    <col min="10769" max="11008" width="9.140625" style="102"/>
    <col min="11009" max="11009" width="1.7109375" style="102" customWidth="1"/>
    <col min="11010" max="11010" width="3.7109375" style="102" customWidth="1"/>
    <col min="11011" max="11011" width="3.42578125" style="102" customWidth="1"/>
    <col min="11012" max="11012" width="2" style="102" customWidth="1"/>
    <col min="11013" max="11013" width="3.42578125" style="102" customWidth="1"/>
    <col min="11014" max="11014" width="23.5703125" style="102" customWidth="1"/>
    <col min="11015" max="11015" width="14.140625" style="102" customWidth="1"/>
    <col min="11016" max="11016" width="13.28515625" style="102" customWidth="1"/>
    <col min="11017" max="11017" width="10.85546875" style="102" customWidth="1"/>
    <col min="11018" max="11018" width="11.42578125" style="102" customWidth="1"/>
    <col min="11019" max="11019" width="15.85546875" style="102" customWidth="1"/>
    <col min="11020" max="11020" width="16.85546875" style="102" customWidth="1"/>
    <col min="11021" max="11021" width="16" style="102" bestFit="1" customWidth="1"/>
    <col min="11022" max="11022" width="5.140625" style="102" customWidth="1"/>
    <col min="11023" max="11023" width="2.140625" style="102" customWidth="1"/>
    <col min="11024" max="11024" width="11.7109375" style="102" bestFit="1" customWidth="1"/>
    <col min="11025" max="11264" width="9.140625" style="102"/>
    <col min="11265" max="11265" width="1.7109375" style="102" customWidth="1"/>
    <col min="11266" max="11266" width="3.7109375" style="102" customWidth="1"/>
    <col min="11267" max="11267" width="3.42578125" style="102" customWidth="1"/>
    <col min="11268" max="11268" width="2" style="102" customWidth="1"/>
    <col min="11269" max="11269" width="3.42578125" style="102" customWidth="1"/>
    <col min="11270" max="11270" width="23.5703125" style="102" customWidth="1"/>
    <col min="11271" max="11271" width="14.140625" style="102" customWidth="1"/>
    <col min="11272" max="11272" width="13.28515625" style="102" customWidth="1"/>
    <col min="11273" max="11273" width="10.85546875" style="102" customWidth="1"/>
    <col min="11274" max="11274" width="11.42578125" style="102" customWidth="1"/>
    <col min="11275" max="11275" width="15.85546875" style="102" customWidth="1"/>
    <col min="11276" max="11276" width="16.85546875" style="102" customWidth="1"/>
    <col min="11277" max="11277" width="16" style="102" bestFit="1" customWidth="1"/>
    <col min="11278" max="11278" width="5.140625" style="102" customWidth="1"/>
    <col min="11279" max="11279" width="2.140625" style="102" customWidth="1"/>
    <col min="11280" max="11280" width="11.7109375" style="102" bestFit="1" customWidth="1"/>
    <col min="11281" max="11520" width="9.140625" style="102"/>
    <col min="11521" max="11521" width="1.7109375" style="102" customWidth="1"/>
    <col min="11522" max="11522" width="3.7109375" style="102" customWidth="1"/>
    <col min="11523" max="11523" width="3.42578125" style="102" customWidth="1"/>
    <col min="11524" max="11524" width="2" style="102" customWidth="1"/>
    <col min="11525" max="11525" width="3.42578125" style="102" customWidth="1"/>
    <col min="11526" max="11526" width="23.5703125" style="102" customWidth="1"/>
    <col min="11527" max="11527" width="14.140625" style="102" customWidth="1"/>
    <col min="11528" max="11528" width="13.28515625" style="102" customWidth="1"/>
    <col min="11529" max="11529" width="10.85546875" style="102" customWidth="1"/>
    <col min="11530" max="11530" width="11.42578125" style="102" customWidth="1"/>
    <col min="11531" max="11531" width="15.85546875" style="102" customWidth="1"/>
    <col min="11532" max="11532" width="16.85546875" style="102" customWidth="1"/>
    <col min="11533" max="11533" width="16" style="102" bestFit="1" customWidth="1"/>
    <col min="11534" max="11534" width="5.140625" style="102" customWidth="1"/>
    <col min="11535" max="11535" width="2.140625" style="102" customWidth="1"/>
    <col min="11536" max="11536" width="11.7109375" style="102" bestFit="1" customWidth="1"/>
    <col min="11537" max="11776" width="9.140625" style="102"/>
    <col min="11777" max="11777" width="1.7109375" style="102" customWidth="1"/>
    <col min="11778" max="11778" width="3.7109375" style="102" customWidth="1"/>
    <col min="11779" max="11779" width="3.42578125" style="102" customWidth="1"/>
    <col min="11780" max="11780" width="2" style="102" customWidth="1"/>
    <col min="11781" max="11781" width="3.42578125" style="102" customWidth="1"/>
    <col min="11782" max="11782" width="23.5703125" style="102" customWidth="1"/>
    <col min="11783" max="11783" width="14.140625" style="102" customWidth="1"/>
    <col min="11784" max="11784" width="13.28515625" style="102" customWidth="1"/>
    <col min="11785" max="11785" width="10.85546875" style="102" customWidth="1"/>
    <col min="11786" max="11786" width="11.42578125" style="102" customWidth="1"/>
    <col min="11787" max="11787" width="15.85546875" style="102" customWidth="1"/>
    <col min="11788" max="11788" width="16.85546875" style="102" customWidth="1"/>
    <col min="11789" max="11789" width="16" style="102" bestFit="1" customWidth="1"/>
    <col min="11790" max="11790" width="5.140625" style="102" customWidth="1"/>
    <col min="11791" max="11791" width="2.140625" style="102" customWidth="1"/>
    <col min="11792" max="11792" width="11.7109375" style="102" bestFit="1" customWidth="1"/>
    <col min="11793" max="12032" width="9.140625" style="102"/>
    <col min="12033" max="12033" width="1.7109375" style="102" customWidth="1"/>
    <col min="12034" max="12034" width="3.7109375" style="102" customWidth="1"/>
    <col min="12035" max="12035" width="3.42578125" style="102" customWidth="1"/>
    <col min="12036" max="12036" width="2" style="102" customWidth="1"/>
    <col min="12037" max="12037" width="3.42578125" style="102" customWidth="1"/>
    <col min="12038" max="12038" width="23.5703125" style="102" customWidth="1"/>
    <col min="12039" max="12039" width="14.140625" style="102" customWidth="1"/>
    <col min="12040" max="12040" width="13.28515625" style="102" customWidth="1"/>
    <col min="12041" max="12041" width="10.85546875" style="102" customWidth="1"/>
    <col min="12042" max="12042" width="11.42578125" style="102" customWidth="1"/>
    <col min="12043" max="12043" width="15.85546875" style="102" customWidth="1"/>
    <col min="12044" max="12044" width="16.85546875" style="102" customWidth="1"/>
    <col min="12045" max="12045" width="16" style="102" bestFit="1" customWidth="1"/>
    <col min="12046" max="12046" width="5.140625" style="102" customWidth="1"/>
    <col min="12047" max="12047" width="2.140625" style="102" customWidth="1"/>
    <col min="12048" max="12048" width="11.7109375" style="102" bestFit="1" customWidth="1"/>
    <col min="12049" max="12288" width="9.140625" style="102"/>
    <col min="12289" max="12289" width="1.7109375" style="102" customWidth="1"/>
    <col min="12290" max="12290" width="3.7109375" style="102" customWidth="1"/>
    <col min="12291" max="12291" width="3.42578125" style="102" customWidth="1"/>
    <col min="12292" max="12292" width="2" style="102" customWidth="1"/>
    <col min="12293" max="12293" width="3.42578125" style="102" customWidth="1"/>
    <col min="12294" max="12294" width="23.5703125" style="102" customWidth="1"/>
    <col min="12295" max="12295" width="14.140625" style="102" customWidth="1"/>
    <col min="12296" max="12296" width="13.28515625" style="102" customWidth="1"/>
    <col min="12297" max="12297" width="10.85546875" style="102" customWidth="1"/>
    <col min="12298" max="12298" width="11.42578125" style="102" customWidth="1"/>
    <col min="12299" max="12299" width="15.85546875" style="102" customWidth="1"/>
    <col min="12300" max="12300" width="16.85546875" style="102" customWidth="1"/>
    <col min="12301" max="12301" width="16" style="102" bestFit="1" customWidth="1"/>
    <col min="12302" max="12302" width="5.140625" style="102" customWidth="1"/>
    <col min="12303" max="12303" width="2.140625" style="102" customWidth="1"/>
    <col min="12304" max="12304" width="11.7109375" style="102" bestFit="1" customWidth="1"/>
    <col min="12305" max="12544" width="9.140625" style="102"/>
    <col min="12545" max="12545" width="1.7109375" style="102" customWidth="1"/>
    <col min="12546" max="12546" width="3.7109375" style="102" customWidth="1"/>
    <col min="12547" max="12547" width="3.42578125" style="102" customWidth="1"/>
    <col min="12548" max="12548" width="2" style="102" customWidth="1"/>
    <col min="12549" max="12549" width="3.42578125" style="102" customWidth="1"/>
    <col min="12550" max="12550" width="23.5703125" style="102" customWidth="1"/>
    <col min="12551" max="12551" width="14.140625" style="102" customWidth="1"/>
    <col min="12552" max="12552" width="13.28515625" style="102" customWidth="1"/>
    <col min="12553" max="12553" width="10.85546875" style="102" customWidth="1"/>
    <col min="12554" max="12554" width="11.42578125" style="102" customWidth="1"/>
    <col min="12555" max="12555" width="15.85546875" style="102" customWidth="1"/>
    <col min="12556" max="12556" width="16.85546875" style="102" customWidth="1"/>
    <col min="12557" max="12557" width="16" style="102" bestFit="1" customWidth="1"/>
    <col min="12558" max="12558" width="5.140625" style="102" customWidth="1"/>
    <col min="12559" max="12559" width="2.140625" style="102" customWidth="1"/>
    <col min="12560" max="12560" width="11.7109375" style="102" bestFit="1" customWidth="1"/>
    <col min="12561" max="12800" width="9.140625" style="102"/>
    <col min="12801" max="12801" width="1.7109375" style="102" customWidth="1"/>
    <col min="12802" max="12802" width="3.7109375" style="102" customWidth="1"/>
    <col min="12803" max="12803" width="3.42578125" style="102" customWidth="1"/>
    <col min="12804" max="12804" width="2" style="102" customWidth="1"/>
    <col min="12805" max="12805" width="3.42578125" style="102" customWidth="1"/>
    <col min="12806" max="12806" width="23.5703125" style="102" customWidth="1"/>
    <col min="12807" max="12807" width="14.140625" style="102" customWidth="1"/>
    <col min="12808" max="12808" width="13.28515625" style="102" customWidth="1"/>
    <col min="12809" max="12809" width="10.85546875" style="102" customWidth="1"/>
    <col min="12810" max="12810" width="11.42578125" style="102" customWidth="1"/>
    <col min="12811" max="12811" width="15.85546875" style="102" customWidth="1"/>
    <col min="12812" max="12812" width="16.85546875" style="102" customWidth="1"/>
    <col min="12813" max="12813" width="16" style="102" bestFit="1" customWidth="1"/>
    <col min="12814" max="12814" width="5.140625" style="102" customWidth="1"/>
    <col min="12815" max="12815" width="2.140625" style="102" customWidth="1"/>
    <col min="12816" max="12816" width="11.7109375" style="102" bestFit="1" customWidth="1"/>
    <col min="12817" max="13056" width="9.140625" style="102"/>
    <col min="13057" max="13057" width="1.7109375" style="102" customWidth="1"/>
    <col min="13058" max="13058" width="3.7109375" style="102" customWidth="1"/>
    <col min="13059" max="13059" width="3.42578125" style="102" customWidth="1"/>
    <col min="13060" max="13060" width="2" style="102" customWidth="1"/>
    <col min="13061" max="13061" width="3.42578125" style="102" customWidth="1"/>
    <col min="13062" max="13062" width="23.5703125" style="102" customWidth="1"/>
    <col min="13063" max="13063" width="14.140625" style="102" customWidth="1"/>
    <col min="13064" max="13064" width="13.28515625" style="102" customWidth="1"/>
    <col min="13065" max="13065" width="10.85546875" style="102" customWidth="1"/>
    <col min="13066" max="13066" width="11.42578125" style="102" customWidth="1"/>
    <col min="13067" max="13067" width="15.85546875" style="102" customWidth="1"/>
    <col min="13068" max="13068" width="16.85546875" style="102" customWidth="1"/>
    <col min="13069" max="13069" width="16" style="102" bestFit="1" customWidth="1"/>
    <col min="13070" max="13070" width="5.140625" style="102" customWidth="1"/>
    <col min="13071" max="13071" width="2.140625" style="102" customWidth="1"/>
    <col min="13072" max="13072" width="11.7109375" style="102" bestFit="1" customWidth="1"/>
    <col min="13073" max="13312" width="9.140625" style="102"/>
    <col min="13313" max="13313" width="1.7109375" style="102" customWidth="1"/>
    <col min="13314" max="13314" width="3.7109375" style="102" customWidth="1"/>
    <col min="13315" max="13315" width="3.42578125" style="102" customWidth="1"/>
    <col min="13316" max="13316" width="2" style="102" customWidth="1"/>
    <col min="13317" max="13317" width="3.42578125" style="102" customWidth="1"/>
    <col min="13318" max="13318" width="23.5703125" style="102" customWidth="1"/>
    <col min="13319" max="13319" width="14.140625" style="102" customWidth="1"/>
    <col min="13320" max="13320" width="13.28515625" style="102" customWidth="1"/>
    <col min="13321" max="13321" width="10.85546875" style="102" customWidth="1"/>
    <col min="13322" max="13322" width="11.42578125" style="102" customWidth="1"/>
    <col min="13323" max="13323" width="15.85546875" style="102" customWidth="1"/>
    <col min="13324" max="13324" width="16.85546875" style="102" customWidth="1"/>
    <col min="13325" max="13325" width="16" style="102" bestFit="1" customWidth="1"/>
    <col min="13326" max="13326" width="5.140625" style="102" customWidth="1"/>
    <col min="13327" max="13327" width="2.140625" style="102" customWidth="1"/>
    <col min="13328" max="13328" width="11.7109375" style="102" bestFit="1" customWidth="1"/>
    <col min="13329" max="13568" width="9.140625" style="102"/>
    <col min="13569" max="13569" width="1.7109375" style="102" customWidth="1"/>
    <col min="13570" max="13570" width="3.7109375" style="102" customWidth="1"/>
    <col min="13571" max="13571" width="3.42578125" style="102" customWidth="1"/>
    <col min="13572" max="13572" width="2" style="102" customWidth="1"/>
    <col min="13573" max="13573" width="3.42578125" style="102" customWidth="1"/>
    <col min="13574" max="13574" width="23.5703125" style="102" customWidth="1"/>
    <col min="13575" max="13575" width="14.140625" style="102" customWidth="1"/>
    <col min="13576" max="13576" width="13.28515625" style="102" customWidth="1"/>
    <col min="13577" max="13577" width="10.85546875" style="102" customWidth="1"/>
    <col min="13578" max="13578" width="11.42578125" style="102" customWidth="1"/>
    <col min="13579" max="13579" width="15.85546875" style="102" customWidth="1"/>
    <col min="13580" max="13580" width="16.85546875" style="102" customWidth="1"/>
    <col min="13581" max="13581" width="16" style="102" bestFit="1" customWidth="1"/>
    <col min="13582" max="13582" width="5.140625" style="102" customWidth="1"/>
    <col min="13583" max="13583" width="2.140625" style="102" customWidth="1"/>
    <col min="13584" max="13584" width="11.7109375" style="102" bestFit="1" customWidth="1"/>
    <col min="13585" max="13824" width="9.140625" style="102"/>
    <col min="13825" max="13825" width="1.7109375" style="102" customWidth="1"/>
    <col min="13826" max="13826" width="3.7109375" style="102" customWidth="1"/>
    <col min="13827" max="13827" width="3.42578125" style="102" customWidth="1"/>
    <col min="13828" max="13828" width="2" style="102" customWidth="1"/>
    <col min="13829" max="13829" width="3.42578125" style="102" customWidth="1"/>
    <col min="13830" max="13830" width="23.5703125" style="102" customWidth="1"/>
    <col min="13831" max="13831" width="14.140625" style="102" customWidth="1"/>
    <col min="13832" max="13832" width="13.28515625" style="102" customWidth="1"/>
    <col min="13833" max="13833" width="10.85546875" style="102" customWidth="1"/>
    <col min="13834" max="13834" width="11.42578125" style="102" customWidth="1"/>
    <col min="13835" max="13835" width="15.85546875" style="102" customWidth="1"/>
    <col min="13836" max="13836" width="16.85546875" style="102" customWidth="1"/>
    <col min="13837" max="13837" width="16" style="102" bestFit="1" customWidth="1"/>
    <col min="13838" max="13838" width="5.140625" style="102" customWidth="1"/>
    <col min="13839" max="13839" width="2.140625" style="102" customWidth="1"/>
    <col min="13840" max="13840" width="11.7109375" style="102" bestFit="1" customWidth="1"/>
    <col min="13841" max="14080" width="9.140625" style="102"/>
    <col min="14081" max="14081" width="1.7109375" style="102" customWidth="1"/>
    <col min="14082" max="14082" width="3.7109375" style="102" customWidth="1"/>
    <col min="14083" max="14083" width="3.42578125" style="102" customWidth="1"/>
    <col min="14084" max="14084" width="2" style="102" customWidth="1"/>
    <col min="14085" max="14085" width="3.42578125" style="102" customWidth="1"/>
    <col min="14086" max="14086" width="23.5703125" style="102" customWidth="1"/>
    <col min="14087" max="14087" width="14.140625" style="102" customWidth="1"/>
    <col min="14088" max="14088" width="13.28515625" style="102" customWidth="1"/>
    <col min="14089" max="14089" width="10.85546875" style="102" customWidth="1"/>
    <col min="14090" max="14090" width="11.42578125" style="102" customWidth="1"/>
    <col min="14091" max="14091" width="15.85546875" style="102" customWidth="1"/>
    <col min="14092" max="14092" width="16.85546875" style="102" customWidth="1"/>
    <col min="14093" max="14093" width="16" style="102" bestFit="1" customWidth="1"/>
    <col min="14094" max="14094" width="5.140625" style="102" customWidth="1"/>
    <col min="14095" max="14095" width="2.140625" style="102" customWidth="1"/>
    <col min="14096" max="14096" width="11.7109375" style="102" bestFit="1" customWidth="1"/>
    <col min="14097" max="14336" width="9.140625" style="102"/>
    <col min="14337" max="14337" width="1.7109375" style="102" customWidth="1"/>
    <col min="14338" max="14338" width="3.7109375" style="102" customWidth="1"/>
    <col min="14339" max="14339" width="3.42578125" style="102" customWidth="1"/>
    <col min="14340" max="14340" width="2" style="102" customWidth="1"/>
    <col min="14341" max="14341" width="3.42578125" style="102" customWidth="1"/>
    <col min="14342" max="14342" width="23.5703125" style="102" customWidth="1"/>
    <col min="14343" max="14343" width="14.140625" style="102" customWidth="1"/>
    <col min="14344" max="14344" width="13.28515625" style="102" customWidth="1"/>
    <col min="14345" max="14345" width="10.85546875" style="102" customWidth="1"/>
    <col min="14346" max="14346" width="11.42578125" style="102" customWidth="1"/>
    <col min="14347" max="14347" width="15.85546875" style="102" customWidth="1"/>
    <col min="14348" max="14348" width="16.85546875" style="102" customWidth="1"/>
    <col min="14349" max="14349" width="16" style="102" bestFit="1" customWidth="1"/>
    <col min="14350" max="14350" width="5.140625" style="102" customWidth="1"/>
    <col min="14351" max="14351" width="2.140625" style="102" customWidth="1"/>
    <col min="14352" max="14352" width="11.7109375" style="102" bestFit="1" customWidth="1"/>
    <col min="14353" max="14592" width="9.140625" style="102"/>
    <col min="14593" max="14593" width="1.7109375" style="102" customWidth="1"/>
    <col min="14594" max="14594" width="3.7109375" style="102" customWidth="1"/>
    <col min="14595" max="14595" width="3.42578125" style="102" customWidth="1"/>
    <col min="14596" max="14596" width="2" style="102" customWidth="1"/>
    <col min="14597" max="14597" width="3.42578125" style="102" customWidth="1"/>
    <col min="14598" max="14598" width="23.5703125" style="102" customWidth="1"/>
    <col min="14599" max="14599" width="14.140625" style="102" customWidth="1"/>
    <col min="14600" max="14600" width="13.28515625" style="102" customWidth="1"/>
    <col min="14601" max="14601" width="10.85546875" style="102" customWidth="1"/>
    <col min="14602" max="14602" width="11.42578125" style="102" customWidth="1"/>
    <col min="14603" max="14603" width="15.85546875" style="102" customWidth="1"/>
    <col min="14604" max="14604" width="16.85546875" style="102" customWidth="1"/>
    <col min="14605" max="14605" width="16" style="102" bestFit="1" customWidth="1"/>
    <col min="14606" max="14606" width="5.140625" style="102" customWidth="1"/>
    <col min="14607" max="14607" width="2.140625" style="102" customWidth="1"/>
    <col min="14608" max="14608" width="11.7109375" style="102" bestFit="1" customWidth="1"/>
    <col min="14609" max="14848" width="9.140625" style="102"/>
    <col min="14849" max="14849" width="1.7109375" style="102" customWidth="1"/>
    <col min="14850" max="14850" width="3.7109375" style="102" customWidth="1"/>
    <col min="14851" max="14851" width="3.42578125" style="102" customWidth="1"/>
    <col min="14852" max="14852" width="2" style="102" customWidth="1"/>
    <col min="14853" max="14853" width="3.42578125" style="102" customWidth="1"/>
    <col min="14854" max="14854" width="23.5703125" style="102" customWidth="1"/>
    <col min="14855" max="14855" width="14.140625" style="102" customWidth="1"/>
    <col min="14856" max="14856" width="13.28515625" style="102" customWidth="1"/>
    <col min="14857" max="14857" width="10.85546875" style="102" customWidth="1"/>
    <col min="14858" max="14858" width="11.42578125" style="102" customWidth="1"/>
    <col min="14859" max="14859" width="15.85546875" style="102" customWidth="1"/>
    <col min="14860" max="14860" width="16.85546875" style="102" customWidth="1"/>
    <col min="14861" max="14861" width="16" style="102" bestFit="1" customWidth="1"/>
    <col min="14862" max="14862" width="5.140625" style="102" customWidth="1"/>
    <col min="14863" max="14863" width="2.140625" style="102" customWidth="1"/>
    <col min="14864" max="14864" width="11.7109375" style="102" bestFit="1" customWidth="1"/>
    <col min="14865" max="15104" width="9.140625" style="102"/>
    <col min="15105" max="15105" width="1.7109375" style="102" customWidth="1"/>
    <col min="15106" max="15106" width="3.7109375" style="102" customWidth="1"/>
    <col min="15107" max="15107" width="3.42578125" style="102" customWidth="1"/>
    <col min="15108" max="15108" width="2" style="102" customWidth="1"/>
    <col min="15109" max="15109" width="3.42578125" style="102" customWidth="1"/>
    <col min="15110" max="15110" width="23.5703125" style="102" customWidth="1"/>
    <col min="15111" max="15111" width="14.140625" style="102" customWidth="1"/>
    <col min="15112" max="15112" width="13.28515625" style="102" customWidth="1"/>
    <col min="15113" max="15113" width="10.85546875" style="102" customWidth="1"/>
    <col min="15114" max="15114" width="11.42578125" style="102" customWidth="1"/>
    <col min="15115" max="15115" width="15.85546875" style="102" customWidth="1"/>
    <col min="15116" max="15116" width="16.85546875" style="102" customWidth="1"/>
    <col min="15117" max="15117" width="16" style="102" bestFit="1" customWidth="1"/>
    <col min="15118" max="15118" width="5.140625" style="102" customWidth="1"/>
    <col min="15119" max="15119" width="2.140625" style="102" customWidth="1"/>
    <col min="15120" max="15120" width="11.7109375" style="102" bestFit="1" customWidth="1"/>
    <col min="15121" max="15360" width="9.140625" style="102"/>
    <col min="15361" max="15361" width="1.7109375" style="102" customWidth="1"/>
    <col min="15362" max="15362" width="3.7109375" style="102" customWidth="1"/>
    <col min="15363" max="15363" width="3.42578125" style="102" customWidth="1"/>
    <col min="15364" max="15364" width="2" style="102" customWidth="1"/>
    <col min="15365" max="15365" width="3.42578125" style="102" customWidth="1"/>
    <col min="15366" max="15366" width="23.5703125" style="102" customWidth="1"/>
    <col min="15367" max="15367" width="14.140625" style="102" customWidth="1"/>
    <col min="15368" max="15368" width="13.28515625" style="102" customWidth="1"/>
    <col min="15369" max="15369" width="10.85546875" style="102" customWidth="1"/>
    <col min="15370" max="15370" width="11.42578125" style="102" customWidth="1"/>
    <col min="15371" max="15371" width="15.85546875" style="102" customWidth="1"/>
    <col min="15372" max="15372" width="16.85546875" style="102" customWidth="1"/>
    <col min="15373" max="15373" width="16" style="102" bestFit="1" customWidth="1"/>
    <col min="15374" max="15374" width="5.140625" style="102" customWidth="1"/>
    <col min="15375" max="15375" width="2.140625" style="102" customWidth="1"/>
    <col min="15376" max="15376" width="11.7109375" style="102" bestFit="1" customWidth="1"/>
    <col min="15377" max="15616" width="9.140625" style="102"/>
    <col min="15617" max="15617" width="1.7109375" style="102" customWidth="1"/>
    <col min="15618" max="15618" width="3.7109375" style="102" customWidth="1"/>
    <col min="15619" max="15619" width="3.42578125" style="102" customWidth="1"/>
    <col min="15620" max="15620" width="2" style="102" customWidth="1"/>
    <col min="15621" max="15621" width="3.42578125" style="102" customWidth="1"/>
    <col min="15622" max="15622" width="23.5703125" style="102" customWidth="1"/>
    <col min="15623" max="15623" width="14.140625" style="102" customWidth="1"/>
    <col min="15624" max="15624" width="13.28515625" style="102" customWidth="1"/>
    <col min="15625" max="15625" width="10.85546875" style="102" customWidth="1"/>
    <col min="15626" max="15626" width="11.42578125" style="102" customWidth="1"/>
    <col min="15627" max="15627" width="15.85546875" style="102" customWidth="1"/>
    <col min="15628" max="15628" width="16.85546875" style="102" customWidth="1"/>
    <col min="15629" max="15629" width="16" style="102" bestFit="1" customWidth="1"/>
    <col min="15630" max="15630" width="5.140625" style="102" customWidth="1"/>
    <col min="15631" max="15631" width="2.140625" style="102" customWidth="1"/>
    <col min="15632" max="15632" width="11.7109375" style="102" bestFit="1" customWidth="1"/>
    <col min="15633" max="15872" width="9.140625" style="102"/>
    <col min="15873" max="15873" width="1.7109375" style="102" customWidth="1"/>
    <col min="15874" max="15874" width="3.7109375" style="102" customWidth="1"/>
    <col min="15875" max="15875" width="3.42578125" style="102" customWidth="1"/>
    <col min="15876" max="15876" width="2" style="102" customWidth="1"/>
    <col min="15877" max="15877" width="3.42578125" style="102" customWidth="1"/>
    <col min="15878" max="15878" width="23.5703125" style="102" customWidth="1"/>
    <col min="15879" max="15879" width="14.140625" style="102" customWidth="1"/>
    <col min="15880" max="15880" width="13.28515625" style="102" customWidth="1"/>
    <col min="15881" max="15881" width="10.85546875" style="102" customWidth="1"/>
    <col min="15882" max="15882" width="11.42578125" style="102" customWidth="1"/>
    <col min="15883" max="15883" width="15.85546875" style="102" customWidth="1"/>
    <col min="15884" max="15884" width="16.85546875" style="102" customWidth="1"/>
    <col min="15885" max="15885" width="16" style="102" bestFit="1" customWidth="1"/>
    <col min="15886" max="15886" width="5.140625" style="102" customWidth="1"/>
    <col min="15887" max="15887" width="2.140625" style="102" customWidth="1"/>
    <col min="15888" max="15888" width="11.7109375" style="102" bestFit="1" customWidth="1"/>
    <col min="15889" max="16128" width="9.140625" style="102"/>
    <col min="16129" max="16129" width="1.7109375" style="102" customWidth="1"/>
    <col min="16130" max="16130" width="3.7109375" style="102" customWidth="1"/>
    <col min="16131" max="16131" width="3.42578125" style="102" customWidth="1"/>
    <col min="16132" max="16132" width="2" style="102" customWidth="1"/>
    <col min="16133" max="16133" width="3.42578125" style="102" customWidth="1"/>
    <col min="16134" max="16134" width="23.5703125" style="102" customWidth="1"/>
    <col min="16135" max="16135" width="14.140625" style="102" customWidth="1"/>
    <col min="16136" max="16136" width="13.28515625" style="102" customWidth="1"/>
    <col min="16137" max="16137" width="10.85546875" style="102" customWidth="1"/>
    <col min="16138" max="16138" width="11.42578125" style="102" customWidth="1"/>
    <col min="16139" max="16139" width="15.85546875" style="102" customWidth="1"/>
    <col min="16140" max="16140" width="16.85546875" style="102" customWidth="1"/>
    <col min="16141" max="16141" width="16" style="102" bestFit="1" customWidth="1"/>
    <col min="16142" max="16142" width="5.140625" style="102" customWidth="1"/>
    <col min="16143" max="16143" width="2.140625" style="102" customWidth="1"/>
    <col min="16144" max="16144" width="11.7109375" style="102" bestFit="1" customWidth="1"/>
    <col min="16145" max="16384" width="9.140625" style="102"/>
  </cols>
  <sheetData>
    <row r="2" spans="2:16"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2:16">
      <c r="B3" s="103"/>
      <c r="C3" s="104" t="s">
        <v>326</v>
      </c>
      <c r="N3" s="106"/>
    </row>
    <row r="4" spans="2:16" s="107" customFormat="1" ht="33" customHeight="1">
      <c r="B4" s="379" t="s">
        <v>327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1"/>
    </row>
    <row r="5" spans="2:16" s="107" customFormat="1" ht="12.75" customHeight="1">
      <c r="B5" s="344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6"/>
    </row>
    <row r="6" spans="2:16" ht="15.75">
      <c r="B6" s="103"/>
      <c r="D6" s="382" t="s">
        <v>328</v>
      </c>
      <c r="E6" s="382"/>
      <c r="F6" s="108" t="s">
        <v>329</v>
      </c>
      <c r="K6" s="109"/>
      <c r="L6" s="109"/>
      <c r="N6" s="106"/>
    </row>
    <row r="7" spans="2:16">
      <c r="B7" s="103"/>
      <c r="K7" s="109"/>
      <c r="L7" s="109"/>
      <c r="N7" s="106"/>
    </row>
    <row r="8" spans="2:16">
      <c r="B8" s="103"/>
      <c r="E8" s="110" t="s">
        <v>261</v>
      </c>
      <c r="F8" s="111" t="s">
        <v>330</v>
      </c>
      <c r="G8" s="111"/>
      <c r="H8" s="112"/>
      <c r="N8" s="106"/>
    </row>
    <row r="9" spans="2:16">
      <c r="B9" s="103"/>
      <c r="E9" s="110"/>
      <c r="F9" s="111"/>
      <c r="G9" s="111"/>
      <c r="H9" s="112"/>
      <c r="N9" s="106"/>
    </row>
    <row r="10" spans="2:16">
      <c r="B10" s="113"/>
      <c r="C10" s="114"/>
      <c r="D10" s="115"/>
      <c r="E10" s="116">
        <v>1</v>
      </c>
      <c r="F10" s="117" t="s">
        <v>235</v>
      </c>
      <c r="G10" s="118"/>
      <c r="N10" s="106"/>
    </row>
    <row r="11" spans="2:16">
      <c r="B11" s="103"/>
      <c r="C11" s="104">
        <v>1</v>
      </c>
      <c r="F11" s="104" t="s">
        <v>236</v>
      </c>
      <c r="G11" s="109"/>
      <c r="H11" s="109"/>
      <c r="I11" s="109"/>
      <c r="J11" s="109"/>
      <c r="K11" s="109"/>
      <c r="L11" s="109"/>
      <c r="N11" s="106"/>
    </row>
    <row r="12" spans="2:16">
      <c r="B12" s="103"/>
      <c r="E12" s="378" t="s">
        <v>230</v>
      </c>
      <c r="F12" s="378" t="s">
        <v>331</v>
      </c>
      <c r="G12" s="378"/>
      <c r="H12" s="378" t="s">
        <v>332</v>
      </c>
      <c r="I12" s="378" t="s">
        <v>333</v>
      </c>
      <c r="J12" s="378"/>
      <c r="K12" s="119" t="s">
        <v>334</v>
      </c>
      <c r="L12" s="119" t="s">
        <v>335</v>
      </c>
      <c r="M12" s="119" t="s">
        <v>334</v>
      </c>
      <c r="N12" s="106"/>
    </row>
    <row r="13" spans="2:16">
      <c r="B13" s="103"/>
      <c r="E13" s="378"/>
      <c r="F13" s="378"/>
      <c r="G13" s="378"/>
      <c r="H13" s="378"/>
      <c r="I13" s="378"/>
      <c r="J13" s="378"/>
      <c r="K13" s="119" t="s">
        <v>336</v>
      </c>
      <c r="L13" s="119" t="s">
        <v>337</v>
      </c>
      <c r="M13" s="119" t="s">
        <v>338</v>
      </c>
      <c r="N13" s="106"/>
    </row>
    <row r="14" spans="2:16" ht="15">
      <c r="B14" s="103"/>
      <c r="E14" s="120">
        <v>1</v>
      </c>
      <c r="F14" s="373" t="s">
        <v>614</v>
      </c>
      <c r="G14" s="373"/>
      <c r="H14" s="121" t="s">
        <v>339</v>
      </c>
      <c r="I14" s="377">
        <v>21015835301</v>
      </c>
      <c r="J14" s="377"/>
      <c r="K14" s="122">
        <v>15490.04</v>
      </c>
      <c r="L14" s="123">
        <v>123.42</v>
      </c>
      <c r="M14" s="124">
        <v>1911780.7368000001</v>
      </c>
      <c r="N14" s="106"/>
    </row>
    <row r="15" spans="2:16" s="107" customFormat="1" ht="21" customHeight="1">
      <c r="B15" s="125"/>
      <c r="C15" s="126"/>
      <c r="D15" s="127"/>
      <c r="E15" s="128"/>
      <c r="F15" s="374" t="s">
        <v>340</v>
      </c>
      <c r="G15" s="374"/>
      <c r="H15" s="374"/>
      <c r="I15" s="374"/>
      <c r="J15" s="374"/>
      <c r="K15" s="374"/>
      <c r="L15" s="374"/>
      <c r="M15" s="129">
        <v>1911780.7368000001</v>
      </c>
      <c r="N15" s="130"/>
      <c r="P15" s="347"/>
    </row>
    <row r="16" spans="2:16">
      <c r="B16" s="103"/>
      <c r="C16" s="104">
        <v>2</v>
      </c>
      <c r="E16" s="131"/>
      <c r="F16" s="114" t="s">
        <v>237</v>
      </c>
      <c r="G16" s="131"/>
      <c r="H16" s="131"/>
      <c r="I16" s="131"/>
      <c r="J16" s="131"/>
      <c r="K16" s="131"/>
      <c r="L16" s="131"/>
      <c r="N16" s="106"/>
    </row>
    <row r="17" spans="2:16">
      <c r="B17" s="103"/>
      <c r="E17" s="378" t="s">
        <v>230</v>
      </c>
      <c r="F17" s="378" t="s">
        <v>341</v>
      </c>
      <c r="G17" s="378"/>
      <c r="H17" s="378"/>
      <c r="I17" s="378"/>
      <c r="J17" s="378"/>
      <c r="K17" s="119" t="s">
        <v>334</v>
      </c>
      <c r="L17" s="119" t="s">
        <v>335</v>
      </c>
      <c r="M17" s="119" t="s">
        <v>334</v>
      </c>
      <c r="N17" s="106"/>
    </row>
    <row r="18" spans="2:16">
      <c r="B18" s="103"/>
      <c r="E18" s="378"/>
      <c r="F18" s="378"/>
      <c r="G18" s="378"/>
      <c r="H18" s="378"/>
      <c r="I18" s="378"/>
      <c r="J18" s="378"/>
      <c r="K18" s="119" t="s">
        <v>336</v>
      </c>
      <c r="L18" s="119" t="s">
        <v>337</v>
      </c>
      <c r="M18" s="119" t="s">
        <v>338</v>
      </c>
      <c r="N18" s="106"/>
    </row>
    <row r="19" spans="2:16" ht="15">
      <c r="B19" s="103"/>
      <c r="E19" s="120">
        <v>1</v>
      </c>
      <c r="F19" s="373" t="s">
        <v>342</v>
      </c>
      <c r="G19" s="373"/>
      <c r="H19" s="373"/>
      <c r="I19" s="373"/>
      <c r="J19" s="373"/>
      <c r="K19" s="122">
        <f>'[3]Details 2018 AA'!C102</f>
        <v>86405.06</v>
      </c>
      <c r="L19" s="121">
        <v>1</v>
      </c>
      <c r="M19" s="124">
        <v>86405.06</v>
      </c>
      <c r="N19" s="106"/>
    </row>
    <row r="20" spans="2:16" ht="15">
      <c r="B20" s="103"/>
      <c r="E20" s="123"/>
      <c r="F20" s="373"/>
      <c r="G20" s="373"/>
      <c r="H20" s="373"/>
      <c r="I20" s="373"/>
      <c r="J20" s="373"/>
      <c r="K20" s="123"/>
      <c r="L20" s="123"/>
      <c r="M20" s="124">
        <v>0</v>
      </c>
      <c r="N20" s="106"/>
    </row>
    <row r="21" spans="2:16" ht="18" customHeight="1">
      <c r="B21" s="103"/>
      <c r="E21" s="128"/>
      <c r="F21" s="374" t="s">
        <v>340</v>
      </c>
      <c r="G21" s="374"/>
      <c r="H21" s="374"/>
      <c r="I21" s="374"/>
      <c r="J21" s="374"/>
      <c r="K21" s="374"/>
      <c r="L21" s="374"/>
      <c r="M21" s="129">
        <v>86405.06</v>
      </c>
      <c r="N21" s="106"/>
      <c r="P21" s="348"/>
    </row>
    <row r="22" spans="2:16">
      <c r="B22" s="103"/>
      <c r="N22" s="106"/>
    </row>
    <row r="23" spans="2:16">
      <c r="B23" s="103"/>
      <c r="N23" s="106"/>
    </row>
    <row r="24" spans="2:16">
      <c r="B24" s="103"/>
      <c r="C24" s="104">
        <v>3</v>
      </c>
      <c r="E24" s="116">
        <v>2</v>
      </c>
      <c r="F24" s="117" t="s">
        <v>238</v>
      </c>
      <c r="G24" s="118"/>
      <c r="N24" s="106"/>
    </row>
    <row r="25" spans="2:16">
      <c r="B25" s="103"/>
      <c r="F25" s="115" t="s">
        <v>343</v>
      </c>
      <c r="K25" s="104" t="s">
        <v>344</v>
      </c>
      <c r="N25" s="106"/>
    </row>
    <row r="26" spans="2:16">
      <c r="B26" s="103"/>
      <c r="N26" s="106"/>
    </row>
    <row r="27" spans="2:16">
      <c r="B27" s="103"/>
      <c r="E27" s="116">
        <v>3</v>
      </c>
      <c r="F27" s="117" t="s">
        <v>242</v>
      </c>
      <c r="G27" s="118"/>
      <c r="N27" s="106"/>
    </row>
    <row r="28" spans="2:16">
      <c r="B28" s="103"/>
      <c r="E28" s="132"/>
      <c r="F28" s="133"/>
      <c r="G28" s="118"/>
      <c r="N28" s="106"/>
    </row>
    <row r="29" spans="2:16">
      <c r="B29" s="103"/>
      <c r="C29" s="104">
        <v>4</v>
      </c>
      <c r="E29" s="132" t="s">
        <v>345</v>
      </c>
      <c r="F29" s="134" t="s">
        <v>243</v>
      </c>
      <c r="K29" s="104" t="s">
        <v>344</v>
      </c>
      <c r="N29" s="106"/>
    </row>
    <row r="30" spans="2:16" s="141" customFormat="1" ht="15">
      <c r="B30" s="113"/>
      <c r="C30" s="114">
        <v>5</v>
      </c>
      <c r="D30" s="115"/>
      <c r="E30" s="132" t="s">
        <v>345</v>
      </c>
      <c r="F30" s="134" t="s">
        <v>355</v>
      </c>
      <c r="G30" s="139"/>
      <c r="H30" s="139"/>
      <c r="I30" s="139"/>
      <c r="J30" s="139"/>
      <c r="K30" s="139"/>
      <c r="L30" s="139"/>
      <c r="M30" s="115"/>
      <c r="N30" s="140"/>
    </row>
    <row r="31" spans="2:16" s="141" customFormat="1">
      <c r="B31" s="113"/>
      <c r="C31" s="114"/>
      <c r="D31" s="115"/>
      <c r="E31" s="115"/>
      <c r="F31" s="115"/>
      <c r="G31" s="115" t="s">
        <v>356</v>
      </c>
      <c r="H31" s="115"/>
      <c r="I31" s="115"/>
      <c r="J31" s="115"/>
      <c r="K31" s="104" t="s">
        <v>347</v>
      </c>
      <c r="L31" s="104">
        <v>0</v>
      </c>
      <c r="M31" s="115"/>
      <c r="N31" s="140"/>
    </row>
    <row r="32" spans="2:16" s="141" customFormat="1">
      <c r="B32" s="113"/>
      <c r="C32" s="114"/>
      <c r="D32" s="115"/>
      <c r="E32" s="115"/>
      <c r="F32" s="115"/>
      <c r="G32" s="115" t="s">
        <v>358</v>
      </c>
      <c r="H32" s="115"/>
      <c r="I32" s="115"/>
      <c r="J32" s="115"/>
      <c r="K32" s="104" t="s">
        <v>347</v>
      </c>
      <c r="L32" s="142">
        <v>1884896.23</v>
      </c>
      <c r="M32" s="115"/>
      <c r="N32" s="140"/>
    </row>
    <row r="33" spans="2:14" s="141" customFormat="1">
      <c r="B33" s="113"/>
      <c r="C33" s="114"/>
      <c r="D33" s="115"/>
      <c r="E33" s="115"/>
      <c r="F33" s="115"/>
      <c r="G33" s="143" t="s">
        <v>359</v>
      </c>
      <c r="H33" s="115"/>
      <c r="I33" s="115"/>
      <c r="J33" s="115"/>
      <c r="K33" s="104" t="s">
        <v>347</v>
      </c>
      <c r="L33" s="144">
        <v>0</v>
      </c>
      <c r="M33" s="115"/>
      <c r="N33" s="140"/>
    </row>
    <row r="34" spans="2:14" s="141" customFormat="1">
      <c r="B34" s="113"/>
      <c r="C34" s="114"/>
      <c r="D34" s="115"/>
      <c r="E34" s="115"/>
      <c r="F34" s="115"/>
      <c r="G34" s="115" t="s">
        <v>360</v>
      </c>
      <c r="H34" s="115"/>
      <c r="I34" s="115"/>
      <c r="J34" s="115"/>
      <c r="K34" s="104" t="s">
        <v>347</v>
      </c>
      <c r="L34" s="142">
        <v>1884896.23</v>
      </c>
      <c r="M34" s="115"/>
      <c r="N34" s="140"/>
    </row>
    <row r="35" spans="2:14" s="141" customFormat="1">
      <c r="B35" s="113"/>
      <c r="C35" s="114"/>
      <c r="D35" s="115"/>
      <c r="E35" s="115"/>
      <c r="F35" s="145"/>
      <c r="G35" s="145"/>
      <c r="H35" s="145"/>
      <c r="I35" s="145"/>
      <c r="J35" s="145"/>
      <c r="K35" s="114"/>
      <c r="L35" s="145"/>
      <c r="M35" s="115"/>
      <c r="N35" s="140"/>
    </row>
    <row r="36" spans="2:14">
      <c r="B36" s="113"/>
      <c r="C36" s="114"/>
      <c r="D36" s="115"/>
      <c r="E36" s="115"/>
      <c r="F36" s="145"/>
      <c r="G36" s="145"/>
      <c r="H36" s="145"/>
      <c r="I36" s="145"/>
      <c r="J36" s="145"/>
      <c r="K36" s="114"/>
      <c r="L36" s="145"/>
      <c r="M36" s="115"/>
      <c r="N36" s="140"/>
    </row>
    <row r="37" spans="2:14">
      <c r="B37" s="113"/>
      <c r="C37" s="104">
        <v>6</v>
      </c>
      <c r="E37" s="132" t="s">
        <v>345</v>
      </c>
      <c r="F37" s="134" t="s">
        <v>248</v>
      </c>
      <c r="G37" s="145"/>
      <c r="H37" s="145"/>
      <c r="I37" s="145"/>
      <c r="J37" s="145"/>
      <c r="K37" s="146" t="s">
        <v>347</v>
      </c>
      <c r="L37" s="142">
        <v>100</v>
      </c>
      <c r="M37" s="115"/>
      <c r="N37" s="140"/>
    </row>
    <row r="38" spans="2:14">
      <c r="B38" s="103"/>
      <c r="C38" s="104">
        <v>7</v>
      </c>
      <c r="E38" s="132" t="s">
        <v>345</v>
      </c>
      <c r="F38" s="134" t="s">
        <v>361</v>
      </c>
      <c r="K38" s="104" t="s">
        <v>344</v>
      </c>
      <c r="N38" s="106"/>
    </row>
    <row r="39" spans="2:14">
      <c r="B39" s="103"/>
      <c r="N39" s="106"/>
    </row>
    <row r="40" spans="2:14">
      <c r="B40" s="113"/>
      <c r="C40" s="104">
        <v>8</v>
      </c>
      <c r="E40" s="132" t="s">
        <v>345</v>
      </c>
      <c r="F40" s="127" t="s">
        <v>616</v>
      </c>
      <c r="G40" s="109"/>
      <c r="H40" s="109"/>
      <c r="I40" s="109"/>
      <c r="K40" s="104" t="s">
        <v>347</v>
      </c>
      <c r="L40" s="142">
        <v>2838660</v>
      </c>
      <c r="M40" s="115"/>
      <c r="N40" s="140"/>
    </row>
    <row r="41" spans="2:14">
      <c r="B41" s="113"/>
      <c r="F41" s="102"/>
      <c r="G41" s="127"/>
      <c r="H41" s="127"/>
      <c r="I41" s="127"/>
      <c r="K41" s="104"/>
      <c r="L41" s="104"/>
      <c r="M41" s="115"/>
      <c r="N41" s="140"/>
    </row>
    <row r="42" spans="2:14">
      <c r="B42" s="113"/>
      <c r="C42" s="104">
        <v>9</v>
      </c>
      <c r="E42" s="132" t="s">
        <v>345</v>
      </c>
      <c r="F42" s="134" t="s">
        <v>612</v>
      </c>
      <c r="G42" s="127"/>
      <c r="H42" s="127"/>
      <c r="I42" s="127"/>
      <c r="K42" s="104" t="s">
        <v>347</v>
      </c>
      <c r="L42" s="142">
        <v>63287431.020000003</v>
      </c>
      <c r="M42" s="115"/>
      <c r="N42" s="140"/>
    </row>
    <row r="43" spans="2:14">
      <c r="B43" s="113"/>
      <c r="F43" s="127"/>
      <c r="G43" s="127"/>
      <c r="H43" s="127"/>
      <c r="I43" s="127"/>
      <c r="K43" s="104"/>
      <c r="L43" s="104"/>
      <c r="M43" s="115"/>
      <c r="N43" s="140"/>
    </row>
    <row r="44" spans="2:14">
      <c r="B44" s="113"/>
      <c r="C44" s="104">
        <v>10</v>
      </c>
      <c r="E44" s="110">
        <v>4</v>
      </c>
      <c r="F44" s="147" t="s">
        <v>362</v>
      </c>
      <c r="G44" s="148"/>
      <c r="H44" s="109"/>
      <c r="I44" s="109"/>
      <c r="K44" s="104" t="s">
        <v>344</v>
      </c>
      <c r="M44" s="115"/>
      <c r="N44" s="140"/>
    </row>
    <row r="45" spans="2:14">
      <c r="B45" s="113"/>
      <c r="F45" s="148"/>
      <c r="G45" s="148"/>
      <c r="H45" s="109"/>
      <c r="I45" s="109"/>
      <c r="K45" s="104"/>
      <c r="M45" s="115"/>
      <c r="N45" s="140"/>
    </row>
    <row r="46" spans="2:14">
      <c r="B46" s="113"/>
      <c r="E46" s="115" t="s">
        <v>345</v>
      </c>
      <c r="F46" s="149" t="s">
        <v>363</v>
      </c>
      <c r="G46" s="148"/>
      <c r="H46" s="109"/>
      <c r="I46" s="109"/>
      <c r="K46" s="104" t="s">
        <v>344</v>
      </c>
      <c r="M46" s="115"/>
      <c r="N46" s="140"/>
    </row>
    <row r="47" spans="2:14">
      <c r="B47" s="113"/>
      <c r="E47" s="115"/>
      <c r="F47" s="150"/>
      <c r="G47" s="148"/>
      <c r="H47" s="109"/>
      <c r="I47" s="109"/>
      <c r="K47" s="104"/>
      <c r="L47" s="151"/>
      <c r="M47" s="115"/>
      <c r="N47" s="140"/>
    </row>
    <row r="48" spans="2:14">
      <c r="B48" s="113"/>
      <c r="D48" s="127"/>
      <c r="E48" s="115" t="s">
        <v>345</v>
      </c>
      <c r="F48" s="149" t="s">
        <v>364</v>
      </c>
      <c r="G48" s="152"/>
      <c r="H48" s="152"/>
      <c r="I48" s="152"/>
      <c r="K48" s="104" t="s">
        <v>344</v>
      </c>
      <c r="L48" s="152"/>
      <c r="M48" s="115"/>
      <c r="N48" s="140"/>
    </row>
    <row r="49" spans="2:14">
      <c r="B49" s="113"/>
      <c r="E49" s="115"/>
      <c r="F49" s="150"/>
      <c r="G49" s="131"/>
      <c r="H49" s="131"/>
      <c r="I49" s="131"/>
      <c r="K49" s="104"/>
      <c r="L49" s="131"/>
      <c r="M49" s="115"/>
      <c r="N49" s="140"/>
    </row>
    <row r="50" spans="2:14">
      <c r="B50" s="113"/>
      <c r="C50" s="126"/>
      <c r="E50" s="118" t="s">
        <v>345</v>
      </c>
      <c r="F50" s="153" t="s">
        <v>365</v>
      </c>
      <c r="G50" s="131"/>
      <c r="H50" s="131"/>
      <c r="I50" s="131"/>
      <c r="K50" s="104" t="s">
        <v>344</v>
      </c>
      <c r="L50" s="131"/>
      <c r="M50" s="115"/>
      <c r="N50" s="140"/>
    </row>
    <row r="51" spans="2:14">
      <c r="B51" s="113"/>
      <c r="E51" s="115"/>
      <c r="F51" s="150"/>
      <c r="G51" s="127"/>
      <c r="H51" s="127"/>
      <c r="I51" s="127"/>
      <c r="K51" s="104"/>
      <c r="L51" s="104"/>
      <c r="M51" s="115"/>
      <c r="N51" s="140"/>
    </row>
    <row r="52" spans="2:14">
      <c r="B52" s="113"/>
      <c r="E52" s="115" t="s">
        <v>345</v>
      </c>
      <c r="F52" s="150" t="s">
        <v>366</v>
      </c>
      <c r="G52" s="127"/>
      <c r="H52" s="127"/>
      <c r="I52" s="127"/>
      <c r="K52" s="104" t="s">
        <v>344</v>
      </c>
      <c r="L52" s="104"/>
      <c r="M52" s="115"/>
      <c r="N52" s="140"/>
    </row>
    <row r="53" spans="2:14">
      <c r="B53" s="113"/>
      <c r="E53" s="115"/>
      <c r="F53" s="150"/>
      <c r="G53" s="148"/>
      <c r="H53" s="148"/>
      <c r="I53" s="148"/>
      <c r="K53" s="104"/>
      <c r="L53" s="109"/>
      <c r="M53" s="115"/>
      <c r="N53" s="140"/>
    </row>
    <row r="54" spans="2:14">
      <c r="B54" s="113"/>
      <c r="E54" s="115" t="s">
        <v>345</v>
      </c>
      <c r="F54" s="154" t="s">
        <v>367</v>
      </c>
      <c r="G54" s="148"/>
      <c r="H54" s="148"/>
      <c r="I54" s="148"/>
      <c r="K54" s="104" t="s">
        <v>344</v>
      </c>
      <c r="M54" s="115"/>
      <c r="N54" s="140"/>
    </row>
    <row r="55" spans="2:14">
      <c r="B55" s="113"/>
      <c r="E55" s="115"/>
      <c r="F55" s="150"/>
      <c r="G55" s="148"/>
      <c r="H55" s="148"/>
      <c r="I55" s="148"/>
      <c r="K55" s="104"/>
      <c r="M55" s="115"/>
      <c r="N55" s="140"/>
    </row>
    <row r="56" spans="2:14">
      <c r="B56" s="113"/>
      <c r="E56" s="118" t="s">
        <v>345</v>
      </c>
      <c r="F56" s="134" t="s">
        <v>368</v>
      </c>
      <c r="G56" s="148"/>
      <c r="H56" s="148"/>
      <c r="I56" s="148"/>
      <c r="K56" s="104" t="s">
        <v>344</v>
      </c>
      <c r="M56" s="115"/>
      <c r="N56" s="140"/>
    </row>
    <row r="57" spans="2:14">
      <c r="B57" s="113"/>
      <c r="E57" s="115"/>
      <c r="F57" s="150"/>
      <c r="G57" s="152"/>
      <c r="H57" s="152"/>
      <c r="I57" s="152"/>
      <c r="K57" s="104"/>
      <c r="L57" s="152"/>
      <c r="M57" s="115"/>
      <c r="N57" s="140"/>
    </row>
    <row r="58" spans="2:14">
      <c r="B58" s="113"/>
      <c r="C58" s="104">
        <v>11</v>
      </c>
      <c r="E58" s="110">
        <v>5</v>
      </c>
      <c r="F58" s="147" t="str">
        <f>[4]Aktivet!D32</f>
        <v>Shpenzime të shtyra</v>
      </c>
      <c r="I58" s="104"/>
      <c r="K58" s="104" t="s">
        <v>344</v>
      </c>
      <c r="L58" s="144"/>
      <c r="M58" s="115"/>
      <c r="N58" s="140"/>
    </row>
    <row r="59" spans="2:14">
      <c r="B59" s="113"/>
      <c r="I59" s="104"/>
      <c r="K59" s="104"/>
      <c r="M59" s="115"/>
      <c r="N59" s="140"/>
    </row>
    <row r="60" spans="2:14">
      <c r="B60" s="113"/>
      <c r="C60" s="104">
        <v>12</v>
      </c>
      <c r="E60" s="110">
        <v>6</v>
      </c>
      <c r="F60" s="147" t="str">
        <f>[4]Aktivet!D33</f>
        <v>Të arkëtueshme nga të ardhurat e konstatuara</v>
      </c>
      <c r="I60" s="104"/>
      <c r="K60" s="104" t="s">
        <v>344</v>
      </c>
      <c r="L60" s="144"/>
      <c r="M60" s="115"/>
      <c r="N60" s="140"/>
    </row>
    <row r="61" spans="2:14">
      <c r="B61" s="113"/>
      <c r="I61" s="104"/>
      <c r="K61" s="104"/>
      <c r="M61" s="115"/>
      <c r="N61" s="140"/>
    </row>
    <row r="62" spans="2:14">
      <c r="B62" s="113"/>
      <c r="F62" s="118"/>
      <c r="I62" s="104"/>
      <c r="K62" s="104"/>
      <c r="M62" s="115"/>
      <c r="N62" s="140"/>
    </row>
    <row r="63" spans="2:14">
      <c r="B63" s="113"/>
      <c r="E63" s="145" t="s">
        <v>283</v>
      </c>
      <c r="F63" s="145" t="s">
        <v>369</v>
      </c>
      <c r="I63" s="104"/>
      <c r="K63" s="104" t="s">
        <v>344</v>
      </c>
      <c r="M63" s="115"/>
      <c r="N63" s="140"/>
    </row>
    <row r="64" spans="2:14">
      <c r="B64" s="113"/>
      <c r="F64" s="148"/>
      <c r="G64" s="148"/>
      <c r="I64" s="104"/>
      <c r="K64" s="104"/>
      <c r="M64" s="115"/>
      <c r="N64" s="140"/>
    </row>
    <row r="65" spans="2:14">
      <c r="B65" s="113"/>
      <c r="C65" s="104">
        <v>13</v>
      </c>
      <c r="E65" s="145">
        <v>1</v>
      </c>
      <c r="F65" s="155" t="str">
        <f>[4]Aktivet!D37</f>
        <v>Aktive financiare</v>
      </c>
      <c r="I65" s="104"/>
      <c r="K65" s="104" t="s">
        <v>344</v>
      </c>
      <c r="M65" s="115"/>
      <c r="N65" s="140"/>
    </row>
    <row r="66" spans="2:14">
      <c r="B66" s="113"/>
      <c r="E66" s="145"/>
      <c r="F66" s="155"/>
      <c r="I66" s="104"/>
      <c r="K66" s="104"/>
      <c r="M66" s="115"/>
      <c r="N66" s="140"/>
    </row>
    <row r="67" spans="2:14">
      <c r="B67" s="113"/>
      <c r="E67" s="145">
        <v>2</v>
      </c>
      <c r="F67" s="145" t="s">
        <v>370</v>
      </c>
      <c r="K67" s="104"/>
      <c r="M67" s="115"/>
      <c r="N67" s="140"/>
    </row>
    <row r="68" spans="2:14">
      <c r="B68" s="113"/>
      <c r="M68" s="115"/>
      <c r="N68" s="140"/>
    </row>
    <row r="69" spans="2:14">
      <c r="B69" s="113"/>
      <c r="G69" s="115" t="s">
        <v>371</v>
      </c>
      <c r="M69" s="115"/>
      <c r="N69" s="140"/>
    </row>
    <row r="70" spans="2:14">
      <c r="B70" s="113"/>
      <c r="E70" s="375" t="s">
        <v>230</v>
      </c>
      <c r="F70" s="375" t="s">
        <v>372</v>
      </c>
      <c r="G70" s="376" t="s">
        <v>373</v>
      </c>
      <c r="H70" s="376"/>
      <c r="I70" s="376"/>
      <c r="J70" s="376" t="s">
        <v>374</v>
      </c>
      <c r="K70" s="376"/>
      <c r="L70" s="376"/>
      <c r="M70" s="115"/>
      <c r="N70" s="140"/>
    </row>
    <row r="71" spans="2:14">
      <c r="B71" s="113"/>
      <c r="E71" s="375"/>
      <c r="F71" s="375"/>
      <c r="G71" s="343" t="s">
        <v>375</v>
      </c>
      <c r="H71" s="343" t="s">
        <v>376</v>
      </c>
      <c r="I71" s="343" t="s">
        <v>377</v>
      </c>
      <c r="J71" s="343" t="s">
        <v>375</v>
      </c>
      <c r="K71" s="343" t="s">
        <v>376</v>
      </c>
      <c r="L71" s="343" t="s">
        <v>377</v>
      </c>
      <c r="M71" s="115"/>
      <c r="N71" s="140"/>
    </row>
    <row r="72" spans="2:14">
      <c r="B72" s="113"/>
      <c r="C72" s="104">
        <v>14</v>
      </c>
      <c r="E72" s="156"/>
      <c r="F72" s="123" t="str">
        <f>[4]Aktivet!E46</f>
        <v>Toka dhe ndërtesa</v>
      </c>
      <c r="G72" s="157"/>
      <c r="H72" s="157"/>
      <c r="I72" s="157"/>
      <c r="J72" s="157"/>
      <c r="K72" s="157"/>
      <c r="L72" s="157"/>
      <c r="M72" s="115"/>
      <c r="N72" s="140"/>
    </row>
    <row r="73" spans="2:14">
      <c r="B73" s="113"/>
      <c r="C73" s="104">
        <v>15</v>
      </c>
      <c r="E73" s="156"/>
      <c r="F73" s="123" t="str">
        <f>[4]Aktivet!E47</f>
        <v>Impiante dhe makineri</v>
      </c>
      <c r="G73" s="157"/>
      <c r="H73" s="157"/>
      <c r="I73" s="157"/>
      <c r="J73" s="157"/>
      <c r="K73" s="157"/>
      <c r="L73" s="157"/>
      <c r="M73" s="115"/>
      <c r="N73" s="140"/>
    </row>
    <row r="74" spans="2:14">
      <c r="B74" s="113"/>
      <c r="C74" s="104">
        <v>16</v>
      </c>
      <c r="E74" s="156"/>
      <c r="F74" s="123" t="str">
        <f>[4]Aktivet!E48</f>
        <v xml:space="preserve">Të tjera Instalime dhe pajisje </v>
      </c>
      <c r="G74" s="158">
        <v>9761630.7700000014</v>
      </c>
      <c r="H74" s="159">
        <v>950165.24766182352</v>
      </c>
      <c r="I74" s="159">
        <v>8811465.522338178</v>
      </c>
      <c r="J74" s="159">
        <v>0</v>
      </c>
      <c r="K74" s="159">
        <v>0</v>
      </c>
      <c r="L74" s="159">
        <f>J74-K74</f>
        <v>0</v>
      </c>
      <c r="M74" s="115"/>
      <c r="N74" s="140"/>
    </row>
    <row r="75" spans="2:14" ht="25.5">
      <c r="B75" s="113"/>
      <c r="C75" s="104">
        <v>17</v>
      </c>
      <c r="E75" s="156"/>
      <c r="F75" s="160" t="str">
        <f>[4]Aktivet!E49</f>
        <v xml:space="preserve">Parapagime për aktive materiale dhe në proces </v>
      </c>
      <c r="G75" s="158"/>
      <c r="H75" s="159"/>
      <c r="I75" s="159"/>
      <c r="J75" s="159"/>
      <c r="K75" s="159"/>
      <c r="L75" s="159"/>
      <c r="M75" s="115"/>
      <c r="N75" s="140"/>
    </row>
    <row r="76" spans="2:14">
      <c r="B76" s="113"/>
      <c r="E76" s="123"/>
      <c r="F76" s="123" t="s">
        <v>378</v>
      </c>
      <c r="G76" s="161">
        <v>9761630.7700000014</v>
      </c>
      <c r="H76" s="161">
        <v>950165.24766182352</v>
      </c>
      <c r="I76" s="161">
        <v>8811465.522338178</v>
      </c>
      <c r="J76" s="161">
        <f t="shared" ref="J76:L76" si="0">SUM(J72:J75)</f>
        <v>0</v>
      </c>
      <c r="K76" s="161">
        <f t="shared" si="0"/>
        <v>0</v>
      </c>
      <c r="L76" s="161">
        <f t="shared" si="0"/>
        <v>0</v>
      </c>
      <c r="M76" s="115"/>
      <c r="N76" s="140"/>
    </row>
    <row r="77" spans="2:14">
      <c r="B77" s="113"/>
      <c r="C77" s="114"/>
      <c r="D77" s="115"/>
      <c r="E77" s="115"/>
      <c r="F77" s="145"/>
      <c r="G77" s="145"/>
      <c r="H77" s="145"/>
      <c r="I77" s="162"/>
      <c r="J77" s="145"/>
      <c r="K77" s="114"/>
      <c r="L77" s="162"/>
      <c r="M77" s="115"/>
      <c r="N77" s="140"/>
    </row>
    <row r="78" spans="2:14">
      <c r="B78" s="113"/>
      <c r="C78" s="114"/>
      <c r="D78" s="115"/>
      <c r="E78" s="115"/>
      <c r="F78" s="145"/>
      <c r="G78" s="145"/>
      <c r="H78" s="145"/>
      <c r="I78" s="145"/>
      <c r="J78" s="145"/>
      <c r="K78" s="114"/>
      <c r="L78" s="145"/>
      <c r="M78" s="115"/>
      <c r="N78" s="140"/>
    </row>
    <row r="79" spans="2:14">
      <c r="B79" s="113"/>
      <c r="C79" s="104">
        <v>18</v>
      </c>
      <c r="E79" s="145">
        <v>3</v>
      </c>
      <c r="F79" s="145" t="s">
        <v>379</v>
      </c>
      <c r="K79" s="104" t="s">
        <v>344</v>
      </c>
      <c r="L79" s="145"/>
      <c r="M79" s="115"/>
      <c r="N79" s="140"/>
    </row>
    <row r="80" spans="2:14">
      <c r="B80" s="113"/>
      <c r="E80" s="145"/>
      <c r="F80" s="145"/>
      <c r="K80" s="104"/>
      <c r="L80" s="145"/>
      <c r="M80" s="115"/>
      <c r="N80" s="140"/>
    </row>
    <row r="81" spans="2:14">
      <c r="B81" s="113"/>
      <c r="C81" s="104">
        <v>19</v>
      </c>
      <c r="D81" s="115"/>
      <c r="E81" s="145">
        <v>4</v>
      </c>
      <c r="F81" s="145" t="s">
        <v>380</v>
      </c>
      <c r="G81" s="115"/>
      <c r="H81" s="115"/>
      <c r="I81" s="115"/>
      <c r="K81" s="114" t="s">
        <v>344</v>
      </c>
      <c r="L81" s="145"/>
      <c r="M81" s="115"/>
      <c r="N81" s="140"/>
    </row>
    <row r="82" spans="2:14">
      <c r="B82" s="113"/>
      <c r="D82" s="115"/>
      <c r="E82" s="145"/>
      <c r="F82" s="145"/>
      <c r="G82" s="115"/>
      <c r="H82" s="115"/>
      <c r="I82" s="115"/>
      <c r="K82" s="114"/>
      <c r="L82" s="145"/>
      <c r="M82" s="115"/>
      <c r="N82" s="140"/>
    </row>
    <row r="83" spans="2:14" ht="15">
      <c r="B83" s="113"/>
      <c r="C83" s="104">
        <v>20</v>
      </c>
      <c r="D83" s="115"/>
      <c r="E83" s="145">
        <v>5</v>
      </c>
      <c r="F83" s="145" t="str">
        <f>[4]Aktivet!D58</f>
        <v>Aktive tatimore të shtyra</v>
      </c>
      <c r="G83" s="139"/>
      <c r="H83" s="139"/>
      <c r="I83" s="139"/>
      <c r="K83" s="114" t="s">
        <v>344</v>
      </c>
      <c r="L83" s="145"/>
      <c r="M83" s="115"/>
      <c r="N83" s="140"/>
    </row>
    <row r="84" spans="2:14" ht="15">
      <c r="B84" s="113"/>
      <c r="D84" s="115"/>
      <c r="E84" s="145"/>
      <c r="F84" s="145"/>
      <c r="G84" s="139"/>
      <c r="H84" s="139"/>
      <c r="I84" s="139"/>
      <c r="K84" s="114"/>
      <c r="L84" s="145"/>
      <c r="M84" s="115"/>
      <c r="N84" s="140"/>
    </row>
    <row r="85" spans="2:14" ht="15">
      <c r="B85" s="113"/>
      <c r="C85" s="104">
        <v>21</v>
      </c>
      <c r="D85" s="115"/>
      <c r="E85" s="145">
        <v>6</v>
      </c>
      <c r="F85" s="145" t="str">
        <f>[4]Aktivet!D59</f>
        <v>Kapitali i nënshkruar i papaguar</v>
      </c>
      <c r="G85" s="115"/>
      <c r="H85" s="139"/>
      <c r="I85" s="139"/>
      <c r="K85" s="114" t="s">
        <v>344</v>
      </c>
      <c r="L85" s="163"/>
      <c r="M85" s="115"/>
      <c r="N85" s="140"/>
    </row>
    <row r="86" spans="2:14" ht="15">
      <c r="B86" s="113"/>
      <c r="D86" s="115"/>
      <c r="E86" s="145"/>
      <c r="F86" s="145"/>
      <c r="G86" s="115"/>
      <c r="H86" s="139"/>
      <c r="I86" s="139"/>
      <c r="K86" s="114"/>
      <c r="L86" s="145"/>
      <c r="M86" s="115"/>
      <c r="N86" s="140"/>
    </row>
    <row r="87" spans="2:14" ht="15">
      <c r="B87" s="113"/>
      <c r="D87" s="115"/>
      <c r="E87" s="145"/>
      <c r="F87" s="145"/>
      <c r="G87" s="115"/>
      <c r="H87" s="139"/>
      <c r="I87" s="139"/>
      <c r="K87" s="114"/>
      <c r="L87" s="145"/>
      <c r="M87" s="115"/>
      <c r="N87" s="140"/>
    </row>
    <row r="88" spans="2:14" ht="15">
      <c r="B88" s="113"/>
      <c r="D88" s="115"/>
      <c r="E88" s="145"/>
      <c r="F88" s="145"/>
      <c r="G88" s="115"/>
      <c r="H88" s="139"/>
      <c r="I88" s="139"/>
      <c r="K88" s="114"/>
      <c r="L88" s="145"/>
      <c r="M88" s="115"/>
      <c r="N88" s="140"/>
    </row>
    <row r="89" spans="2:14">
      <c r="B89" s="113"/>
      <c r="C89" s="114"/>
      <c r="D89" s="115"/>
      <c r="E89" s="164" t="s">
        <v>261</v>
      </c>
      <c r="F89" s="111" t="s">
        <v>381</v>
      </c>
      <c r="G89" s="111"/>
      <c r="H89" s="165"/>
      <c r="I89" s="165"/>
      <c r="J89" s="115"/>
      <c r="K89" s="114"/>
      <c r="L89" s="145"/>
      <c r="M89" s="115"/>
      <c r="N89" s="140"/>
    </row>
    <row r="90" spans="2:14">
      <c r="B90" s="113"/>
      <c r="C90" s="114"/>
      <c r="D90" s="115"/>
      <c r="E90" s="164"/>
      <c r="F90" s="111"/>
      <c r="G90" s="111"/>
      <c r="H90" s="165"/>
      <c r="I90" s="165"/>
      <c r="J90" s="115"/>
      <c r="K90" s="114"/>
      <c r="L90" s="145"/>
      <c r="M90" s="115"/>
      <c r="N90" s="140"/>
    </row>
    <row r="91" spans="2:14">
      <c r="B91" s="113"/>
      <c r="C91" s="114"/>
      <c r="D91" s="115"/>
      <c r="E91" s="110">
        <v>1</v>
      </c>
      <c r="F91" s="147" t="str">
        <f>[4]Pasivet!D6</f>
        <v>Detyrime afatshkurtra:</v>
      </c>
      <c r="G91" s="118"/>
      <c r="H91" s="145"/>
      <c r="I91" s="145"/>
      <c r="K91" s="114" t="s">
        <v>344</v>
      </c>
      <c r="L91" s="145"/>
      <c r="M91" s="115"/>
      <c r="N91" s="140"/>
    </row>
    <row r="92" spans="2:14">
      <c r="B92" s="113"/>
      <c r="C92" s="114"/>
      <c r="D92" s="115"/>
      <c r="E92" s="110"/>
      <c r="F92" s="147"/>
      <c r="G92" s="118"/>
      <c r="H92" s="145"/>
      <c r="I92" s="145"/>
      <c r="K92" s="114"/>
      <c r="L92" s="145"/>
      <c r="M92" s="115"/>
      <c r="N92" s="140"/>
    </row>
    <row r="93" spans="2:14">
      <c r="B93" s="103"/>
      <c r="C93" s="114">
        <v>22</v>
      </c>
      <c r="D93" s="115"/>
      <c r="E93" s="132" t="s">
        <v>345</v>
      </c>
      <c r="F93" s="134" t="str">
        <f>[4]Pasivet!E9</f>
        <v xml:space="preserve">Arkëtime në avancë për porosi </v>
      </c>
      <c r="G93" s="115"/>
      <c r="H93" s="115"/>
      <c r="I93" s="115"/>
      <c r="K93" s="114" t="s">
        <v>347</v>
      </c>
      <c r="L93" s="349">
        <v>0</v>
      </c>
      <c r="N93" s="106"/>
    </row>
    <row r="94" spans="2:14">
      <c r="B94" s="166"/>
      <c r="C94" s="167"/>
      <c r="D94" s="168"/>
      <c r="E94" s="169"/>
      <c r="F94" s="170"/>
      <c r="G94" s="168"/>
      <c r="H94" s="168"/>
      <c r="I94" s="168"/>
      <c r="J94" s="135"/>
      <c r="K94" s="167"/>
      <c r="L94" s="135"/>
      <c r="M94" s="135"/>
      <c r="N94" s="171"/>
    </row>
    <row r="95" spans="2:14">
      <c r="B95" s="103"/>
      <c r="C95" s="114">
        <v>23</v>
      </c>
      <c r="D95" s="115"/>
      <c r="E95" s="132" t="s">
        <v>345</v>
      </c>
      <c r="F95" s="134" t="str">
        <f>[4]Pasivet!E10</f>
        <v>Të pagueshme për aktivitetin e shfrytëzimit</v>
      </c>
      <c r="G95" s="115"/>
      <c r="H95" s="115"/>
      <c r="I95" s="115"/>
      <c r="K95" s="115"/>
      <c r="N95" s="106"/>
    </row>
    <row r="96" spans="2:14">
      <c r="B96" s="103"/>
      <c r="C96" s="114"/>
      <c r="D96" s="115"/>
      <c r="E96" s="132"/>
      <c r="F96" s="369" t="s">
        <v>346</v>
      </c>
      <c r="G96" s="369"/>
      <c r="I96" s="104" t="s">
        <v>230</v>
      </c>
      <c r="J96" s="135"/>
      <c r="K96" s="104" t="s">
        <v>347</v>
      </c>
      <c r="L96" s="142">
        <v>564061.31999999995</v>
      </c>
      <c r="N96" s="106"/>
    </row>
    <row r="97" spans="2:14">
      <c r="B97" s="103"/>
      <c r="C97" s="114"/>
      <c r="D97" s="115"/>
      <c r="E97" s="132"/>
      <c r="F97" s="369" t="s">
        <v>348</v>
      </c>
      <c r="G97" s="369"/>
      <c r="I97" s="104" t="s">
        <v>230</v>
      </c>
      <c r="K97" s="104" t="s">
        <v>347</v>
      </c>
      <c r="N97" s="106"/>
    </row>
    <row r="98" spans="2:14">
      <c r="B98" s="103"/>
      <c r="C98" s="114"/>
      <c r="D98" s="115"/>
      <c r="E98" s="132"/>
      <c r="F98" s="105" t="s">
        <v>349</v>
      </c>
      <c r="I98" s="104" t="s">
        <v>230</v>
      </c>
      <c r="J98" s="135"/>
      <c r="K98" s="104" t="s">
        <v>347</v>
      </c>
      <c r="L98" s="135"/>
      <c r="N98" s="106"/>
    </row>
    <row r="99" spans="2:14">
      <c r="B99" s="103"/>
      <c r="C99" s="114"/>
      <c r="D99" s="115"/>
      <c r="E99" s="132"/>
      <c r="F99" s="105" t="s">
        <v>350</v>
      </c>
      <c r="I99" s="104" t="s">
        <v>230</v>
      </c>
      <c r="J99" s="136"/>
      <c r="K99" s="104" t="s">
        <v>347</v>
      </c>
      <c r="L99" s="172"/>
      <c r="N99" s="106"/>
    </row>
    <row r="100" spans="2:14">
      <c r="B100" s="103"/>
      <c r="C100" s="114"/>
      <c r="D100" s="115"/>
      <c r="E100" s="132"/>
      <c r="F100" s="105" t="s">
        <v>351</v>
      </c>
      <c r="I100" s="104" t="s">
        <v>230</v>
      </c>
      <c r="J100" s="136"/>
      <c r="K100" s="104" t="s">
        <v>347</v>
      </c>
      <c r="L100" s="137"/>
      <c r="N100" s="106"/>
    </row>
    <row r="101" spans="2:14">
      <c r="B101" s="103"/>
      <c r="C101" s="114"/>
      <c r="D101" s="115"/>
      <c r="E101" s="132"/>
      <c r="F101" s="105" t="s">
        <v>352</v>
      </c>
      <c r="I101" s="104" t="s">
        <v>230</v>
      </c>
      <c r="J101" s="136"/>
      <c r="K101" s="104" t="s">
        <v>347</v>
      </c>
      <c r="L101" s="172"/>
      <c r="N101" s="106"/>
    </row>
    <row r="102" spans="2:14">
      <c r="B102" s="103"/>
      <c r="C102" s="114"/>
      <c r="D102" s="115"/>
      <c r="E102" s="132"/>
      <c r="F102" s="370" t="s">
        <v>353</v>
      </c>
      <c r="G102" s="370"/>
      <c r="I102" s="104" t="s">
        <v>230</v>
      </c>
      <c r="J102" s="136"/>
      <c r="K102" s="104" t="s">
        <v>347</v>
      </c>
      <c r="L102" s="136"/>
      <c r="N102" s="106"/>
    </row>
    <row r="103" spans="2:14">
      <c r="B103" s="103"/>
      <c r="C103" s="114"/>
      <c r="D103" s="115"/>
      <c r="E103" s="132"/>
      <c r="F103" s="138" t="s">
        <v>382</v>
      </c>
      <c r="I103" s="104" t="s">
        <v>230</v>
      </c>
      <c r="J103" s="136"/>
      <c r="K103" s="104" t="s">
        <v>347</v>
      </c>
      <c r="L103" s="136"/>
      <c r="N103" s="106"/>
    </row>
    <row r="104" spans="2:14">
      <c r="B104" s="103"/>
      <c r="C104" s="114"/>
      <c r="D104" s="115"/>
      <c r="E104" s="132"/>
      <c r="F104" s="138" t="s">
        <v>354</v>
      </c>
      <c r="I104" s="104" t="s">
        <v>230</v>
      </c>
      <c r="J104" s="136"/>
      <c r="K104" s="104" t="s">
        <v>347</v>
      </c>
      <c r="L104" s="136"/>
      <c r="N104" s="106"/>
    </row>
    <row r="105" spans="2:14">
      <c r="B105" s="103"/>
      <c r="C105" s="114"/>
      <c r="D105" s="115"/>
      <c r="E105" s="132"/>
      <c r="F105" s="134"/>
      <c r="G105" s="115"/>
      <c r="H105" s="115"/>
      <c r="I105" s="115"/>
      <c r="K105" s="115"/>
      <c r="N105" s="106"/>
    </row>
    <row r="106" spans="2:14">
      <c r="B106" s="103"/>
      <c r="C106" s="114"/>
      <c r="D106" s="115"/>
      <c r="E106" s="132" t="s">
        <v>345</v>
      </c>
      <c r="F106" s="134" t="str">
        <f>[4]Pasivet!E14</f>
        <v>Të pagueshme ndaj punonjësve dhe sigurimeve shoqërore/shëndetsore</v>
      </c>
      <c r="G106" s="115"/>
      <c r="H106" s="115"/>
      <c r="I106" s="115"/>
      <c r="K106" s="104" t="s">
        <v>347</v>
      </c>
      <c r="L106" s="142"/>
      <c r="N106" s="106"/>
    </row>
    <row r="107" spans="2:14">
      <c r="B107" s="103"/>
      <c r="C107" s="114"/>
      <c r="D107" s="115"/>
      <c r="E107" s="132"/>
      <c r="F107" s="134"/>
      <c r="G107" s="115"/>
      <c r="H107" s="115"/>
      <c r="I107" s="115"/>
      <c r="K107" s="114"/>
      <c r="L107" s="104"/>
      <c r="N107" s="106"/>
    </row>
    <row r="108" spans="2:14">
      <c r="B108" s="103"/>
      <c r="C108" s="114"/>
      <c r="D108" s="115"/>
      <c r="E108" s="126" t="s">
        <v>357</v>
      </c>
      <c r="F108" s="134" t="s">
        <v>383</v>
      </c>
      <c r="G108" s="115"/>
      <c r="H108" s="115"/>
      <c r="I108" s="115"/>
      <c r="K108" s="104" t="s">
        <v>347</v>
      </c>
      <c r="L108" s="142">
        <v>0</v>
      </c>
      <c r="N108" s="106"/>
    </row>
    <row r="109" spans="2:14">
      <c r="B109" s="103"/>
      <c r="C109" s="114"/>
      <c r="D109" s="115"/>
      <c r="E109" s="126"/>
      <c r="F109" s="134"/>
      <c r="G109" s="115"/>
      <c r="H109" s="115"/>
      <c r="I109" s="115"/>
      <c r="K109" s="114"/>
      <c r="L109" s="173"/>
      <c r="N109" s="106"/>
    </row>
    <row r="110" spans="2:14">
      <c r="B110" s="103"/>
      <c r="C110" s="114">
        <v>24</v>
      </c>
      <c r="D110" s="115"/>
      <c r="E110" s="126" t="s">
        <v>357</v>
      </c>
      <c r="F110" s="134" t="s">
        <v>384</v>
      </c>
      <c r="G110" s="115"/>
      <c r="H110" s="115"/>
      <c r="I110" s="115"/>
      <c r="K110" s="104" t="s">
        <v>347</v>
      </c>
      <c r="L110" s="142">
        <v>1928872</v>
      </c>
      <c r="N110" s="106"/>
    </row>
    <row r="111" spans="2:14">
      <c r="B111" s="103"/>
      <c r="C111" s="114"/>
      <c r="D111" s="115"/>
      <c r="E111" s="132"/>
      <c r="F111" s="134"/>
      <c r="G111" s="115"/>
      <c r="H111" s="115"/>
      <c r="I111" s="115"/>
      <c r="K111" s="114"/>
      <c r="L111" s="104"/>
      <c r="N111" s="106"/>
    </row>
    <row r="112" spans="2:14">
      <c r="B112" s="103"/>
      <c r="C112" s="114">
        <v>25</v>
      </c>
      <c r="D112" s="115"/>
      <c r="E112" s="132" t="s">
        <v>345</v>
      </c>
      <c r="F112" s="134" t="str">
        <f>[4]Pasivet!E15</f>
        <v>Të pagueshme për detyrimet tatimore</v>
      </c>
      <c r="G112" s="115"/>
      <c r="H112" s="115"/>
      <c r="I112" s="115"/>
      <c r="K112" s="104" t="s">
        <v>347</v>
      </c>
      <c r="L112" s="142">
        <v>1966928.537124261</v>
      </c>
      <c r="N112" s="106"/>
    </row>
    <row r="113" spans="2:14">
      <c r="B113" s="103"/>
      <c r="C113" s="114"/>
      <c r="D113" s="115"/>
      <c r="E113" s="132"/>
      <c r="F113" s="134"/>
      <c r="G113" s="115"/>
      <c r="H113" s="115"/>
      <c r="I113" s="115"/>
      <c r="K113" s="114"/>
      <c r="L113" s="104"/>
      <c r="N113" s="106"/>
    </row>
    <row r="114" spans="2:14">
      <c r="B114" s="103"/>
      <c r="C114" s="114">
        <v>26</v>
      </c>
      <c r="D114" s="115"/>
      <c r="E114" s="126" t="s">
        <v>357</v>
      </c>
      <c r="F114" s="134" t="s">
        <v>385</v>
      </c>
      <c r="G114" s="115"/>
      <c r="H114" s="115"/>
      <c r="I114" s="115"/>
      <c r="K114" s="104" t="s">
        <v>347</v>
      </c>
      <c r="L114" s="142">
        <v>0</v>
      </c>
      <c r="N114" s="106"/>
    </row>
    <row r="115" spans="2:14">
      <c r="B115" s="103"/>
      <c r="C115" s="114"/>
      <c r="D115" s="115"/>
      <c r="E115" s="132"/>
      <c r="F115" s="134"/>
      <c r="G115" s="115"/>
      <c r="H115" s="115"/>
      <c r="I115" s="115"/>
      <c r="K115" s="114"/>
      <c r="L115" s="104"/>
      <c r="N115" s="106"/>
    </row>
    <row r="116" spans="2:14">
      <c r="B116" s="103"/>
      <c r="C116" s="114">
        <v>27</v>
      </c>
      <c r="D116" s="115"/>
      <c r="E116" s="126" t="s">
        <v>357</v>
      </c>
      <c r="F116" s="134" t="s">
        <v>386</v>
      </c>
      <c r="G116" s="115"/>
      <c r="H116" s="115"/>
      <c r="I116" s="115"/>
      <c r="K116" s="104" t="s">
        <v>347</v>
      </c>
      <c r="L116" s="142">
        <v>606037</v>
      </c>
      <c r="N116" s="106"/>
    </row>
    <row r="117" spans="2:14">
      <c r="B117" s="103"/>
      <c r="C117" s="114"/>
      <c r="D117" s="115"/>
      <c r="E117" s="132"/>
      <c r="F117" s="134"/>
      <c r="G117" s="115"/>
      <c r="H117" s="115"/>
      <c r="I117" s="115"/>
      <c r="K117" s="114"/>
      <c r="L117" s="104"/>
      <c r="N117" s="106"/>
    </row>
    <row r="118" spans="2:14">
      <c r="B118" s="103"/>
      <c r="C118" s="114">
        <v>28</v>
      </c>
      <c r="D118" s="115"/>
      <c r="E118" s="126" t="s">
        <v>357</v>
      </c>
      <c r="F118" s="134" t="s">
        <v>615</v>
      </c>
      <c r="G118" s="115"/>
      <c r="H118" s="115"/>
      <c r="I118" s="115"/>
      <c r="K118" s="104" t="s">
        <v>347</v>
      </c>
      <c r="L118" s="142">
        <v>292659.27</v>
      </c>
      <c r="N118" s="106"/>
    </row>
    <row r="119" spans="2:14">
      <c r="B119" s="103"/>
      <c r="C119" s="114"/>
      <c r="D119" s="115"/>
      <c r="E119" s="132"/>
      <c r="F119" s="134"/>
      <c r="G119" s="115"/>
      <c r="H119" s="115"/>
      <c r="I119" s="115"/>
      <c r="K119" s="114"/>
      <c r="L119" s="104"/>
      <c r="N119" s="106"/>
    </row>
    <row r="120" spans="2:14">
      <c r="B120" s="103"/>
      <c r="C120" s="114">
        <v>29</v>
      </c>
      <c r="D120" s="115"/>
      <c r="E120" s="126" t="s">
        <v>357</v>
      </c>
      <c r="F120" s="134" t="s">
        <v>387</v>
      </c>
      <c r="G120" s="115"/>
      <c r="H120" s="115"/>
      <c r="I120" s="115"/>
      <c r="K120" s="104" t="s">
        <v>347</v>
      </c>
      <c r="L120" s="142">
        <v>1068232.267124261</v>
      </c>
      <c r="N120" s="106"/>
    </row>
    <row r="121" spans="2:14">
      <c r="B121" s="103"/>
      <c r="C121" s="114"/>
      <c r="D121" s="115"/>
      <c r="E121" s="126"/>
      <c r="F121" s="134"/>
      <c r="G121" s="115"/>
      <c r="H121" s="115"/>
      <c r="I121" s="115"/>
      <c r="K121" s="104"/>
      <c r="L121" s="174"/>
      <c r="N121" s="106"/>
    </row>
    <row r="122" spans="2:14" ht="15">
      <c r="B122" s="103"/>
      <c r="G122" s="105" t="s">
        <v>388</v>
      </c>
      <c r="K122" s="104" t="s">
        <v>347</v>
      </c>
      <c r="L122" s="175">
        <v>0</v>
      </c>
      <c r="N122" s="106"/>
    </row>
    <row r="123" spans="2:14" ht="15">
      <c r="B123" s="103"/>
      <c r="G123" s="105" t="s">
        <v>389</v>
      </c>
      <c r="K123" s="104" t="s">
        <v>347</v>
      </c>
      <c r="L123" s="176">
        <v>1068232.267124261</v>
      </c>
      <c r="N123" s="106"/>
    </row>
    <row r="124" spans="2:14" s="141" customFormat="1" ht="15">
      <c r="B124" s="113"/>
      <c r="C124" s="114"/>
      <c r="D124" s="115"/>
      <c r="E124" s="115"/>
      <c r="F124" s="115"/>
      <c r="G124" s="115" t="s">
        <v>390</v>
      </c>
      <c r="H124" s="115"/>
      <c r="I124" s="115"/>
      <c r="J124" s="115"/>
      <c r="K124" s="104" t="s">
        <v>347</v>
      </c>
      <c r="L124" s="175"/>
      <c r="M124" s="115"/>
      <c r="N124" s="140"/>
    </row>
    <row r="125" spans="2:14" s="141" customFormat="1" ht="15">
      <c r="B125" s="113"/>
      <c r="C125" s="114"/>
      <c r="D125" s="115"/>
      <c r="E125" s="115"/>
      <c r="F125" s="115"/>
      <c r="G125" s="115" t="s">
        <v>391</v>
      </c>
      <c r="H125" s="115"/>
      <c r="I125" s="115"/>
      <c r="J125" s="115"/>
      <c r="K125" s="104" t="s">
        <v>347</v>
      </c>
      <c r="L125" s="177"/>
      <c r="M125" s="115"/>
      <c r="N125" s="140"/>
    </row>
    <row r="126" spans="2:14" s="141" customFormat="1" ht="15.75">
      <c r="B126" s="113"/>
      <c r="C126" s="114"/>
      <c r="D126" s="115"/>
      <c r="E126" s="115"/>
      <c r="F126" s="115"/>
      <c r="G126" s="115" t="s">
        <v>392</v>
      </c>
      <c r="H126" s="139"/>
      <c r="I126" s="139"/>
      <c r="J126" s="139"/>
      <c r="K126" s="104" t="s">
        <v>347</v>
      </c>
      <c r="L126" s="178">
        <v>0</v>
      </c>
      <c r="M126" s="115"/>
      <c r="N126" s="140"/>
    </row>
    <row r="127" spans="2:14">
      <c r="B127" s="103"/>
      <c r="C127" s="114"/>
      <c r="D127" s="115"/>
      <c r="E127" s="132"/>
      <c r="F127" s="134"/>
      <c r="G127" s="115"/>
      <c r="H127" s="115"/>
      <c r="I127" s="115"/>
      <c r="K127" s="114"/>
      <c r="L127" s="104"/>
      <c r="N127" s="106"/>
    </row>
    <row r="128" spans="2:14">
      <c r="B128" s="103"/>
      <c r="C128" s="114">
        <v>30</v>
      </c>
      <c r="D128" s="115"/>
      <c r="E128" s="132" t="s">
        <v>345</v>
      </c>
      <c r="F128" s="147" t="str">
        <f>[4]Pasivet!D20</f>
        <v>Të pagueshme për shpenzime të konstatuara</v>
      </c>
      <c r="G128" s="115"/>
      <c r="H128" s="115"/>
      <c r="I128" s="115"/>
      <c r="K128" s="114" t="s">
        <v>344</v>
      </c>
      <c r="L128" s="142">
        <v>2679518.5499999998</v>
      </c>
      <c r="N128" s="106"/>
    </row>
    <row r="129" spans="2:14">
      <c r="B129" s="103"/>
      <c r="C129" s="114"/>
      <c r="D129" s="115"/>
      <c r="E129" s="132"/>
      <c r="F129" s="134"/>
      <c r="G129" s="115"/>
      <c r="H129" s="115"/>
      <c r="I129" s="115"/>
      <c r="K129" s="114"/>
      <c r="N129" s="106"/>
    </row>
    <row r="130" spans="2:14">
      <c r="B130" s="103"/>
      <c r="C130" s="114">
        <v>31</v>
      </c>
      <c r="D130" s="115"/>
      <c r="E130" s="132" t="s">
        <v>345</v>
      </c>
      <c r="F130" s="147" t="str">
        <f>[4]Pasivet!D21</f>
        <v xml:space="preserve">Të ardhura të shtyra </v>
      </c>
      <c r="G130" s="115"/>
      <c r="H130" s="115"/>
      <c r="I130" s="115"/>
      <c r="K130" s="104" t="s">
        <v>347</v>
      </c>
      <c r="L130" s="142"/>
      <c r="N130" s="106"/>
    </row>
    <row r="131" spans="2:14">
      <c r="B131" s="103"/>
      <c r="C131" s="114"/>
      <c r="D131" s="115"/>
      <c r="E131" s="132"/>
      <c r="F131" s="134"/>
      <c r="G131" s="115"/>
      <c r="H131" s="115"/>
      <c r="I131" s="115"/>
      <c r="K131" s="114"/>
      <c r="N131" s="106"/>
    </row>
    <row r="132" spans="2:14">
      <c r="B132" s="103"/>
      <c r="C132" s="114">
        <v>32</v>
      </c>
      <c r="D132" s="115"/>
      <c r="E132" s="132" t="s">
        <v>345</v>
      </c>
      <c r="F132" s="147" t="str">
        <f>[4]Pasivet!D22</f>
        <v>Provizione</v>
      </c>
      <c r="G132" s="115"/>
      <c r="H132" s="115"/>
      <c r="I132" s="115"/>
      <c r="K132" s="104" t="s">
        <v>344</v>
      </c>
      <c r="L132" s="142"/>
      <c r="N132" s="106"/>
    </row>
    <row r="133" spans="2:14">
      <c r="B133" s="103"/>
      <c r="C133" s="114"/>
      <c r="D133" s="115"/>
      <c r="E133" s="132"/>
      <c r="F133" s="134"/>
      <c r="G133" s="115"/>
      <c r="H133" s="115"/>
      <c r="I133" s="115"/>
      <c r="K133" s="114"/>
      <c r="L133" s="104"/>
      <c r="N133" s="106"/>
    </row>
    <row r="134" spans="2:14">
      <c r="B134" s="103"/>
      <c r="C134" s="114"/>
      <c r="D134" s="115"/>
      <c r="E134" s="110"/>
      <c r="F134" s="147"/>
      <c r="G134" s="118"/>
      <c r="H134" s="115"/>
      <c r="I134" s="115"/>
      <c r="K134" s="114"/>
      <c r="N134" s="106"/>
    </row>
    <row r="135" spans="2:14">
      <c r="B135" s="103"/>
      <c r="C135" s="114"/>
      <c r="D135" s="115"/>
      <c r="E135" s="145" t="s">
        <v>283</v>
      </c>
      <c r="F135" s="111" t="s">
        <v>393</v>
      </c>
      <c r="G135" s="111"/>
      <c r="H135" s="115"/>
      <c r="I135" s="115"/>
      <c r="K135" s="114" t="s">
        <v>344</v>
      </c>
      <c r="N135" s="106"/>
    </row>
    <row r="136" spans="2:14">
      <c r="B136" s="103"/>
      <c r="C136" s="114"/>
      <c r="D136" s="115"/>
      <c r="E136" s="145"/>
      <c r="F136" s="111"/>
      <c r="G136" s="111"/>
      <c r="H136" s="115"/>
      <c r="I136" s="115"/>
      <c r="K136" s="114"/>
      <c r="N136" s="106"/>
    </row>
    <row r="137" spans="2:14">
      <c r="B137" s="103"/>
      <c r="C137" s="114">
        <v>33</v>
      </c>
      <c r="D137" s="115"/>
      <c r="E137" s="110">
        <v>1</v>
      </c>
      <c r="F137" s="147" t="str">
        <f>[4]Pasivet!D24</f>
        <v>Detyrime afatgjata:</v>
      </c>
      <c r="G137" s="111"/>
      <c r="H137" s="115"/>
      <c r="I137" s="115"/>
      <c r="K137" s="114" t="s">
        <v>344</v>
      </c>
      <c r="N137" s="106"/>
    </row>
    <row r="138" spans="2:14">
      <c r="B138" s="103"/>
      <c r="C138" s="114"/>
      <c r="D138" s="115"/>
      <c r="E138" s="110"/>
      <c r="F138" s="147"/>
      <c r="G138" s="111"/>
      <c r="H138" s="115"/>
      <c r="I138" s="115"/>
      <c r="K138" s="114"/>
      <c r="N138" s="106"/>
    </row>
    <row r="139" spans="2:14">
      <c r="B139" s="103"/>
      <c r="C139" s="114">
        <v>34</v>
      </c>
      <c r="D139" s="115"/>
      <c r="E139" s="110">
        <v>2</v>
      </c>
      <c r="F139" s="147" t="str">
        <f>[4]Pasivet!D34</f>
        <v xml:space="preserve">Të pagueshme për shpenzime të konstatuara </v>
      </c>
      <c r="G139" s="118"/>
      <c r="H139" s="115"/>
      <c r="I139" s="115"/>
      <c r="K139" s="114" t="s">
        <v>344</v>
      </c>
      <c r="N139" s="106"/>
    </row>
    <row r="140" spans="2:14">
      <c r="B140" s="103"/>
      <c r="C140" s="114"/>
      <c r="D140" s="115"/>
      <c r="E140" s="110"/>
      <c r="F140" s="147"/>
      <c r="G140" s="118"/>
      <c r="H140" s="115"/>
      <c r="I140" s="115"/>
      <c r="K140" s="114"/>
      <c r="N140" s="106"/>
    </row>
    <row r="141" spans="2:14">
      <c r="B141" s="103"/>
      <c r="C141" s="114">
        <v>35</v>
      </c>
      <c r="D141" s="115"/>
      <c r="E141" s="110">
        <v>3</v>
      </c>
      <c r="F141" s="147" t="str">
        <f>[4]Pasivet!D35</f>
        <v>Të ardhura të shtyra</v>
      </c>
      <c r="G141" s="118"/>
      <c r="H141" s="115"/>
      <c r="I141" s="115"/>
      <c r="K141" s="114" t="s">
        <v>344</v>
      </c>
      <c r="N141" s="106"/>
    </row>
    <row r="142" spans="2:14">
      <c r="B142" s="103"/>
      <c r="C142" s="114"/>
      <c r="D142" s="115"/>
      <c r="E142" s="110"/>
      <c r="F142" s="147"/>
      <c r="G142" s="118"/>
      <c r="H142" s="115"/>
      <c r="I142" s="115"/>
      <c r="K142" s="114"/>
      <c r="N142" s="106"/>
    </row>
    <row r="143" spans="2:14">
      <c r="B143" s="103"/>
      <c r="C143" s="114">
        <v>36</v>
      </c>
      <c r="D143" s="115"/>
      <c r="E143" s="110">
        <v>4</v>
      </c>
      <c r="F143" s="147" t="str">
        <f>[4]Pasivet!D36</f>
        <v>Provizione:</v>
      </c>
      <c r="G143" s="118"/>
      <c r="H143" s="115"/>
      <c r="I143" s="115"/>
      <c r="K143" s="114" t="s">
        <v>344</v>
      </c>
      <c r="N143" s="106"/>
    </row>
    <row r="144" spans="2:14">
      <c r="B144" s="103"/>
      <c r="C144" s="114"/>
      <c r="D144" s="115"/>
      <c r="E144" s="110"/>
      <c r="F144" s="147"/>
      <c r="G144" s="118"/>
      <c r="H144" s="115"/>
      <c r="I144" s="115"/>
      <c r="K144" s="114"/>
      <c r="N144" s="106"/>
    </row>
    <row r="145" spans="2:14">
      <c r="B145" s="103"/>
      <c r="C145" s="114">
        <v>37</v>
      </c>
      <c r="D145" s="115"/>
      <c r="E145" s="110">
        <v>5</v>
      </c>
      <c r="F145" s="147" t="str">
        <f>[4]Pasivet!D39</f>
        <v>Detyrime tatimore të shtyra</v>
      </c>
      <c r="G145" s="118"/>
      <c r="H145" s="115"/>
      <c r="I145" s="115"/>
      <c r="K145" s="114" t="s">
        <v>344</v>
      </c>
      <c r="N145" s="106"/>
    </row>
    <row r="146" spans="2:14">
      <c r="B146" s="103"/>
      <c r="C146" s="114"/>
      <c r="D146" s="115"/>
      <c r="E146" s="110"/>
      <c r="F146" s="147"/>
      <c r="G146" s="118"/>
      <c r="H146" s="115"/>
      <c r="I146" s="115"/>
      <c r="K146" s="114"/>
      <c r="N146" s="106"/>
    </row>
    <row r="147" spans="2:14">
      <c r="B147" s="103"/>
      <c r="C147" s="114"/>
      <c r="D147" s="115"/>
      <c r="E147" s="110"/>
      <c r="F147" s="147"/>
      <c r="G147" s="118"/>
      <c r="H147" s="115"/>
      <c r="I147" s="115"/>
      <c r="K147" s="114"/>
      <c r="N147" s="106"/>
    </row>
    <row r="148" spans="2:14">
      <c r="B148" s="103"/>
      <c r="C148" s="114"/>
      <c r="D148" s="115"/>
      <c r="E148" s="145" t="s">
        <v>394</v>
      </c>
      <c r="F148" s="111" t="s">
        <v>395</v>
      </c>
      <c r="G148" s="111"/>
      <c r="H148" s="115"/>
      <c r="I148" s="115"/>
      <c r="K148" s="114" t="s">
        <v>344</v>
      </c>
      <c r="N148" s="106"/>
    </row>
    <row r="149" spans="2:14">
      <c r="B149" s="103"/>
      <c r="C149" s="114"/>
      <c r="D149" s="115"/>
      <c r="E149" s="145"/>
      <c r="F149" s="111"/>
      <c r="G149" s="111"/>
      <c r="H149" s="115"/>
      <c r="I149" s="115"/>
      <c r="K149" s="114"/>
      <c r="N149" s="106"/>
    </row>
    <row r="150" spans="2:14">
      <c r="B150" s="103"/>
      <c r="C150" s="114">
        <v>38</v>
      </c>
      <c r="D150" s="115"/>
      <c r="E150" s="110">
        <v>1</v>
      </c>
      <c r="F150" s="147" t="str">
        <f>[4]Pasivet!D44</f>
        <v>Kapitali dhe Rezervat</v>
      </c>
      <c r="G150" s="118"/>
      <c r="H150" s="115"/>
      <c r="I150" s="115"/>
      <c r="K150" s="114" t="s">
        <v>344</v>
      </c>
      <c r="N150" s="106"/>
    </row>
    <row r="151" spans="2:14">
      <c r="B151" s="103"/>
      <c r="C151" s="114"/>
      <c r="D151" s="115"/>
      <c r="E151" s="110"/>
      <c r="F151" s="147"/>
      <c r="G151" s="118"/>
      <c r="H151" s="115"/>
      <c r="I151" s="115"/>
      <c r="K151" s="114"/>
      <c r="N151" s="106"/>
    </row>
    <row r="152" spans="2:14">
      <c r="B152" s="103"/>
      <c r="C152" s="114">
        <v>39</v>
      </c>
      <c r="D152" s="115"/>
      <c r="E152" s="110">
        <v>3</v>
      </c>
      <c r="F152" s="147" t="str">
        <f>[4]Pasivet!D45</f>
        <v>Kapitali i Nënshkruar</v>
      </c>
      <c r="G152" s="118"/>
      <c r="H152" s="115"/>
      <c r="I152" s="115"/>
      <c r="K152" s="114" t="s">
        <v>347</v>
      </c>
      <c r="L152" s="142">
        <v>100</v>
      </c>
      <c r="N152" s="106"/>
    </row>
    <row r="153" spans="2:14">
      <c r="B153" s="103"/>
      <c r="C153" s="114"/>
      <c r="D153" s="115"/>
      <c r="E153" s="110"/>
      <c r="F153" s="147"/>
      <c r="G153" s="118"/>
      <c r="H153" s="115"/>
      <c r="I153" s="115"/>
      <c r="K153" s="114"/>
      <c r="L153" s="104"/>
      <c r="N153" s="106"/>
    </row>
    <row r="154" spans="2:14">
      <c r="B154" s="103"/>
      <c r="C154" s="114">
        <v>40</v>
      </c>
      <c r="D154" s="115"/>
      <c r="E154" s="110">
        <v>4</v>
      </c>
      <c r="F154" s="147" t="str">
        <f>[4]Pasivet!D46</f>
        <v>Primi i lidhur me kapitalin</v>
      </c>
      <c r="G154" s="118"/>
      <c r="H154" s="115"/>
      <c r="I154" s="115"/>
      <c r="K154" s="114" t="s">
        <v>344</v>
      </c>
      <c r="L154" s="104"/>
      <c r="N154" s="106"/>
    </row>
    <row r="155" spans="2:14">
      <c r="B155" s="103"/>
      <c r="C155" s="114"/>
      <c r="D155" s="115"/>
      <c r="E155" s="110"/>
      <c r="F155" s="147"/>
      <c r="G155" s="118"/>
      <c r="H155" s="115"/>
      <c r="I155" s="115"/>
      <c r="K155" s="114"/>
      <c r="L155" s="104"/>
      <c r="N155" s="106"/>
    </row>
    <row r="156" spans="2:14">
      <c r="B156" s="103"/>
      <c r="C156" s="114">
        <v>41</v>
      </c>
      <c r="D156" s="115"/>
      <c r="E156" s="110">
        <v>5</v>
      </c>
      <c r="F156" s="147" t="str">
        <f>[4]Pasivet!D47</f>
        <v>Rezerva rivlerësimi</v>
      </c>
      <c r="G156" s="118"/>
      <c r="H156" s="115"/>
      <c r="I156" s="115"/>
      <c r="K156" s="114" t="s">
        <v>344</v>
      </c>
      <c r="L156" s="104"/>
      <c r="N156" s="106"/>
    </row>
    <row r="157" spans="2:14">
      <c r="B157" s="103"/>
      <c r="C157" s="114"/>
      <c r="D157" s="115"/>
      <c r="E157" s="110"/>
      <c r="F157" s="147"/>
      <c r="G157" s="118"/>
      <c r="H157" s="115"/>
      <c r="I157" s="115"/>
      <c r="K157" s="114"/>
      <c r="L157" s="104"/>
      <c r="N157" s="106"/>
    </row>
    <row r="158" spans="2:14">
      <c r="B158" s="103"/>
      <c r="C158" s="114">
        <v>42</v>
      </c>
      <c r="D158" s="115"/>
      <c r="E158" s="110">
        <v>6</v>
      </c>
      <c r="F158" s="147" t="str">
        <f>[4]Pasivet!D48</f>
        <v>Rezerva të tjera</v>
      </c>
      <c r="G158" s="118"/>
      <c r="H158" s="115"/>
      <c r="I158" s="115"/>
      <c r="K158" s="114" t="s">
        <v>347</v>
      </c>
      <c r="L158" s="142">
        <v>0</v>
      </c>
      <c r="N158" s="106"/>
    </row>
    <row r="159" spans="2:14">
      <c r="B159" s="103"/>
      <c r="C159" s="114"/>
      <c r="D159" s="115"/>
      <c r="E159" s="110"/>
      <c r="F159" s="147"/>
      <c r="G159" s="118"/>
      <c r="H159" s="115"/>
      <c r="I159" s="115"/>
      <c r="K159" s="114"/>
      <c r="L159" s="104"/>
      <c r="N159" s="106"/>
    </row>
    <row r="160" spans="2:14">
      <c r="B160" s="103"/>
      <c r="C160" s="114"/>
      <c r="D160" s="115"/>
      <c r="E160" s="110"/>
      <c r="F160" s="134" t="s">
        <v>396</v>
      </c>
      <c r="G160" s="118"/>
      <c r="H160" s="115"/>
      <c r="I160" s="115"/>
      <c r="K160" s="114" t="s">
        <v>344</v>
      </c>
      <c r="L160" s="144"/>
      <c r="N160" s="106"/>
    </row>
    <row r="161" spans="2:14">
      <c r="B161" s="103"/>
      <c r="C161" s="114"/>
      <c r="D161" s="115"/>
      <c r="E161" s="110"/>
      <c r="F161" s="147"/>
      <c r="G161" s="118"/>
      <c r="H161" s="115"/>
      <c r="I161" s="115"/>
      <c r="K161" s="114"/>
      <c r="L161" s="104"/>
      <c r="N161" s="106"/>
    </row>
    <row r="162" spans="2:14">
      <c r="B162" s="103"/>
      <c r="C162" s="114"/>
      <c r="D162" s="115"/>
      <c r="E162" s="110"/>
      <c r="F162" s="134" t="s">
        <v>397</v>
      </c>
      <c r="G162" s="118"/>
      <c r="H162" s="115"/>
      <c r="I162" s="115"/>
      <c r="K162" s="114" t="s">
        <v>344</v>
      </c>
      <c r="L162" s="144"/>
      <c r="N162" s="106"/>
    </row>
    <row r="163" spans="2:14">
      <c r="B163" s="103"/>
      <c r="C163" s="114"/>
      <c r="D163" s="115"/>
      <c r="E163" s="110"/>
      <c r="F163" s="147"/>
      <c r="G163" s="118"/>
      <c r="H163" s="115"/>
      <c r="I163" s="115"/>
      <c r="K163" s="114"/>
      <c r="L163" s="104"/>
      <c r="N163" s="106"/>
    </row>
    <row r="164" spans="2:14">
      <c r="B164" s="103"/>
      <c r="C164" s="114"/>
      <c r="D164" s="115"/>
      <c r="E164" s="110"/>
      <c r="F164" s="134" t="s">
        <v>398</v>
      </c>
      <c r="G164" s="118"/>
      <c r="H164" s="115"/>
      <c r="I164" s="115"/>
      <c r="K164" s="114" t="s">
        <v>347</v>
      </c>
      <c r="L164" s="142">
        <v>0</v>
      </c>
      <c r="N164" s="106"/>
    </row>
    <row r="165" spans="2:14">
      <c r="B165" s="103"/>
      <c r="C165" s="114"/>
      <c r="D165" s="115"/>
      <c r="E165" s="110"/>
      <c r="F165" s="147"/>
      <c r="G165" s="118"/>
      <c r="H165" s="115"/>
      <c r="I165" s="115"/>
      <c r="K165" s="114"/>
      <c r="L165" s="104"/>
      <c r="N165" s="106"/>
    </row>
    <row r="166" spans="2:14">
      <c r="B166" s="166"/>
      <c r="C166" s="167">
        <v>43</v>
      </c>
      <c r="D166" s="168"/>
      <c r="E166" s="179">
        <v>9</v>
      </c>
      <c r="F166" s="180" t="s">
        <v>399</v>
      </c>
      <c r="G166" s="181"/>
      <c r="H166" s="168"/>
      <c r="I166" s="168"/>
      <c r="J166" s="135"/>
      <c r="K166" s="114" t="s">
        <v>347</v>
      </c>
      <c r="L166" s="142"/>
      <c r="M166" s="135"/>
      <c r="N166" s="171"/>
    </row>
    <row r="167" spans="2:14">
      <c r="B167" s="98"/>
      <c r="C167" s="182"/>
      <c r="D167" s="183"/>
      <c r="E167" s="184"/>
      <c r="F167" s="185"/>
      <c r="G167" s="186"/>
      <c r="H167" s="183"/>
      <c r="I167" s="183"/>
      <c r="J167" s="100"/>
      <c r="K167" s="182"/>
      <c r="L167" s="104"/>
      <c r="M167" s="100"/>
      <c r="N167" s="101"/>
    </row>
    <row r="168" spans="2:14">
      <c r="B168" s="103"/>
      <c r="C168" s="114">
        <v>44</v>
      </c>
      <c r="D168" s="115"/>
      <c r="E168" s="110">
        <v>10</v>
      </c>
      <c r="F168" s="147" t="s">
        <v>400</v>
      </c>
      <c r="G168" s="118"/>
      <c r="H168" s="115"/>
      <c r="I168" s="115"/>
      <c r="K168" s="114" t="s">
        <v>347</v>
      </c>
      <c r="L168" s="142">
        <v>2616285.202875738</v>
      </c>
      <c r="N168" s="106"/>
    </row>
    <row r="169" spans="2:14">
      <c r="B169" s="103"/>
      <c r="N169" s="106"/>
    </row>
    <row r="170" spans="2:14" ht="15">
      <c r="B170" s="103"/>
      <c r="F170" s="187" t="s">
        <v>401</v>
      </c>
      <c r="G170" s="109" t="s">
        <v>402</v>
      </c>
      <c r="K170" s="104" t="s">
        <v>347</v>
      </c>
      <c r="L170" s="188">
        <v>3684517.4699999988</v>
      </c>
      <c r="N170" s="106"/>
    </row>
    <row r="171" spans="2:14" ht="15">
      <c r="B171" s="103"/>
      <c r="F171" s="187" t="s">
        <v>401</v>
      </c>
      <c r="G171" s="105" t="s">
        <v>403</v>
      </c>
      <c r="K171" s="104" t="s">
        <v>347</v>
      </c>
      <c r="L171" s="189">
        <v>3437030.9774950738</v>
      </c>
      <c r="N171" s="106"/>
    </row>
    <row r="172" spans="2:14" ht="15">
      <c r="B172" s="103"/>
      <c r="F172" s="187" t="s">
        <v>401</v>
      </c>
      <c r="G172" s="105" t="s">
        <v>404</v>
      </c>
      <c r="K172" s="104" t="s">
        <v>347</v>
      </c>
      <c r="L172" s="189">
        <v>7121548.4474950731</v>
      </c>
      <c r="N172" s="106"/>
    </row>
    <row r="173" spans="2:14" ht="15">
      <c r="B173" s="103"/>
      <c r="F173" s="187" t="s">
        <v>401</v>
      </c>
      <c r="G173" s="138" t="s">
        <v>405</v>
      </c>
      <c r="K173" s="104" t="s">
        <v>347</v>
      </c>
      <c r="L173" s="189">
        <v>1068232.267124261</v>
      </c>
      <c r="N173" s="106"/>
    </row>
    <row r="174" spans="2:14">
      <c r="B174" s="103"/>
      <c r="N174" s="106"/>
    </row>
    <row r="175" spans="2:14">
      <c r="B175" s="103"/>
      <c r="N175" s="106"/>
    </row>
    <row r="176" spans="2:14" ht="15.75">
      <c r="B176" s="103"/>
      <c r="D176" s="371" t="s">
        <v>406</v>
      </c>
      <c r="E176" s="371"/>
      <c r="F176" s="190" t="s">
        <v>407</v>
      </c>
      <c r="N176" s="106"/>
    </row>
    <row r="177" spans="2:14">
      <c r="B177" s="103"/>
      <c r="N177" s="106"/>
    </row>
    <row r="178" spans="2:14">
      <c r="B178" s="103"/>
      <c r="E178" s="191"/>
      <c r="F178" s="143" t="s">
        <v>408</v>
      </c>
      <c r="N178" s="106"/>
    </row>
    <row r="179" spans="2:14">
      <c r="B179" s="103"/>
      <c r="F179" s="115" t="s">
        <v>409</v>
      </c>
      <c r="N179" s="106"/>
    </row>
    <row r="180" spans="2:14">
      <c r="B180" s="103"/>
      <c r="E180" s="115"/>
      <c r="F180" s="143" t="s">
        <v>410</v>
      </c>
      <c r="N180" s="106"/>
    </row>
    <row r="181" spans="2:14">
      <c r="B181" s="103"/>
      <c r="F181" s="115" t="s">
        <v>411</v>
      </c>
      <c r="N181" s="106"/>
    </row>
    <row r="182" spans="2:14">
      <c r="B182" s="103"/>
      <c r="N182" s="106"/>
    </row>
    <row r="183" spans="2:14">
      <c r="B183" s="103"/>
      <c r="N183" s="106"/>
    </row>
    <row r="184" spans="2:14">
      <c r="B184" s="103"/>
      <c r="N184" s="106"/>
    </row>
    <row r="185" spans="2:14">
      <c r="B185" s="103"/>
      <c r="N185" s="106"/>
    </row>
    <row r="186" spans="2:14">
      <c r="B186" s="103"/>
      <c r="N186" s="106"/>
    </row>
    <row r="187" spans="2:14">
      <c r="B187" s="103"/>
      <c r="N187" s="106"/>
    </row>
    <row r="188" spans="2:14">
      <c r="B188" s="103"/>
      <c r="N188" s="106"/>
    </row>
    <row r="189" spans="2:14">
      <c r="B189" s="103"/>
      <c r="N189" s="106"/>
    </row>
    <row r="190" spans="2:14">
      <c r="B190" s="103"/>
      <c r="N190" s="106"/>
    </row>
    <row r="191" spans="2:14">
      <c r="B191" s="103"/>
      <c r="N191" s="106"/>
    </row>
    <row r="192" spans="2:14">
      <c r="B192" s="103"/>
      <c r="N192" s="106"/>
    </row>
    <row r="193" spans="2:14">
      <c r="B193" s="103"/>
      <c r="N193" s="106"/>
    </row>
    <row r="194" spans="2:14">
      <c r="B194" s="103"/>
      <c r="N194" s="106"/>
    </row>
    <row r="195" spans="2:14">
      <c r="B195" s="103"/>
      <c r="N195" s="106"/>
    </row>
    <row r="196" spans="2:14">
      <c r="B196" s="103"/>
      <c r="N196" s="106"/>
    </row>
    <row r="197" spans="2:14">
      <c r="B197" s="103"/>
      <c r="N197" s="106"/>
    </row>
    <row r="198" spans="2:14">
      <c r="B198" s="103"/>
      <c r="N198" s="106"/>
    </row>
    <row r="199" spans="2:14">
      <c r="B199" s="103"/>
      <c r="N199" s="106"/>
    </row>
    <row r="200" spans="2:14">
      <c r="B200" s="103"/>
      <c r="N200" s="106"/>
    </row>
    <row r="201" spans="2:14">
      <c r="B201" s="103"/>
      <c r="N201" s="106"/>
    </row>
    <row r="202" spans="2:14">
      <c r="B202" s="103"/>
      <c r="N202" s="106"/>
    </row>
    <row r="203" spans="2:14">
      <c r="B203" s="103"/>
      <c r="N203" s="106"/>
    </row>
    <row r="204" spans="2:14">
      <c r="B204" s="103"/>
      <c r="N204" s="106"/>
    </row>
    <row r="205" spans="2:14">
      <c r="B205" s="103"/>
      <c r="N205" s="106"/>
    </row>
    <row r="206" spans="2:14">
      <c r="B206" s="103"/>
      <c r="N206" s="106"/>
    </row>
    <row r="207" spans="2:14">
      <c r="B207" s="103"/>
      <c r="N207" s="106"/>
    </row>
    <row r="208" spans="2:14">
      <c r="B208" s="103"/>
      <c r="N208" s="106"/>
    </row>
    <row r="209" spans="2:14">
      <c r="B209" s="103"/>
      <c r="N209" s="106"/>
    </row>
    <row r="210" spans="2:14">
      <c r="B210" s="103"/>
      <c r="N210" s="106"/>
    </row>
    <row r="211" spans="2:14">
      <c r="B211" s="103"/>
      <c r="N211" s="106"/>
    </row>
    <row r="212" spans="2:14">
      <c r="B212" s="103"/>
      <c r="N212" s="106"/>
    </row>
    <row r="213" spans="2:14">
      <c r="B213" s="103"/>
      <c r="N213" s="106"/>
    </row>
    <row r="214" spans="2:14">
      <c r="B214" s="103"/>
      <c r="N214" s="106"/>
    </row>
    <row r="215" spans="2:14">
      <c r="B215" s="166"/>
      <c r="C215" s="192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71"/>
    </row>
    <row r="216" spans="2:14">
      <c r="B216" s="103"/>
      <c r="N216" s="106"/>
    </row>
    <row r="217" spans="2:14">
      <c r="B217" s="103"/>
      <c r="N217" s="106"/>
    </row>
    <row r="218" spans="2:14">
      <c r="B218" s="103"/>
      <c r="N218" s="106"/>
    </row>
    <row r="219" spans="2:14">
      <c r="B219" s="103"/>
      <c r="N219" s="106"/>
    </row>
    <row r="220" spans="2:14">
      <c r="B220" s="103"/>
      <c r="N220" s="106"/>
    </row>
    <row r="221" spans="2:14">
      <c r="B221" s="103"/>
      <c r="N221" s="106"/>
    </row>
    <row r="222" spans="2:14">
      <c r="B222" s="103"/>
      <c r="N222" s="106"/>
    </row>
    <row r="223" spans="2:14">
      <c r="B223" s="103"/>
      <c r="N223" s="106"/>
    </row>
    <row r="224" spans="2:14">
      <c r="B224" s="103"/>
      <c r="N224" s="106"/>
    </row>
    <row r="225" spans="2:14">
      <c r="B225" s="103"/>
      <c r="N225" s="106"/>
    </row>
    <row r="226" spans="2:14">
      <c r="B226" s="103"/>
      <c r="N226" s="106"/>
    </row>
    <row r="227" spans="2:14">
      <c r="B227" s="103"/>
      <c r="N227" s="106"/>
    </row>
    <row r="228" spans="2:14">
      <c r="B228" s="103"/>
      <c r="N228" s="106"/>
    </row>
    <row r="229" spans="2:14">
      <c r="B229" s="103"/>
      <c r="N229" s="106"/>
    </row>
    <row r="230" spans="2:14" ht="15">
      <c r="B230" s="103"/>
      <c r="C230" s="372" t="s">
        <v>412</v>
      </c>
      <c r="D230" s="372"/>
      <c r="E230" s="372"/>
      <c r="F230" s="372"/>
      <c r="G230" s="372"/>
      <c r="I230" s="102"/>
      <c r="J230" s="372" t="s">
        <v>413</v>
      </c>
      <c r="K230" s="372"/>
      <c r="L230" s="372"/>
      <c r="M230" s="372"/>
      <c r="N230" s="106"/>
    </row>
    <row r="231" spans="2:14" ht="15">
      <c r="B231" s="103"/>
      <c r="C231" s="368" t="s">
        <v>414</v>
      </c>
      <c r="D231" s="368"/>
      <c r="E231" s="368"/>
      <c r="F231" s="368"/>
      <c r="G231" s="368"/>
      <c r="I231" s="102"/>
      <c r="J231" s="368" t="s">
        <v>414</v>
      </c>
      <c r="K231" s="368"/>
      <c r="L231" s="368"/>
      <c r="M231" s="368"/>
      <c r="N231" s="106"/>
    </row>
    <row r="232" spans="2:14">
      <c r="B232" s="103"/>
      <c r="N232" s="106"/>
    </row>
    <row r="233" spans="2:14">
      <c r="B233" s="166"/>
      <c r="C233" s="192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71"/>
    </row>
  </sheetData>
  <mergeCells count="26">
    <mergeCell ref="F19:J19"/>
    <mergeCell ref="B4:N4"/>
    <mergeCell ref="D6:E6"/>
    <mergeCell ref="E12:E13"/>
    <mergeCell ref="F12:G13"/>
    <mergeCell ref="H12:H13"/>
    <mergeCell ref="I12:J13"/>
    <mergeCell ref="F14:G14"/>
    <mergeCell ref="I14:J14"/>
    <mergeCell ref="F15:L15"/>
    <mergeCell ref="E17:E18"/>
    <mergeCell ref="F17:J18"/>
    <mergeCell ref="F20:J20"/>
    <mergeCell ref="F21:L21"/>
    <mergeCell ref="E70:E71"/>
    <mergeCell ref="F70:F71"/>
    <mergeCell ref="G70:I70"/>
    <mergeCell ref="J70:L70"/>
    <mergeCell ref="C231:G231"/>
    <mergeCell ref="J231:M231"/>
    <mergeCell ref="F96:G96"/>
    <mergeCell ref="F97:G97"/>
    <mergeCell ref="F102:G102"/>
    <mergeCell ref="D176:E176"/>
    <mergeCell ref="C230:G230"/>
    <mergeCell ref="J230:M230"/>
  </mergeCells>
  <printOptions horizontalCentered="1"/>
  <pageMargins left="0.25" right="0.25" top="0.5" bottom="0.5" header="0.5" footer="0.5"/>
  <pageSetup scale="68" orientation="portrait" horizontalDpi="300" verticalDpi="300" r:id="rId1"/>
  <headerFooter alignWithMargins="0"/>
  <rowBreaks count="2" manualBreakCount="2">
    <brk id="66" min="1" max="12" man="1"/>
    <brk id="166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H22"/>
  <sheetViews>
    <sheetView workbookViewId="0">
      <selection activeCell="C27" sqref="C27"/>
    </sheetView>
  </sheetViews>
  <sheetFormatPr defaultRowHeight="15"/>
  <cols>
    <col min="1" max="1" width="13.140625" bestFit="1" customWidth="1"/>
    <col min="2" max="2" width="19" bestFit="1" customWidth="1"/>
    <col min="3" max="3" width="15.140625" bestFit="1" customWidth="1"/>
    <col min="4" max="4" width="5" bestFit="1" customWidth="1"/>
    <col min="5" max="5" width="23.42578125" bestFit="1" customWidth="1"/>
    <col min="6" max="6" width="17.28515625" bestFit="1" customWidth="1"/>
    <col min="7" max="7" width="18.28515625" bestFit="1" customWidth="1"/>
    <col min="8" max="8" width="19.28515625" bestFit="1" customWidth="1"/>
  </cols>
  <sheetData>
    <row r="2" spans="1:8">
      <c r="E2" t="s">
        <v>140</v>
      </c>
      <c r="H2" t="s">
        <v>141</v>
      </c>
    </row>
    <row r="3" spans="1:8">
      <c r="E3" t="s">
        <v>142</v>
      </c>
      <c r="H3" t="s">
        <v>143</v>
      </c>
    </row>
    <row r="4" spans="1:8">
      <c r="A4" t="s">
        <v>144</v>
      </c>
      <c r="B4" t="s">
        <v>145</v>
      </c>
      <c r="C4" t="s">
        <v>146</v>
      </c>
      <c r="D4" t="s">
        <v>147</v>
      </c>
      <c r="E4" t="s">
        <v>148</v>
      </c>
      <c r="F4" t="s">
        <v>145</v>
      </c>
      <c r="G4" t="s">
        <v>149</v>
      </c>
      <c r="H4" t="s">
        <v>150</v>
      </c>
    </row>
    <row r="5" spans="1:8">
      <c r="A5" t="s">
        <v>151</v>
      </c>
    </row>
    <row r="6" spans="1:8">
      <c r="A6" t="s">
        <v>152</v>
      </c>
      <c r="B6" t="s">
        <v>153</v>
      </c>
      <c r="C6" t="s">
        <v>154</v>
      </c>
      <c r="E6" t="s">
        <v>155</v>
      </c>
      <c r="F6" t="s">
        <v>156</v>
      </c>
      <c r="G6" t="s">
        <v>157</v>
      </c>
      <c r="H6" t="s">
        <v>158</v>
      </c>
    </row>
    <row r="7" spans="1:8">
      <c r="A7" t="s">
        <v>144</v>
      </c>
      <c r="B7" t="s">
        <v>145</v>
      </c>
      <c r="C7" t="s">
        <v>146</v>
      </c>
      <c r="D7" t="s">
        <v>147</v>
      </c>
      <c r="E7" t="s">
        <v>148</v>
      </c>
      <c r="F7" t="s">
        <v>145</v>
      </c>
      <c r="G7" t="s">
        <v>149</v>
      </c>
      <c r="H7" t="s">
        <v>150</v>
      </c>
    </row>
    <row r="8" spans="1:8">
      <c r="A8">
        <v>61802</v>
      </c>
      <c r="B8" t="s">
        <v>159</v>
      </c>
      <c r="D8" t="s">
        <v>160</v>
      </c>
      <c r="E8" t="s">
        <v>161</v>
      </c>
      <c r="H8">
        <v>0</v>
      </c>
    </row>
    <row r="9" spans="1:8">
      <c r="A9" t="s">
        <v>162</v>
      </c>
      <c r="B9" t="s">
        <v>163</v>
      </c>
      <c r="C9" t="s">
        <v>51</v>
      </c>
      <c r="E9">
        <v>10</v>
      </c>
      <c r="F9" s="18">
        <v>52176</v>
      </c>
      <c r="H9" s="18">
        <v>52176</v>
      </c>
    </row>
    <row r="10" spans="1:8">
      <c r="A10" t="s">
        <v>164</v>
      </c>
      <c r="B10" t="s">
        <v>165</v>
      </c>
      <c r="C10" t="s">
        <v>51</v>
      </c>
      <c r="E10">
        <v>1</v>
      </c>
      <c r="F10" s="18">
        <v>51544</v>
      </c>
      <c r="H10" s="18">
        <v>103720</v>
      </c>
    </row>
    <row r="11" spans="1:8">
      <c r="A11" t="s">
        <v>166</v>
      </c>
      <c r="B11" t="s">
        <v>167</v>
      </c>
      <c r="C11" t="s">
        <v>51</v>
      </c>
      <c r="E11">
        <v>1</v>
      </c>
      <c r="F11" s="18">
        <v>50688</v>
      </c>
      <c r="H11" s="18">
        <v>154408</v>
      </c>
    </row>
    <row r="12" spans="1:8">
      <c r="A12" t="s">
        <v>168</v>
      </c>
      <c r="B12" t="s">
        <v>169</v>
      </c>
      <c r="C12" t="s">
        <v>51</v>
      </c>
      <c r="E12">
        <v>10</v>
      </c>
      <c r="F12" s="18">
        <v>50392</v>
      </c>
      <c r="H12" s="18">
        <v>204800</v>
      </c>
    </row>
    <row r="13" spans="1:8">
      <c r="A13" t="s">
        <v>170</v>
      </c>
      <c r="B13" t="s">
        <v>171</v>
      </c>
      <c r="C13" t="s">
        <v>51</v>
      </c>
      <c r="E13">
        <v>1</v>
      </c>
      <c r="F13" s="18">
        <v>50332</v>
      </c>
      <c r="H13" s="18">
        <v>255132</v>
      </c>
    </row>
    <row r="14" spans="1:8">
      <c r="A14" t="s">
        <v>172</v>
      </c>
      <c r="B14" t="s">
        <v>173</v>
      </c>
      <c r="C14" t="s">
        <v>51</v>
      </c>
      <c r="E14">
        <v>4</v>
      </c>
      <c r="F14" s="18">
        <v>50260</v>
      </c>
      <c r="H14" s="18">
        <v>305392</v>
      </c>
    </row>
    <row r="15" spans="1:8">
      <c r="A15" t="s">
        <v>174</v>
      </c>
      <c r="B15" t="s">
        <v>175</v>
      </c>
      <c r="C15" t="s">
        <v>51</v>
      </c>
      <c r="E15">
        <v>137</v>
      </c>
      <c r="F15" s="18">
        <v>60409.56</v>
      </c>
      <c r="H15" s="18">
        <v>365801.56</v>
      </c>
    </row>
    <row r="16" spans="1:8">
      <c r="A16" t="s">
        <v>176</v>
      </c>
      <c r="B16" t="s">
        <v>177</v>
      </c>
      <c r="C16" t="s">
        <v>51</v>
      </c>
      <c r="E16">
        <v>92</v>
      </c>
      <c r="F16" s="18">
        <v>64064.959999999999</v>
      </c>
      <c r="H16" s="18">
        <v>429866.52</v>
      </c>
    </row>
    <row r="17" spans="1:8">
      <c r="A17" t="s">
        <v>178</v>
      </c>
      <c r="B17" t="s">
        <v>179</v>
      </c>
      <c r="C17" t="s">
        <v>51</v>
      </c>
      <c r="E17">
        <v>6</v>
      </c>
      <c r="F17" s="18">
        <v>64064.959999999999</v>
      </c>
      <c r="H17" s="18">
        <v>493931.48</v>
      </c>
    </row>
    <row r="18" spans="1:8">
      <c r="A18" t="s">
        <v>180</v>
      </c>
      <c r="B18" t="s">
        <v>181</v>
      </c>
      <c r="C18" t="s">
        <v>51</v>
      </c>
      <c r="E18">
        <v>53</v>
      </c>
      <c r="F18" s="18">
        <v>72476.37</v>
      </c>
      <c r="H18" s="18">
        <v>566407.85</v>
      </c>
    </row>
    <row r="19" spans="1:8">
      <c r="F19" t="s">
        <v>182</v>
      </c>
      <c r="G19" t="s">
        <v>182</v>
      </c>
    </row>
    <row r="20" spans="1:8">
      <c r="F20" s="18">
        <v>566407.85</v>
      </c>
      <c r="G20">
        <v>0</v>
      </c>
    </row>
    <row r="21" spans="1:8">
      <c r="F21" t="s">
        <v>145</v>
      </c>
      <c r="G21" t="s">
        <v>145</v>
      </c>
    </row>
    <row r="22" spans="1:8">
      <c r="E22" t="s">
        <v>183</v>
      </c>
      <c r="F22" s="18">
        <v>566407.85</v>
      </c>
      <c r="G2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1"/>
  <sheetViews>
    <sheetView workbookViewId="0">
      <selection activeCell="E12" sqref="E12"/>
    </sheetView>
  </sheetViews>
  <sheetFormatPr defaultRowHeight="15"/>
  <cols>
    <col min="1" max="1" width="44.140625" bestFit="1" customWidth="1"/>
    <col min="2" max="2" width="27.5703125" bestFit="1" customWidth="1"/>
    <col min="3" max="3" width="17.28515625" bestFit="1" customWidth="1"/>
    <col min="4" max="4" width="18.28515625" bestFit="1" customWidth="1"/>
    <col min="5" max="5" width="19.28515625" bestFit="1" customWidth="1"/>
  </cols>
  <sheetData>
    <row r="2" spans="1:5">
      <c r="B2" t="s">
        <v>184</v>
      </c>
      <c r="C2">
        <v>8</v>
      </c>
      <c r="E2" t="s">
        <v>185</v>
      </c>
    </row>
    <row r="3" spans="1:5">
      <c r="B3" t="s">
        <v>142</v>
      </c>
      <c r="E3" t="s">
        <v>186</v>
      </c>
    </row>
    <row r="4" spans="1:5">
      <c r="A4" t="s">
        <v>187</v>
      </c>
      <c r="B4" t="s">
        <v>188</v>
      </c>
      <c r="C4" t="s">
        <v>145</v>
      </c>
      <c r="D4" t="s">
        <v>149</v>
      </c>
      <c r="E4" t="s">
        <v>150</v>
      </c>
    </row>
    <row r="5" spans="1:5">
      <c r="A5" t="s">
        <v>151</v>
      </c>
    </row>
    <row r="6" spans="1:5">
      <c r="A6" t="s">
        <v>189</v>
      </c>
      <c r="B6" t="s">
        <v>155</v>
      </c>
      <c r="C6" t="s">
        <v>156</v>
      </c>
      <c r="D6" t="s">
        <v>157</v>
      </c>
      <c r="E6" t="s">
        <v>158</v>
      </c>
    </row>
    <row r="7" spans="1:5">
      <c r="A7" t="s">
        <v>187</v>
      </c>
      <c r="B7" t="s">
        <v>188</v>
      </c>
      <c r="C7" t="s">
        <v>145</v>
      </c>
      <c r="D7" t="s">
        <v>149</v>
      </c>
      <c r="E7" t="s">
        <v>150</v>
      </c>
    </row>
    <row r="8" spans="1:5">
      <c r="A8" t="s">
        <v>190</v>
      </c>
      <c r="B8" t="s">
        <v>191</v>
      </c>
      <c r="E8">
        <v>0</v>
      </c>
    </row>
    <row r="9" spans="1:5">
      <c r="A9" t="s">
        <v>192</v>
      </c>
      <c r="B9">
        <v>25</v>
      </c>
      <c r="C9" t="s">
        <v>193</v>
      </c>
      <c r="E9" t="s">
        <v>193</v>
      </c>
    </row>
    <row r="10" spans="1:5">
      <c r="C10" t="s">
        <v>182</v>
      </c>
      <c r="D10" t="s">
        <v>182</v>
      </c>
    </row>
    <row r="11" spans="1:5">
      <c r="C11" t="str">
        <f>C9</f>
        <v>104 904.00</v>
      </c>
      <c r="D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K58"/>
  <sheetViews>
    <sheetView view="pageBreakPreview" topLeftCell="A28" zoomScaleSheetLayoutView="100" workbookViewId="0">
      <selection activeCell="H54" sqref="H54:I54"/>
    </sheetView>
  </sheetViews>
  <sheetFormatPr defaultRowHeight="12"/>
  <cols>
    <col min="1" max="1" width="1.85546875" style="32" customWidth="1"/>
    <col min="2" max="3" width="9.140625" style="32"/>
    <col min="4" max="4" width="9.28515625" style="32" customWidth="1"/>
    <col min="5" max="5" width="11.42578125" style="32" customWidth="1"/>
    <col min="6" max="6" width="12.85546875" style="32" customWidth="1"/>
    <col min="7" max="7" width="5.42578125" style="32" customWidth="1"/>
    <col min="8" max="8" width="12.140625" style="32" customWidth="1"/>
    <col min="9" max="9" width="12.85546875" style="32" customWidth="1"/>
    <col min="10" max="10" width="9.7109375" style="32" customWidth="1"/>
    <col min="11" max="11" width="9.140625" style="32"/>
    <col min="12" max="12" width="1.85546875" style="32" customWidth="1"/>
    <col min="13" max="16384" width="9.140625" style="32"/>
  </cols>
  <sheetData>
    <row r="1" spans="2:11" ht="6.75" customHeight="1"/>
    <row r="2" spans="2:11">
      <c r="B2" s="52"/>
      <c r="C2" s="46"/>
      <c r="D2" s="46"/>
      <c r="E2" s="46"/>
      <c r="F2" s="46"/>
      <c r="G2" s="46"/>
      <c r="H2" s="46"/>
      <c r="I2" s="46"/>
      <c r="J2" s="46"/>
      <c r="K2" s="51"/>
    </row>
    <row r="3" spans="2:11" ht="14.1" customHeight="1">
      <c r="B3" s="39"/>
      <c r="C3" s="37" t="s">
        <v>227</v>
      </c>
      <c r="D3" s="37"/>
      <c r="E3" s="37"/>
      <c r="F3" s="42" t="s">
        <v>605</v>
      </c>
      <c r="G3" s="50"/>
      <c r="H3" s="49"/>
      <c r="I3" s="34"/>
      <c r="J3" s="34"/>
      <c r="K3" s="36"/>
    </row>
    <row r="4" spans="2:11" ht="14.1" customHeight="1">
      <c r="B4" s="39"/>
      <c r="C4" s="37" t="s">
        <v>226</v>
      </c>
      <c r="D4" s="37"/>
      <c r="E4" s="37"/>
      <c r="F4" s="43" t="s">
        <v>606</v>
      </c>
      <c r="G4" s="48"/>
      <c r="H4" s="38"/>
      <c r="I4" s="37"/>
      <c r="J4" s="37"/>
      <c r="K4" s="36"/>
    </row>
    <row r="5" spans="2:11" ht="14.1" customHeight="1">
      <c r="B5" s="39"/>
      <c r="C5" s="37" t="s">
        <v>225</v>
      </c>
      <c r="D5" s="37"/>
      <c r="E5" s="37"/>
      <c r="F5" s="43" t="s">
        <v>607</v>
      </c>
      <c r="G5" s="34"/>
      <c r="H5" s="34"/>
      <c r="I5" s="34"/>
      <c r="J5" s="34"/>
      <c r="K5" s="36"/>
    </row>
    <row r="6" spans="2:11" ht="14.1" customHeight="1">
      <c r="B6" s="39"/>
      <c r="C6" s="37"/>
      <c r="D6" s="37"/>
      <c r="E6" s="37"/>
      <c r="F6" s="37"/>
      <c r="G6" s="37"/>
      <c r="H6" s="47" t="s">
        <v>224</v>
      </c>
      <c r="I6" s="47"/>
      <c r="J6" s="46"/>
      <c r="K6" s="36"/>
    </row>
    <row r="7" spans="2:11" ht="14.1" customHeight="1">
      <c r="B7" s="39"/>
      <c r="C7" s="37" t="s">
        <v>223</v>
      </c>
      <c r="D7" s="37"/>
      <c r="E7" s="37"/>
      <c r="F7" s="45">
        <v>43154</v>
      </c>
      <c r="G7" s="44"/>
      <c r="H7" s="37"/>
      <c r="I7" s="37"/>
      <c r="J7" s="37"/>
      <c r="K7" s="36"/>
    </row>
    <row r="8" spans="2:11" ht="14.1" customHeight="1">
      <c r="B8" s="39"/>
      <c r="C8" s="37" t="s">
        <v>222</v>
      </c>
      <c r="D8" s="37"/>
      <c r="E8" s="37"/>
      <c r="F8" s="43" t="s">
        <v>606</v>
      </c>
      <c r="G8" s="38"/>
      <c r="H8" s="37"/>
      <c r="I8" s="37"/>
      <c r="J8" s="37"/>
      <c r="K8" s="36"/>
    </row>
    <row r="9" spans="2:11" ht="14.1" customHeight="1">
      <c r="B9" s="39"/>
      <c r="C9" s="37"/>
      <c r="D9" s="37"/>
      <c r="E9" s="37"/>
      <c r="F9" s="37"/>
      <c r="G9" s="37"/>
      <c r="H9" s="37"/>
      <c r="I9" s="37"/>
      <c r="J9" s="37"/>
      <c r="K9" s="36"/>
    </row>
    <row r="10" spans="2:11" ht="14.1" customHeight="1">
      <c r="B10" s="39"/>
      <c r="C10" s="37" t="s">
        <v>221</v>
      </c>
      <c r="D10" s="37"/>
      <c r="E10" s="37"/>
      <c r="F10" s="42" t="s">
        <v>220</v>
      </c>
      <c r="G10" s="34"/>
      <c r="H10" s="34"/>
      <c r="I10" s="34"/>
      <c r="J10" s="34"/>
      <c r="K10" s="36"/>
    </row>
    <row r="11" spans="2:11" ht="14.1" customHeight="1">
      <c r="B11" s="39"/>
      <c r="C11" s="37"/>
      <c r="D11" s="37"/>
      <c r="E11" s="37"/>
      <c r="F11" s="37"/>
      <c r="G11" s="37"/>
      <c r="H11" s="37"/>
      <c r="I11" s="37"/>
      <c r="J11" s="37"/>
      <c r="K11" s="36"/>
    </row>
    <row r="12" spans="2:11" ht="14.1" customHeight="1">
      <c r="B12" s="39"/>
      <c r="C12" s="37"/>
      <c r="D12" s="37"/>
      <c r="E12" s="37"/>
      <c r="F12" s="37"/>
      <c r="G12" s="37"/>
      <c r="H12" s="37"/>
      <c r="I12" s="37"/>
      <c r="J12" s="37"/>
      <c r="K12" s="36"/>
    </row>
    <row r="13" spans="2:11">
      <c r="B13" s="39"/>
      <c r="C13" s="37"/>
      <c r="D13" s="37"/>
      <c r="E13" s="37"/>
      <c r="F13" s="41"/>
      <c r="G13" s="37"/>
      <c r="H13" s="37"/>
      <c r="I13" s="37"/>
      <c r="J13" s="37"/>
      <c r="K13" s="36"/>
    </row>
    <row r="14" spans="2:11">
      <c r="B14" s="39"/>
      <c r="C14" s="37"/>
      <c r="D14" s="37"/>
      <c r="E14" s="37"/>
      <c r="F14" s="41"/>
      <c r="G14" s="37"/>
      <c r="H14" s="37"/>
      <c r="I14" s="37"/>
      <c r="J14" s="37"/>
      <c r="K14" s="36"/>
    </row>
    <row r="15" spans="2:11">
      <c r="B15" s="39"/>
      <c r="C15" s="37"/>
      <c r="D15" s="37"/>
      <c r="E15" s="37"/>
      <c r="F15" s="41"/>
      <c r="G15" s="37"/>
      <c r="H15" s="37"/>
      <c r="I15" s="37"/>
      <c r="J15" s="37"/>
      <c r="K15" s="36"/>
    </row>
    <row r="16" spans="2:11">
      <c r="B16" s="39"/>
      <c r="C16" s="37"/>
      <c r="D16" s="37"/>
      <c r="E16" s="37"/>
      <c r="F16" s="37"/>
      <c r="G16" s="37"/>
      <c r="H16" s="37"/>
      <c r="I16" s="37"/>
      <c r="J16" s="37"/>
      <c r="K16" s="36"/>
    </row>
    <row r="17" spans="2:11">
      <c r="B17" s="39"/>
      <c r="C17" s="37"/>
      <c r="D17" s="37"/>
      <c r="E17" s="37"/>
      <c r="F17" s="37"/>
      <c r="G17" s="37"/>
      <c r="H17" s="37"/>
      <c r="I17" s="37"/>
      <c r="J17" s="37"/>
      <c r="K17" s="36"/>
    </row>
    <row r="18" spans="2:11">
      <c r="B18" s="39"/>
      <c r="C18" s="37"/>
      <c r="D18" s="37"/>
      <c r="E18" s="37"/>
      <c r="F18" s="37"/>
      <c r="G18" s="37"/>
      <c r="H18" s="37"/>
      <c r="I18" s="37"/>
      <c r="J18" s="37"/>
      <c r="K18" s="36"/>
    </row>
    <row r="19" spans="2:11">
      <c r="B19" s="39"/>
      <c r="C19" s="37"/>
      <c r="D19" s="37"/>
      <c r="E19" s="37"/>
      <c r="F19" s="37"/>
      <c r="G19" s="37"/>
      <c r="H19" s="37"/>
      <c r="I19" s="37"/>
      <c r="J19" s="37"/>
      <c r="K19" s="36"/>
    </row>
    <row r="20" spans="2:11">
      <c r="B20" s="39"/>
      <c r="C20" s="37"/>
      <c r="D20" s="37"/>
      <c r="E20" s="37"/>
      <c r="F20" s="37"/>
      <c r="G20" s="37"/>
      <c r="H20" s="37"/>
      <c r="I20" s="37"/>
      <c r="J20" s="37"/>
      <c r="K20" s="36"/>
    </row>
    <row r="21" spans="2:11">
      <c r="B21" s="39"/>
      <c r="D21" s="37"/>
      <c r="E21" s="37"/>
      <c r="F21" s="37"/>
      <c r="G21" s="37"/>
      <c r="H21" s="37"/>
      <c r="I21" s="37"/>
      <c r="J21" s="37"/>
      <c r="K21" s="36"/>
    </row>
    <row r="22" spans="2:11">
      <c r="B22" s="39"/>
      <c r="C22" s="37"/>
      <c r="D22" s="37"/>
      <c r="E22" s="37"/>
      <c r="F22" s="37"/>
      <c r="G22" s="37"/>
      <c r="H22" s="37"/>
      <c r="I22" s="37"/>
      <c r="J22" s="37"/>
      <c r="K22" s="36"/>
    </row>
    <row r="23" spans="2:11">
      <c r="B23" s="39"/>
      <c r="C23" s="37"/>
      <c r="D23" s="37"/>
      <c r="E23" s="37"/>
      <c r="F23" s="37"/>
      <c r="G23" s="37"/>
      <c r="H23" s="37"/>
      <c r="I23" s="37"/>
      <c r="J23" s="37"/>
      <c r="K23" s="36"/>
    </row>
    <row r="24" spans="2:11">
      <c r="B24" s="39"/>
      <c r="C24" s="37"/>
      <c r="D24" s="37"/>
      <c r="E24" s="37"/>
      <c r="F24" s="37"/>
      <c r="G24" s="37"/>
      <c r="H24" s="37"/>
      <c r="I24" s="37"/>
      <c r="J24" s="37"/>
      <c r="K24" s="36"/>
    </row>
    <row r="25" spans="2:11">
      <c r="B25" s="352" t="s">
        <v>219</v>
      </c>
      <c r="C25" s="353"/>
      <c r="D25" s="353"/>
      <c r="E25" s="353"/>
      <c r="F25" s="353"/>
      <c r="G25" s="353"/>
      <c r="H25" s="353"/>
      <c r="I25" s="353"/>
      <c r="J25" s="353"/>
      <c r="K25" s="354"/>
    </row>
    <row r="26" spans="2:11">
      <c r="B26" s="39"/>
      <c r="C26" s="355" t="s">
        <v>218</v>
      </c>
      <c r="D26" s="355"/>
      <c r="E26" s="355"/>
      <c r="F26" s="355"/>
      <c r="G26" s="355"/>
      <c r="H26" s="355"/>
      <c r="I26" s="355"/>
      <c r="J26" s="355"/>
      <c r="K26" s="36"/>
    </row>
    <row r="27" spans="2:11">
      <c r="B27" s="39"/>
      <c r="C27" s="355" t="s">
        <v>217</v>
      </c>
      <c r="D27" s="355"/>
      <c r="E27" s="355"/>
      <c r="F27" s="355"/>
      <c r="G27" s="355"/>
      <c r="H27" s="355"/>
      <c r="I27" s="355"/>
      <c r="J27" s="355"/>
      <c r="K27" s="36"/>
    </row>
    <row r="28" spans="2:11">
      <c r="B28" s="39"/>
      <c r="C28" s="37"/>
      <c r="D28" s="37"/>
      <c r="E28" s="37"/>
      <c r="F28" s="37"/>
      <c r="G28" s="37"/>
      <c r="H28" s="37"/>
      <c r="I28" s="37"/>
      <c r="J28" s="37"/>
      <c r="K28" s="36"/>
    </row>
    <row r="29" spans="2:11">
      <c r="B29" s="39"/>
      <c r="C29" s="37"/>
      <c r="D29" s="37"/>
      <c r="E29" s="37"/>
      <c r="F29" s="37"/>
      <c r="G29" s="37"/>
      <c r="H29" s="37"/>
      <c r="I29" s="37"/>
      <c r="J29" s="37"/>
      <c r="K29" s="36"/>
    </row>
    <row r="30" spans="2:11" ht="25.5">
      <c r="B30" s="39"/>
      <c r="C30" s="37"/>
      <c r="D30" s="37"/>
      <c r="E30" s="37"/>
      <c r="F30" s="40" t="s">
        <v>216</v>
      </c>
      <c r="G30" s="37"/>
      <c r="H30" s="37"/>
      <c r="I30" s="37"/>
      <c r="J30" s="37"/>
      <c r="K30" s="36"/>
    </row>
    <row r="31" spans="2:11">
      <c r="B31" s="39"/>
      <c r="C31" s="37"/>
      <c r="D31" s="37"/>
      <c r="E31" s="37"/>
      <c r="F31" s="37"/>
      <c r="G31" s="37"/>
      <c r="H31" s="37"/>
      <c r="I31" s="37"/>
      <c r="J31" s="37"/>
      <c r="K31" s="36"/>
    </row>
    <row r="32" spans="2:11">
      <c r="B32" s="39"/>
      <c r="C32" s="37"/>
      <c r="D32" s="37"/>
      <c r="E32" s="37"/>
      <c r="F32" s="37"/>
      <c r="G32" s="37"/>
      <c r="H32" s="37"/>
      <c r="I32" s="37"/>
      <c r="J32" s="37"/>
      <c r="K32" s="36"/>
    </row>
    <row r="33" spans="2:11">
      <c r="B33" s="39"/>
      <c r="C33" s="37"/>
      <c r="D33" s="37"/>
      <c r="E33" s="37"/>
      <c r="F33" s="37"/>
      <c r="G33" s="37"/>
      <c r="H33" s="37"/>
      <c r="I33" s="37"/>
      <c r="J33" s="37"/>
      <c r="K33" s="36"/>
    </row>
    <row r="34" spans="2:11">
      <c r="B34" s="39"/>
      <c r="C34" s="37"/>
      <c r="D34" s="37"/>
      <c r="E34" s="37"/>
      <c r="F34" s="37"/>
      <c r="G34" s="37"/>
      <c r="H34" s="37"/>
      <c r="I34" s="37"/>
      <c r="J34" s="37"/>
      <c r="K34" s="36"/>
    </row>
    <row r="35" spans="2:11">
      <c r="B35" s="39"/>
      <c r="C35" s="37"/>
      <c r="D35" s="37"/>
      <c r="E35" s="37"/>
      <c r="F35" s="37"/>
      <c r="G35" s="37"/>
      <c r="H35" s="37"/>
      <c r="I35" s="37"/>
      <c r="J35" s="37"/>
      <c r="K35" s="36"/>
    </row>
    <row r="36" spans="2:11">
      <c r="B36" s="39"/>
      <c r="C36" s="37"/>
      <c r="D36" s="37"/>
      <c r="E36" s="37"/>
      <c r="F36" s="37"/>
      <c r="G36" s="37"/>
      <c r="H36" s="37"/>
      <c r="I36" s="37"/>
      <c r="J36" s="37"/>
      <c r="K36" s="36"/>
    </row>
    <row r="37" spans="2:11">
      <c r="B37" s="39"/>
      <c r="C37" s="37"/>
      <c r="D37" s="37"/>
      <c r="E37" s="37"/>
      <c r="F37" s="37"/>
      <c r="G37" s="37"/>
      <c r="H37" s="37"/>
      <c r="I37" s="37"/>
      <c r="J37" s="37"/>
      <c r="K37" s="36"/>
    </row>
    <row r="38" spans="2:11">
      <c r="B38" s="39"/>
      <c r="C38" s="37"/>
      <c r="D38" s="37"/>
      <c r="E38" s="37"/>
      <c r="F38" s="37"/>
      <c r="G38" s="37"/>
      <c r="H38" s="37"/>
      <c r="I38" s="37"/>
      <c r="J38" s="37"/>
      <c r="K38" s="36"/>
    </row>
    <row r="39" spans="2:11">
      <c r="B39" s="39"/>
      <c r="C39" s="37"/>
      <c r="D39" s="37"/>
      <c r="E39" s="37"/>
      <c r="F39" s="37"/>
      <c r="G39" s="37"/>
      <c r="H39" s="37"/>
      <c r="I39" s="37"/>
      <c r="J39" s="37"/>
      <c r="K39" s="36"/>
    </row>
    <row r="40" spans="2:11">
      <c r="B40" s="39"/>
      <c r="C40" s="37"/>
      <c r="D40" s="37"/>
      <c r="E40" s="37"/>
      <c r="F40" s="37"/>
      <c r="G40" s="37"/>
      <c r="H40" s="37"/>
      <c r="I40" s="37"/>
      <c r="J40" s="37"/>
      <c r="K40" s="36"/>
    </row>
    <row r="41" spans="2:11">
      <c r="B41" s="39"/>
      <c r="C41" s="37"/>
      <c r="D41" s="37"/>
      <c r="E41" s="37"/>
      <c r="F41" s="37"/>
      <c r="G41" s="37"/>
      <c r="H41" s="37"/>
      <c r="I41" s="37"/>
      <c r="J41" s="37"/>
      <c r="K41" s="36"/>
    </row>
    <row r="42" spans="2:11">
      <c r="B42" s="39"/>
      <c r="C42" s="37"/>
      <c r="D42" s="37"/>
      <c r="E42" s="37"/>
      <c r="F42" s="37"/>
      <c r="G42" s="37"/>
      <c r="H42" s="37"/>
      <c r="I42" s="37"/>
      <c r="J42" s="37"/>
      <c r="K42" s="36"/>
    </row>
    <row r="43" spans="2:11">
      <c r="B43" s="39"/>
      <c r="C43" s="37"/>
      <c r="D43" s="37"/>
      <c r="E43" s="37"/>
      <c r="F43" s="37"/>
      <c r="G43" s="37"/>
      <c r="H43" s="37"/>
      <c r="I43" s="37"/>
      <c r="J43" s="37"/>
      <c r="K43" s="36"/>
    </row>
    <row r="44" spans="2:11">
      <c r="B44" s="39"/>
      <c r="C44" s="37"/>
      <c r="D44" s="37"/>
      <c r="E44" s="37"/>
      <c r="F44" s="37"/>
      <c r="G44" s="37"/>
      <c r="H44" s="37"/>
      <c r="I44" s="37"/>
      <c r="J44" s="37"/>
      <c r="K44" s="36"/>
    </row>
    <row r="45" spans="2:11" ht="9" customHeight="1">
      <c r="B45" s="39"/>
      <c r="C45" s="37"/>
      <c r="D45" s="37"/>
      <c r="E45" s="37"/>
      <c r="F45" s="37"/>
      <c r="G45" s="37"/>
      <c r="H45" s="37"/>
      <c r="I45" s="37"/>
      <c r="J45" s="37"/>
      <c r="K45" s="36"/>
    </row>
    <row r="46" spans="2:11">
      <c r="B46" s="39"/>
      <c r="C46" s="37"/>
      <c r="D46" s="37"/>
      <c r="E46" s="37"/>
      <c r="F46" s="37"/>
      <c r="G46" s="37"/>
      <c r="H46" s="37"/>
      <c r="I46" s="37"/>
      <c r="J46" s="37"/>
      <c r="K46" s="36"/>
    </row>
    <row r="47" spans="2:11">
      <c r="B47" s="39"/>
      <c r="C47" s="37"/>
      <c r="D47" s="37"/>
      <c r="E47" s="37"/>
      <c r="F47" s="37"/>
      <c r="G47" s="37"/>
      <c r="H47" s="37"/>
      <c r="I47" s="37"/>
      <c r="J47" s="37"/>
      <c r="K47" s="36"/>
    </row>
    <row r="48" spans="2:11" ht="12.95" customHeight="1">
      <c r="B48" s="39"/>
      <c r="C48" s="37" t="s">
        <v>215</v>
      </c>
      <c r="D48" s="37"/>
      <c r="E48" s="37"/>
      <c r="F48" s="37"/>
      <c r="G48" s="37"/>
      <c r="H48" s="351" t="s">
        <v>214</v>
      </c>
      <c r="I48" s="351"/>
      <c r="J48" s="37"/>
      <c r="K48" s="36"/>
    </row>
    <row r="49" spans="2:11" ht="12.95" customHeight="1">
      <c r="B49" s="39"/>
      <c r="C49" s="37" t="s">
        <v>213</v>
      </c>
      <c r="D49" s="37"/>
      <c r="E49" s="37"/>
      <c r="F49" s="37"/>
      <c r="G49" s="37"/>
      <c r="H49" s="356" t="s">
        <v>212</v>
      </c>
      <c r="I49" s="356"/>
      <c r="J49" s="37"/>
      <c r="K49" s="36"/>
    </row>
    <row r="50" spans="2:11" ht="12.95" customHeight="1">
      <c r="B50" s="39"/>
      <c r="C50" s="37" t="s">
        <v>211</v>
      </c>
      <c r="D50" s="37"/>
      <c r="E50" s="37"/>
      <c r="F50" s="37"/>
      <c r="G50" s="37"/>
      <c r="H50" s="356" t="s">
        <v>209</v>
      </c>
      <c r="I50" s="356"/>
      <c r="J50" s="37"/>
      <c r="K50" s="36"/>
    </row>
    <row r="51" spans="2:11" ht="12.95" customHeight="1">
      <c r="B51" s="39"/>
      <c r="C51" s="37" t="s">
        <v>210</v>
      </c>
      <c r="D51" s="37"/>
      <c r="E51" s="37"/>
      <c r="F51" s="37"/>
      <c r="G51" s="37"/>
      <c r="H51" s="356" t="s">
        <v>209</v>
      </c>
      <c r="I51" s="356"/>
      <c r="J51" s="37"/>
      <c r="K51" s="36"/>
    </row>
    <row r="52" spans="2:11">
      <c r="B52" s="39"/>
      <c r="C52" s="37"/>
      <c r="D52" s="37"/>
      <c r="E52" s="37"/>
      <c r="F52" s="37"/>
      <c r="G52" s="37"/>
      <c r="H52" s="37"/>
      <c r="I52" s="37"/>
      <c r="J52" s="37"/>
      <c r="K52" s="36"/>
    </row>
    <row r="53" spans="2:11" ht="12.95" customHeight="1">
      <c r="B53" s="39"/>
      <c r="C53" s="37" t="s">
        <v>208</v>
      </c>
      <c r="D53" s="37"/>
      <c r="E53" s="37"/>
      <c r="F53" s="37"/>
      <c r="G53" s="38" t="s">
        <v>207</v>
      </c>
      <c r="H53" s="357" t="s">
        <v>621</v>
      </c>
      <c r="I53" s="351"/>
      <c r="J53" s="37"/>
      <c r="K53" s="36"/>
    </row>
    <row r="54" spans="2:11" ht="12.95" customHeight="1">
      <c r="B54" s="39"/>
      <c r="C54" s="37"/>
      <c r="D54" s="37"/>
      <c r="E54" s="37"/>
      <c r="F54" s="37"/>
      <c r="G54" s="38" t="s">
        <v>205</v>
      </c>
      <c r="H54" s="350" t="s">
        <v>118</v>
      </c>
      <c r="I54" s="351"/>
      <c r="J54" s="37"/>
      <c r="K54" s="36"/>
    </row>
    <row r="55" spans="2:11" ht="7.5" customHeight="1">
      <c r="B55" s="39"/>
      <c r="C55" s="37"/>
      <c r="D55" s="37"/>
      <c r="E55" s="37"/>
      <c r="F55" s="37"/>
      <c r="G55" s="38"/>
      <c r="H55" s="38"/>
      <c r="I55" s="38"/>
      <c r="J55" s="37"/>
      <c r="K55" s="36"/>
    </row>
    <row r="56" spans="2:11" ht="12.95" customHeight="1">
      <c r="B56" s="39"/>
      <c r="C56" s="37" t="s">
        <v>204</v>
      </c>
      <c r="D56" s="37"/>
      <c r="E56" s="37"/>
      <c r="F56" s="38"/>
      <c r="G56" s="37"/>
      <c r="H56" s="350" t="s">
        <v>608</v>
      </c>
      <c r="I56" s="351"/>
      <c r="J56" s="37"/>
      <c r="K56" s="36"/>
    </row>
    <row r="57" spans="2:11" ht="22.5" customHeight="1">
      <c r="B57" s="35"/>
      <c r="C57" s="34"/>
      <c r="D57" s="34"/>
      <c r="E57" s="34"/>
      <c r="F57" s="34"/>
      <c r="G57" s="34"/>
      <c r="H57" s="34"/>
      <c r="I57" s="34"/>
      <c r="J57" s="34"/>
      <c r="K57" s="33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rintOptions horizontalCentered="1" verticalCentered="1"/>
  <pageMargins left="0.5" right="0.5" top="0.5" bottom="0.5" header="0.511811023622047" footer="0.511811023622047"/>
  <pageSetup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2:F149"/>
  <sheetViews>
    <sheetView topLeftCell="A86" zoomScale="110" zoomScaleNormal="110" workbookViewId="0">
      <selection activeCell="D86" sqref="D86"/>
    </sheetView>
  </sheetViews>
  <sheetFormatPr defaultRowHeight="15.75"/>
  <cols>
    <col min="1" max="1" width="12" style="22" bestFit="1" customWidth="1"/>
    <col min="2" max="2" width="32.7109375" style="22" bestFit="1" customWidth="1"/>
    <col min="3" max="3" width="20" style="22" customWidth="1"/>
    <col min="4" max="4" width="19.28515625" style="22" bestFit="1" customWidth="1"/>
    <col min="5" max="5" width="10" style="22" bestFit="1" customWidth="1"/>
    <col min="6" max="16384" width="9.140625" style="22"/>
  </cols>
  <sheetData>
    <row r="2" spans="1:4">
      <c r="B2" s="22" t="s">
        <v>116</v>
      </c>
    </row>
    <row r="3" spans="1:4">
      <c r="B3" s="22" t="s">
        <v>197</v>
      </c>
      <c r="D3" s="23" t="s">
        <v>118</v>
      </c>
    </row>
    <row r="4" spans="1:4">
      <c r="C4" s="23"/>
      <c r="D4" s="23"/>
    </row>
    <row r="5" spans="1:4">
      <c r="A5" s="2" t="s">
        <v>119</v>
      </c>
      <c r="B5" s="2" t="s">
        <v>120</v>
      </c>
      <c r="C5" s="5" t="s">
        <v>121</v>
      </c>
      <c r="D5" s="5" t="s">
        <v>122</v>
      </c>
    </row>
    <row r="6" spans="1:4" s="24" customFormat="1">
      <c r="A6" s="1" t="s">
        <v>123</v>
      </c>
      <c r="B6" s="19"/>
      <c r="C6" s="20"/>
      <c r="D6" s="20"/>
    </row>
    <row r="7" spans="1:4">
      <c r="A7" s="22">
        <v>101</v>
      </c>
      <c r="B7" s="22" t="s">
        <v>0</v>
      </c>
      <c r="D7" s="22">
        <v>100</v>
      </c>
    </row>
    <row r="8" spans="1:4">
      <c r="A8" s="22">
        <v>121</v>
      </c>
      <c r="B8" s="22" t="s">
        <v>131</v>
      </c>
      <c r="D8" s="25">
        <f>D149</f>
        <v>2558798.7338757375</v>
      </c>
    </row>
    <row r="9" spans="1:4" ht="16.5" customHeight="1">
      <c r="A9" s="1" t="s">
        <v>124</v>
      </c>
    </row>
    <row r="10" spans="1:4">
      <c r="A10" s="22">
        <v>213</v>
      </c>
      <c r="B10" s="22" t="s">
        <v>1</v>
      </c>
      <c r="C10" s="25">
        <v>882840</v>
      </c>
    </row>
    <row r="11" spans="1:4">
      <c r="A11" s="22">
        <v>213001</v>
      </c>
      <c r="B11" s="22" t="s">
        <v>2</v>
      </c>
      <c r="C11" s="25">
        <v>36868.1</v>
      </c>
    </row>
    <row r="12" spans="1:4">
      <c r="A12" s="22">
        <v>213002</v>
      </c>
      <c r="B12" s="22" t="s">
        <v>3</v>
      </c>
      <c r="C12" s="25">
        <v>14786.12</v>
      </c>
    </row>
    <row r="13" spans="1:4">
      <c r="A13" s="22">
        <v>213003</v>
      </c>
      <c r="B13" s="22" t="s">
        <v>4</v>
      </c>
      <c r="C13" s="25">
        <v>53316.66</v>
      </c>
    </row>
    <row r="14" spans="1:4">
      <c r="A14" s="22">
        <v>213004</v>
      </c>
      <c r="B14" s="22" t="s">
        <v>5</v>
      </c>
      <c r="C14" s="25">
        <v>189160</v>
      </c>
    </row>
    <row r="15" spans="1:4">
      <c r="A15" s="22">
        <v>213005</v>
      </c>
      <c r="B15" s="22" t="s">
        <v>6</v>
      </c>
      <c r="C15" s="25">
        <v>41890.839999999997</v>
      </c>
    </row>
    <row r="16" spans="1:4">
      <c r="A16" s="22">
        <v>21301</v>
      </c>
      <c r="B16" s="22" t="s">
        <v>7</v>
      </c>
      <c r="C16" s="25">
        <v>57600</v>
      </c>
    </row>
    <row r="17" spans="1:3">
      <c r="A17" s="22">
        <v>218007</v>
      </c>
      <c r="B17" s="22" t="s">
        <v>8</v>
      </c>
      <c r="C17" s="25">
        <v>23316.66</v>
      </c>
    </row>
    <row r="18" spans="1:3">
      <c r="A18" s="22">
        <v>218009</v>
      </c>
      <c r="B18" s="22" t="s">
        <v>9</v>
      </c>
      <c r="C18" s="25">
        <v>32545.33</v>
      </c>
    </row>
    <row r="19" spans="1:3">
      <c r="A19" s="22">
        <v>218101</v>
      </c>
      <c r="B19" s="22" t="s">
        <v>10</v>
      </c>
      <c r="C19" s="22" t="s">
        <v>106</v>
      </c>
    </row>
    <row r="20" spans="1:3">
      <c r="C20" s="25">
        <v>861538</v>
      </c>
    </row>
    <row r="21" spans="1:3">
      <c r="A21" s="22">
        <v>2181011</v>
      </c>
      <c r="B21" s="22" t="s">
        <v>11</v>
      </c>
      <c r="C21" s="25">
        <v>4158.33</v>
      </c>
    </row>
    <row r="22" spans="1:3">
      <c r="A22" s="22">
        <v>2181012</v>
      </c>
      <c r="B22" s="22" t="s">
        <v>12</v>
      </c>
      <c r="C22" s="25">
        <v>87500</v>
      </c>
    </row>
    <row r="23" spans="1:3">
      <c r="A23" s="22">
        <v>218102</v>
      </c>
      <c r="B23" s="22" t="s">
        <v>13</v>
      </c>
      <c r="C23" s="22" t="s">
        <v>107</v>
      </c>
    </row>
    <row r="24" spans="1:3">
      <c r="C24" s="25">
        <v>871388</v>
      </c>
    </row>
    <row r="25" spans="1:3">
      <c r="A25" s="22">
        <v>2181022</v>
      </c>
      <c r="B25" s="22" t="s">
        <v>14</v>
      </c>
      <c r="C25" s="25">
        <v>18998.5</v>
      </c>
    </row>
    <row r="26" spans="1:3">
      <c r="A26" s="22">
        <v>2181023</v>
      </c>
      <c r="B26" s="22" t="s">
        <v>15</v>
      </c>
      <c r="C26" s="25">
        <v>66333.2</v>
      </c>
    </row>
    <row r="27" spans="1:3">
      <c r="A27" s="22">
        <v>218103</v>
      </c>
      <c r="B27" s="22" t="s">
        <v>16</v>
      </c>
      <c r="C27" s="25">
        <v>52708.33</v>
      </c>
    </row>
    <row r="28" spans="1:3">
      <c r="A28" s="22">
        <v>2182001</v>
      </c>
      <c r="B28" s="22" t="s">
        <v>17</v>
      </c>
      <c r="C28" s="22" t="s">
        <v>108</v>
      </c>
    </row>
    <row r="29" spans="1:3">
      <c r="C29" s="25">
        <v>1149750</v>
      </c>
    </row>
    <row r="30" spans="1:3">
      <c r="A30" s="22">
        <v>21820011</v>
      </c>
      <c r="B30" s="22" t="s">
        <v>18</v>
      </c>
      <c r="C30" s="25">
        <v>2135030.58</v>
      </c>
    </row>
    <row r="31" spans="1:3">
      <c r="A31" s="22">
        <v>21820012</v>
      </c>
      <c r="B31" s="22" t="s">
        <v>19</v>
      </c>
      <c r="C31" s="25">
        <v>1145829.3999999999</v>
      </c>
    </row>
    <row r="32" spans="1:3">
      <c r="A32" s="22">
        <v>2182002</v>
      </c>
      <c r="B32" s="22" t="s">
        <v>20</v>
      </c>
      <c r="C32" s="22" t="s">
        <v>109</v>
      </c>
    </row>
    <row r="33" spans="1:3">
      <c r="C33" s="25">
        <v>328500</v>
      </c>
    </row>
    <row r="34" spans="1:3">
      <c r="A34" s="22">
        <v>21820020</v>
      </c>
      <c r="B34" s="22" t="s">
        <v>21</v>
      </c>
      <c r="C34" s="25">
        <v>542998.56000000006</v>
      </c>
    </row>
    <row r="35" spans="1:3">
      <c r="A35" s="22">
        <v>21820021</v>
      </c>
      <c r="B35" s="22" t="s">
        <v>22</v>
      </c>
      <c r="C35" s="25">
        <v>596746.9</v>
      </c>
    </row>
    <row r="36" spans="1:3">
      <c r="A36" s="22">
        <v>2182003</v>
      </c>
      <c r="B36" s="22" t="s">
        <v>23</v>
      </c>
      <c r="C36" s="22" t="s">
        <v>24</v>
      </c>
    </row>
    <row r="37" spans="1:3">
      <c r="C37" s="25">
        <v>31032.89</v>
      </c>
    </row>
    <row r="38" spans="1:3">
      <c r="A38" s="22">
        <v>2182004</v>
      </c>
      <c r="B38" s="22" t="s">
        <v>25</v>
      </c>
      <c r="C38" s="22" t="s">
        <v>26</v>
      </c>
    </row>
    <row r="39" spans="1:3">
      <c r="C39" s="25">
        <v>30271.39</v>
      </c>
    </row>
    <row r="40" spans="1:3">
      <c r="A40" s="22">
        <v>21820040</v>
      </c>
      <c r="B40" s="22" t="s">
        <v>27</v>
      </c>
      <c r="C40" s="25">
        <v>11609</v>
      </c>
    </row>
    <row r="41" spans="1:3">
      <c r="A41" s="22">
        <v>21820041</v>
      </c>
      <c r="B41" s="22" t="s">
        <v>28</v>
      </c>
      <c r="C41" s="25">
        <v>137301.72</v>
      </c>
    </row>
    <row r="42" spans="1:3">
      <c r="A42" s="22">
        <v>2182005</v>
      </c>
      <c r="B42" s="22" t="s">
        <v>29</v>
      </c>
      <c r="C42" s="22" t="s">
        <v>30</v>
      </c>
    </row>
    <row r="43" spans="1:3">
      <c r="C43" s="25">
        <v>34599.800000000003</v>
      </c>
    </row>
    <row r="44" spans="1:3">
      <c r="A44" s="22">
        <v>2182006</v>
      </c>
      <c r="B44" s="22" t="s">
        <v>31</v>
      </c>
      <c r="C44" s="25">
        <v>5999.73</v>
      </c>
    </row>
    <row r="45" spans="1:3">
      <c r="A45" s="22">
        <v>21820061</v>
      </c>
      <c r="B45" s="22" t="s">
        <v>32</v>
      </c>
      <c r="C45" s="25">
        <v>6000</v>
      </c>
    </row>
    <row r="46" spans="1:3">
      <c r="A46" s="22">
        <v>2182007</v>
      </c>
      <c r="B46" s="22" t="s">
        <v>33</v>
      </c>
      <c r="C46" s="25">
        <v>47625</v>
      </c>
    </row>
    <row r="47" spans="1:3">
      <c r="A47" s="22">
        <v>2182008</v>
      </c>
      <c r="B47" s="22" t="s">
        <v>34</v>
      </c>
      <c r="C47" s="25">
        <v>8333.33</v>
      </c>
    </row>
    <row r="48" spans="1:3">
      <c r="A48" s="22">
        <v>2182009</v>
      </c>
      <c r="B48" s="22" t="s">
        <v>35</v>
      </c>
      <c r="C48" s="25">
        <v>34787.5</v>
      </c>
    </row>
    <row r="49" spans="1:5">
      <c r="A49" s="22">
        <v>2182010</v>
      </c>
      <c r="B49" s="22" t="s">
        <v>36</v>
      </c>
      <c r="C49" s="25">
        <v>81900</v>
      </c>
    </row>
    <row r="50" spans="1:5">
      <c r="A50" s="22">
        <v>2182011</v>
      </c>
      <c r="B50" s="22" t="s">
        <v>37</v>
      </c>
      <c r="C50" s="25">
        <v>28183.5</v>
      </c>
    </row>
    <row r="51" spans="1:5">
      <c r="A51" s="22">
        <v>2182012</v>
      </c>
      <c r="B51" s="22" t="s">
        <v>38</v>
      </c>
      <c r="C51" s="25">
        <v>4583.3999999999996</v>
      </c>
    </row>
    <row r="52" spans="1:5">
      <c r="A52" s="22">
        <v>2183</v>
      </c>
      <c r="B52" s="22" t="s">
        <v>39</v>
      </c>
      <c r="C52" s="25">
        <v>105600</v>
      </c>
    </row>
    <row r="53" spans="1:5">
      <c r="A53" s="1" t="s">
        <v>125</v>
      </c>
    </row>
    <row r="54" spans="1:5">
      <c r="A54" s="22">
        <v>28101</v>
      </c>
      <c r="B54" s="22" t="s">
        <v>40</v>
      </c>
      <c r="D54" s="25">
        <v>860710.32</v>
      </c>
    </row>
    <row r="55" spans="1:5">
      <c r="A55" s="22">
        <v>28102</v>
      </c>
      <c r="B55" s="22" t="s">
        <v>41</v>
      </c>
      <c r="D55" s="25">
        <v>63373.93</v>
      </c>
    </row>
    <row r="56" spans="1:5">
      <c r="A56" s="22">
        <v>28103</v>
      </c>
      <c r="B56" s="22" t="s">
        <v>42</v>
      </c>
      <c r="D56" s="25">
        <v>26081</v>
      </c>
    </row>
    <row r="58" spans="1:5">
      <c r="A58" s="1" t="s">
        <v>126</v>
      </c>
      <c r="C58" s="23"/>
      <c r="D58" s="23"/>
      <c r="E58" s="23"/>
    </row>
    <row r="59" spans="1:5">
      <c r="A59" s="22">
        <v>401002</v>
      </c>
      <c r="B59" s="22" t="s">
        <v>43</v>
      </c>
      <c r="D59" s="22" t="s">
        <v>44</v>
      </c>
    </row>
    <row r="60" spans="1:5">
      <c r="D60" s="25">
        <v>6739.97</v>
      </c>
    </row>
    <row r="61" spans="1:5">
      <c r="A61" s="22">
        <v>4010022</v>
      </c>
      <c r="B61" s="22" t="s">
        <v>45</v>
      </c>
      <c r="D61" s="25">
        <v>411367.69</v>
      </c>
    </row>
    <row r="62" spans="1:5">
      <c r="A62" s="22">
        <v>401003</v>
      </c>
      <c r="B62" s="22" t="s">
        <v>46</v>
      </c>
      <c r="C62" s="22" t="s">
        <v>47</v>
      </c>
    </row>
    <row r="63" spans="1:5">
      <c r="C63" s="25">
        <v>23449.8</v>
      </c>
    </row>
    <row r="64" spans="1:5">
      <c r="A64" s="22">
        <v>401004</v>
      </c>
      <c r="B64" s="22" t="s">
        <v>48</v>
      </c>
      <c r="D64" s="22" t="s">
        <v>49</v>
      </c>
    </row>
    <row r="65" spans="1:4">
      <c r="D65" s="25">
        <v>2468.4</v>
      </c>
    </row>
    <row r="66" spans="1:4">
      <c r="A66" s="22">
        <v>401005</v>
      </c>
      <c r="B66" s="22" t="s">
        <v>50</v>
      </c>
      <c r="D66" s="25">
        <v>4200</v>
      </c>
    </row>
    <row r="67" spans="1:4">
      <c r="A67" s="22">
        <v>401006</v>
      </c>
      <c r="B67" s="22" t="s">
        <v>51</v>
      </c>
      <c r="D67" s="22" t="s">
        <v>198</v>
      </c>
    </row>
    <row r="68" spans="1:4">
      <c r="D68" s="25">
        <v>264811.19</v>
      </c>
    </row>
    <row r="69" spans="1:4">
      <c r="A69" s="22">
        <v>401009</v>
      </c>
      <c r="B69" s="22" t="s">
        <v>54</v>
      </c>
      <c r="D69" s="25">
        <v>7900</v>
      </c>
    </row>
    <row r="70" spans="1:4">
      <c r="A70" s="22">
        <v>401018</v>
      </c>
      <c r="B70" s="22" t="s">
        <v>56</v>
      </c>
      <c r="D70" s="25">
        <v>7000</v>
      </c>
    </row>
    <row r="71" spans="1:4">
      <c r="A71" s="22">
        <v>401027</v>
      </c>
      <c r="B71" s="22" t="s">
        <v>57</v>
      </c>
      <c r="D71" s="25">
        <v>20470.72</v>
      </c>
    </row>
    <row r="72" spans="1:4">
      <c r="A72" s="22">
        <v>401029</v>
      </c>
      <c r="B72" s="22" t="s">
        <v>58</v>
      </c>
      <c r="C72" s="25">
        <v>7020.45</v>
      </c>
    </row>
    <row r="73" spans="1:4">
      <c r="A73" s="22">
        <v>401039</v>
      </c>
      <c r="B73" s="22" t="s">
        <v>60</v>
      </c>
      <c r="D73" s="25">
        <v>7000</v>
      </c>
    </row>
    <row r="74" spans="1:4">
      <c r="A74" s="22">
        <v>40801</v>
      </c>
      <c r="B74" s="22" t="s">
        <v>195</v>
      </c>
      <c r="D74" s="22" t="s">
        <v>199</v>
      </c>
    </row>
    <row r="75" spans="1:4">
      <c r="D75" s="25">
        <v>2679518.5499999998</v>
      </c>
    </row>
    <row r="76" spans="1:4">
      <c r="A76" s="22">
        <v>409</v>
      </c>
      <c r="B76" s="22" t="s">
        <v>61</v>
      </c>
      <c r="C76" s="22">
        <v>87.08</v>
      </c>
    </row>
    <row r="77" spans="1:4">
      <c r="A77" s="22">
        <v>4091</v>
      </c>
      <c r="B77" s="22" t="s">
        <v>62</v>
      </c>
      <c r="C77" s="22" t="s">
        <v>110</v>
      </c>
    </row>
    <row r="78" spans="1:4">
      <c r="C78" s="25">
        <v>2838660</v>
      </c>
    </row>
    <row r="79" spans="1:4">
      <c r="A79" s="22">
        <v>41901</v>
      </c>
      <c r="B79" s="22" t="s">
        <v>196</v>
      </c>
      <c r="C79" s="22" t="s">
        <v>200</v>
      </c>
    </row>
    <row r="80" spans="1:4">
      <c r="C80" s="25">
        <v>63307776</v>
      </c>
    </row>
    <row r="81" spans="1:5">
      <c r="A81" s="1" t="s">
        <v>128</v>
      </c>
      <c r="C81" s="23"/>
      <c r="D81" s="23"/>
      <c r="E81" s="23"/>
    </row>
    <row r="82" spans="1:5">
      <c r="A82" s="22">
        <v>431</v>
      </c>
      <c r="B82" s="22" t="s">
        <v>64</v>
      </c>
      <c r="D82" s="25">
        <v>1916062</v>
      </c>
    </row>
    <row r="83" spans="1:5">
      <c r="A83" s="22">
        <v>4421</v>
      </c>
      <c r="B83" s="22" t="s">
        <v>65</v>
      </c>
      <c r="D83" s="25">
        <v>592383</v>
      </c>
    </row>
    <row r="84" spans="1:5">
      <c r="A84" s="22">
        <v>44211</v>
      </c>
      <c r="B84" s="22" t="s">
        <v>66</v>
      </c>
      <c r="D84" s="25">
        <v>292659.27</v>
      </c>
    </row>
    <row r="85" spans="1:5">
      <c r="A85" s="22">
        <v>444</v>
      </c>
      <c r="B85" s="22" t="s">
        <v>609</v>
      </c>
      <c r="D85" s="25">
        <f>D147</f>
        <v>1058087.5961242609</v>
      </c>
    </row>
    <row r="86" spans="1:5">
      <c r="A86" s="22">
        <v>4451</v>
      </c>
      <c r="B86" s="22" t="s">
        <v>67</v>
      </c>
      <c r="C86" s="25">
        <v>1907795.43</v>
      </c>
    </row>
    <row r="87" spans="1:5">
      <c r="A87" s="22">
        <v>4561</v>
      </c>
      <c r="B87" s="22" t="s">
        <v>68</v>
      </c>
      <c r="C87" s="22">
        <v>100</v>
      </c>
    </row>
    <row r="88" spans="1:5">
      <c r="A88" s="22">
        <v>46702</v>
      </c>
      <c r="B88" s="22" t="s">
        <v>69</v>
      </c>
      <c r="D88" s="22" t="s">
        <v>201</v>
      </c>
    </row>
    <row r="89" spans="1:5">
      <c r="D89" s="25">
        <v>25301968.879999999</v>
      </c>
    </row>
    <row r="90" spans="1:5">
      <c r="A90" s="22">
        <v>467041</v>
      </c>
      <c r="B90" s="22" t="s">
        <v>70</v>
      </c>
      <c r="D90" s="22" t="s">
        <v>111</v>
      </c>
    </row>
    <row r="91" spans="1:5">
      <c r="D91" s="25">
        <v>43763004.119999997</v>
      </c>
    </row>
    <row r="92" spans="1:5">
      <c r="A92" s="1" t="s">
        <v>129</v>
      </c>
      <c r="C92" s="23"/>
      <c r="D92" s="23"/>
      <c r="E92" s="23"/>
    </row>
    <row r="93" spans="1:5">
      <c r="A93" s="22">
        <v>5122</v>
      </c>
      <c r="B93" s="22" t="s">
        <v>71</v>
      </c>
      <c r="C93" s="22" t="s">
        <v>112</v>
      </c>
    </row>
    <row r="94" spans="1:5">
      <c r="C94" s="25">
        <v>1911780.74</v>
      </c>
    </row>
    <row r="95" spans="1:5">
      <c r="A95" s="1" t="s">
        <v>130</v>
      </c>
      <c r="C95" s="23"/>
      <c r="D95" s="23"/>
      <c r="E95" s="23"/>
    </row>
    <row r="96" spans="1:5">
      <c r="A96" s="22">
        <v>5311</v>
      </c>
      <c r="B96" s="22" t="s">
        <v>72</v>
      </c>
      <c r="C96" s="25">
        <v>86405.06</v>
      </c>
    </row>
    <row r="98" spans="1:6">
      <c r="C98" s="26">
        <f>SUM(C7:C97)</f>
        <v>79844705.330000013</v>
      </c>
      <c r="D98" s="26">
        <f>SUM(D7:D97)</f>
        <v>79844705.370000005</v>
      </c>
    </row>
    <row r="99" spans="1:6">
      <c r="C99" s="26"/>
      <c r="D99" s="26">
        <f>C98-D98</f>
        <v>-3.9999991655349731E-2</v>
      </c>
      <c r="F99" s="26"/>
    </row>
    <row r="100" spans="1:6">
      <c r="A100" s="1" t="s">
        <v>113</v>
      </c>
      <c r="C100" s="23"/>
      <c r="D100" s="23"/>
      <c r="E100" s="23"/>
    </row>
    <row r="101" spans="1:6">
      <c r="A101" s="22">
        <v>604</v>
      </c>
      <c r="B101" s="22" t="s">
        <v>73</v>
      </c>
      <c r="C101" s="25">
        <v>17706.5</v>
      </c>
    </row>
    <row r="102" spans="1:6">
      <c r="A102" s="22">
        <v>608</v>
      </c>
      <c r="B102" s="22" t="s">
        <v>39</v>
      </c>
      <c r="C102" s="25">
        <v>22386.09</v>
      </c>
    </row>
    <row r="103" spans="1:6">
      <c r="A103" s="22">
        <v>613</v>
      </c>
      <c r="B103" s="22" t="s">
        <v>74</v>
      </c>
      <c r="C103" s="25">
        <v>4169353.65</v>
      </c>
    </row>
    <row r="104" spans="1:6">
      <c r="A104" s="22">
        <v>615</v>
      </c>
      <c r="B104" s="22" t="s">
        <v>75</v>
      </c>
      <c r="C104" s="25">
        <v>34484.82</v>
      </c>
    </row>
    <row r="105" spans="1:6">
      <c r="A105" s="22">
        <v>61801</v>
      </c>
      <c r="B105" s="22" t="s">
        <v>76</v>
      </c>
      <c r="C105" s="25">
        <v>252732</v>
      </c>
    </row>
    <row r="106" spans="1:6">
      <c r="A106" s="22">
        <v>61802</v>
      </c>
      <c r="B106" s="22" t="s">
        <v>77</v>
      </c>
      <c r="C106" s="25">
        <v>566407.85</v>
      </c>
    </row>
    <row r="107" spans="1:6">
      <c r="A107" s="22">
        <v>61804</v>
      </c>
      <c r="B107" s="22" t="s">
        <v>78</v>
      </c>
      <c r="C107" s="25">
        <v>224370.98</v>
      </c>
    </row>
    <row r="108" spans="1:6">
      <c r="A108" s="22">
        <v>61805</v>
      </c>
      <c r="B108" s="22" t="s">
        <v>79</v>
      </c>
      <c r="C108" s="25">
        <v>99304.92</v>
      </c>
    </row>
    <row r="109" spans="1:6">
      <c r="A109" s="22">
        <v>62401</v>
      </c>
      <c r="B109" s="22" t="s">
        <v>80</v>
      </c>
      <c r="C109" s="25">
        <v>31923.06</v>
      </c>
    </row>
    <row r="110" spans="1:6" s="27" customFormat="1">
      <c r="A110" s="27">
        <v>625</v>
      </c>
      <c r="B110" s="27" t="s">
        <v>81</v>
      </c>
      <c r="C110" s="28">
        <v>62212.75</v>
      </c>
    </row>
    <row r="111" spans="1:6">
      <c r="A111" s="22">
        <v>62601</v>
      </c>
      <c r="B111" s="22" t="s">
        <v>82</v>
      </c>
      <c r="C111" s="25">
        <v>407984.86</v>
      </c>
    </row>
    <row r="112" spans="1:6" s="27" customFormat="1">
      <c r="A112" s="27">
        <v>62602</v>
      </c>
      <c r="B112" s="27" t="s">
        <v>83</v>
      </c>
      <c r="C112" s="28">
        <v>548989.32999999996</v>
      </c>
    </row>
    <row r="113" spans="1:6">
      <c r="A113" s="22">
        <v>62603</v>
      </c>
      <c r="B113" s="22" t="s">
        <v>84</v>
      </c>
      <c r="C113" s="25">
        <v>155843</v>
      </c>
    </row>
    <row r="114" spans="1:6">
      <c r="A114" s="22">
        <v>627</v>
      </c>
      <c r="B114" s="22" t="s">
        <v>85</v>
      </c>
      <c r="C114" s="25">
        <v>5783.2</v>
      </c>
    </row>
    <row r="115" spans="1:6">
      <c r="A115" s="22">
        <v>628</v>
      </c>
      <c r="B115" s="22" t="s">
        <v>86</v>
      </c>
      <c r="C115" s="25">
        <v>514500.86</v>
      </c>
    </row>
    <row r="116" spans="1:6">
      <c r="A116" s="22">
        <v>638</v>
      </c>
      <c r="B116" s="22" t="s">
        <v>87</v>
      </c>
      <c r="C116" s="25">
        <v>85410</v>
      </c>
    </row>
    <row r="117" spans="1:6">
      <c r="A117" s="22">
        <v>641</v>
      </c>
      <c r="B117" s="22" t="s">
        <v>88</v>
      </c>
      <c r="C117" s="25">
        <v>41958926</v>
      </c>
    </row>
    <row r="118" spans="1:6">
      <c r="A118" s="22">
        <v>644</v>
      </c>
      <c r="B118" s="22" t="s">
        <v>89</v>
      </c>
      <c r="C118" s="25">
        <v>6520427.5</v>
      </c>
    </row>
    <row r="119" spans="1:6">
      <c r="A119" s="22">
        <v>64801</v>
      </c>
      <c r="B119" s="22" t="s">
        <v>90</v>
      </c>
      <c r="C119" s="25">
        <v>210463</v>
      </c>
    </row>
    <row r="120" spans="1:6" s="27" customFormat="1">
      <c r="A120" s="27">
        <v>654</v>
      </c>
      <c r="B120" s="27" t="s">
        <v>91</v>
      </c>
      <c r="C120" s="28">
        <v>97574</v>
      </c>
    </row>
    <row r="121" spans="1:6" s="27" customFormat="1">
      <c r="A121" s="27">
        <v>65509</v>
      </c>
      <c r="B121" s="27" t="s">
        <v>98</v>
      </c>
      <c r="C121" s="28">
        <v>1883034.69</v>
      </c>
    </row>
    <row r="122" spans="1:6" s="27" customFormat="1">
      <c r="A122" s="27">
        <v>658</v>
      </c>
      <c r="B122" s="27" t="s">
        <v>92</v>
      </c>
      <c r="C122" s="28">
        <v>6981.5</v>
      </c>
    </row>
    <row r="123" spans="1:6" s="27" customFormat="1">
      <c r="A123" s="27">
        <v>65802</v>
      </c>
      <c r="B123" s="27" t="s">
        <v>94</v>
      </c>
      <c r="C123" s="27">
        <v>520</v>
      </c>
    </row>
    <row r="124" spans="1:6" s="27" customFormat="1">
      <c r="A124" s="27">
        <v>65803</v>
      </c>
      <c r="B124" s="27" t="s">
        <v>95</v>
      </c>
      <c r="C124" s="28">
        <v>117003.21</v>
      </c>
    </row>
    <row r="125" spans="1:6" s="27" customFormat="1">
      <c r="A125" s="27">
        <v>65804</v>
      </c>
      <c r="B125" s="27" t="s">
        <v>96</v>
      </c>
      <c r="C125" s="28">
        <v>438619.62</v>
      </c>
    </row>
    <row r="126" spans="1:6" s="27" customFormat="1">
      <c r="A126" s="27">
        <v>65805</v>
      </c>
      <c r="B126" s="27" t="s">
        <v>97</v>
      </c>
      <c r="C126" s="28">
        <v>52441.78</v>
      </c>
      <c r="E126" s="30">
        <v>225363.09749507403</v>
      </c>
      <c r="F126" s="29" t="s">
        <v>203</v>
      </c>
    </row>
    <row r="127" spans="1:6" s="27" customFormat="1">
      <c r="A127" s="27">
        <v>65806</v>
      </c>
      <c r="B127" s="27" t="s">
        <v>98</v>
      </c>
      <c r="C127" s="28">
        <v>4291</v>
      </c>
    </row>
    <row r="128" spans="1:6" s="27" customFormat="1">
      <c r="A128" s="27">
        <v>65807</v>
      </c>
      <c r="B128" s="27" t="s">
        <v>99</v>
      </c>
      <c r="C128" s="27" t="s">
        <v>202</v>
      </c>
    </row>
    <row r="129" spans="1:5">
      <c r="C129" s="25">
        <v>703441.2</v>
      </c>
    </row>
    <row r="130" spans="1:5">
      <c r="A130" s="22">
        <v>659</v>
      </c>
      <c r="B130" s="22" t="s">
        <v>100</v>
      </c>
      <c r="C130" s="25">
        <v>149837.96</v>
      </c>
    </row>
    <row r="131" spans="1:5">
      <c r="A131" s="22">
        <v>66</v>
      </c>
      <c r="B131" s="22" t="s">
        <v>101</v>
      </c>
      <c r="C131" s="25">
        <v>9185.18</v>
      </c>
    </row>
    <row r="132" spans="1:5">
      <c r="A132" s="22">
        <v>661</v>
      </c>
      <c r="B132" s="22" t="s">
        <v>102</v>
      </c>
      <c r="C132" s="25">
        <v>517831.72</v>
      </c>
    </row>
    <row r="133" spans="1:5">
      <c r="A133" s="22">
        <v>681</v>
      </c>
      <c r="B133" s="22" t="s">
        <v>103</v>
      </c>
      <c r="C133" s="25">
        <v>950165.25</v>
      </c>
    </row>
    <row r="134" spans="1:5">
      <c r="C134" s="21">
        <f>SUM(C101:C133)</f>
        <v>60820137.480000004</v>
      </c>
    </row>
    <row r="135" spans="1:5">
      <c r="A135" s="1" t="s">
        <v>114</v>
      </c>
      <c r="C135" s="23"/>
      <c r="D135" s="23"/>
      <c r="E135" s="23"/>
    </row>
    <row r="137" spans="1:5">
      <c r="A137" s="22">
        <v>704</v>
      </c>
      <c r="B137" s="22" t="s">
        <v>104</v>
      </c>
      <c r="D137" s="25">
        <v>63307776</v>
      </c>
    </row>
    <row r="138" spans="1:5">
      <c r="A138" s="22">
        <v>761</v>
      </c>
      <c r="B138" s="22" t="s">
        <v>105</v>
      </c>
      <c r="D138" s="23">
        <f>209328.62+919919.19</f>
        <v>1129247.81</v>
      </c>
    </row>
    <row r="139" spans="1:5">
      <c r="D139" s="21">
        <f>SUM(D137:D138)</f>
        <v>64437023.810000002</v>
      </c>
    </row>
    <row r="140" spans="1:5">
      <c r="C140" s="26"/>
      <c r="D140" s="26"/>
    </row>
    <row r="141" spans="1:5">
      <c r="B141" s="22" t="s">
        <v>115</v>
      </c>
      <c r="D141" s="25">
        <f>D139-C134</f>
        <v>3616886.3299999982</v>
      </c>
    </row>
    <row r="143" spans="1:5">
      <c r="B143" s="22" t="s">
        <v>132</v>
      </c>
      <c r="C143" s="31">
        <f>SUM(C120:C128)+C112+C110+E126</f>
        <v>3437030.9774950738</v>
      </c>
    </row>
    <row r="145" spans="2:4">
      <c r="B145" s="22" t="s">
        <v>133</v>
      </c>
      <c r="D145" s="23">
        <f>D141+C143</f>
        <v>7053917.3074950725</v>
      </c>
    </row>
    <row r="147" spans="2:4">
      <c r="B147" s="22" t="s">
        <v>134</v>
      </c>
      <c r="D147" s="23">
        <f>D145*0.15</f>
        <v>1058087.5961242609</v>
      </c>
    </row>
    <row r="149" spans="2:4">
      <c r="B149" s="22" t="s">
        <v>135</v>
      </c>
      <c r="D149" s="23">
        <f>D141-D147</f>
        <v>2558798.7338757375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J70"/>
  <sheetViews>
    <sheetView view="pageBreakPreview" zoomScale="115" zoomScaleSheetLayoutView="115" workbookViewId="0">
      <selection activeCell="O23" sqref="O23"/>
    </sheetView>
  </sheetViews>
  <sheetFormatPr defaultRowHeight="12"/>
  <cols>
    <col min="1" max="1" width="8.140625" style="32" customWidth="1"/>
    <col min="2" max="3" width="3.7109375" style="57" customWidth="1"/>
    <col min="4" max="4" width="4" style="57" customWidth="1"/>
    <col min="5" max="5" width="63.7109375" style="32" customWidth="1"/>
    <col min="6" max="6" width="4.7109375" style="32" bestFit="1" customWidth="1"/>
    <col min="7" max="7" width="12.7109375" style="32" customWidth="1"/>
    <col min="8" max="8" width="12.7109375" style="58" bestFit="1" customWidth="1"/>
    <col min="9" max="10" width="12.7109375" style="58" hidden="1" customWidth="1"/>
    <col min="11" max="11" width="1.42578125" style="32" customWidth="1"/>
    <col min="12" max="16384" width="9.140625" style="32"/>
  </cols>
  <sheetData>
    <row r="1" spans="2:10" s="56" customFormat="1">
      <c r="B1" s="53" t="s">
        <v>228</v>
      </c>
      <c r="C1" s="54"/>
      <c r="D1" s="54"/>
      <c r="E1" s="53" t="s">
        <v>605</v>
      </c>
      <c r="F1" s="53"/>
      <c r="G1" s="53"/>
      <c r="H1" s="55"/>
      <c r="I1" s="55"/>
      <c r="J1" s="55"/>
    </row>
    <row r="2" spans="2:10" s="56" customFormat="1" ht="18" customHeight="1">
      <c r="B2" s="361" t="s">
        <v>229</v>
      </c>
      <c r="C2" s="361"/>
      <c r="D2" s="361"/>
      <c r="E2" s="361"/>
      <c r="F2" s="361"/>
      <c r="G2" s="361"/>
      <c r="H2" s="361"/>
      <c r="I2" s="361"/>
      <c r="J2" s="361"/>
    </row>
    <row r="3" spans="2:10" ht="6.75" customHeight="1"/>
    <row r="4" spans="2:10" s="62" customFormat="1" ht="21" customHeight="1">
      <c r="B4" s="59" t="s">
        <v>230</v>
      </c>
      <c r="C4" s="362" t="s">
        <v>231</v>
      </c>
      <c r="D4" s="363"/>
      <c r="E4" s="364"/>
      <c r="F4" s="60" t="s">
        <v>232</v>
      </c>
      <c r="G4" s="61">
        <v>2018</v>
      </c>
      <c r="H4" s="61">
        <v>2017</v>
      </c>
      <c r="I4" s="61">
        <v>2016</v>
      </c>
      <c r="J4" s="61">
        <v>2015</v>
      </c>
    </row>
    <row r="5" spans="2:10" s="56" customFormat="1" ht="12.75" customHeight="1">
      <c r="B5" s="64"/>
      <c r="C5" s="365" t="s">
        <v>233</v>
      </c>
      <c r="D5" s="366"/>
      <c r="E5" s="367"/>
      <c r="F5" s="65"/>
      <c r="G5" s="65"/>
      <c r="H5" s="66"/>
      <c r="I5" s="66"/>
      <c r="J5" s="66"/>
    </row>
    <row r="6" spans="2:10" s="56" customFormat="1" ht="12.75" customHeight="1">
      <c r="B6" s="64"/>
      <c r="C6" s="67" t="s">
        <v>234</v>
      </c>
      <c r="D6" s="68" t="s">
        <v>235</v>
      </c>
      <c r="E6" s="69"/>
      <c r="F6" s="69"/>
      <c r="G6" s="70">
        <v>1998185.8</v>
      </c>
      <c r="H6" s="70"/>
      <c r="I6" s="70"/>
      <c r="J6" s="70"/>
    </row>
    <row r="7" spans="2:10" s="56" customFormat="1" ht="12.75" customHeight="1">
      <c r="B7" s="64"/>
      <c r="C7" s="72"/>
      <c r="D7" s="73">
        <v>1</v>
      </c>
      <c r="E7" s="74" t="s">
        <v>236</v>
      </c>
      <c r="F7" s="75">
        <v>1</v>
      </c>
      <c r="G7" s="66">
        <v>1911780.74</v>
      </c>
      <c r="H7" s="66"/>
      <c r="I7" s="66"/>
      <c r="J7" s="66"/>
    </row>
    <row r="8" spans="2:10" s="56" customFormat="1" ht="12.75" customHeight="1">
      <c r="B8" s="64"/>
      <c r="C8" s="72"/>
      <c r="D8" s="73">
        <v>2</v>
      </c>
      <c r="E8" s="74" t="s">
        <v>237</v>
      </c>
      <c r="F8" s="75">
        <v>2</v>
      </c>
      <c r="G8" s="66">
        <v>86405.06</v>
      </c>
      <c r="H8" s="66"/>
      <c r="I8" s="66"/>
      <c r="J8" s="66"/>
    </row>
    <row r="9" spans="2:10" s="56" customFormat="1" ht="12.75" customHeight="1">
      <c r="B9" s="64"/>
      <c r="C9" s="67" t="s">
        <v>234</v>
      </c>
      <c r="D9" s="68" t="s">
        <v>238</v>
      </c>
      <c r="E9" s="74"/>
      <c r="F9" s="75">
        <v>3</v>
      </c>
      <c r="G9" s="70">
        <v>0</v>
      </c>
      <c r="H9" s="70"/>
      <c r="I9" s="70"/>
      <c r="J9" s="70"/>
    </row>
    <row r="10" spans="2:10" s="56" customFormat="1" ht="12.75" customHeight="1">
      <c r="B10" s="64"/>
      <c r="C10" s="72"/>
      <c r="D10" s="73">
        <v>1</v>
      </c>
      <c r="E10" s="74" t="s">
        <v>239</v>
      </c>
      <c r="F10" s="75"/>
      <c r="G10" s="66"/>
      <c r="H10" s="66"/>
      <c r="I10" s="66"/>
      <c r="J10" s="66"/>
    </row>
    <row r="11" spans="2:10" s="56" customFormat="1" ht="12.75" customHeight="1">
      <c r="B11" s="64"/>
      <c r="C11" s="72"/>
      <c r="D11" s="73">
        <v>2</v>
      </c>
      <c r="E11" s="74" t="s">
        <v>240</v>
      </c>
      <c r="F11" s="75"/>
      <c r="G11" s="66"/>
      <c r="H11" s="66"/>
      <c r="I11" s="66"/>
      <c r="J11" s="66"/>
    </row>
    <row r="12" spans="2:10" s="56" customFormat="1" ht="12.75" customHeight="1">
      <c r="B12" s="64"/>
      <c r="C12" s="72"/>
      <c r="D12" s="73">
        <v>3</v>
      </c>
      <c r="E12" s="74" t="s">
        <v>241</v>
      </c>
      <c r="F12" s="75"/>
      <c r="G12" s="66"/>
      <c r="H12" s="66"/>
      <c r="I12" s="66"/>
      <c r="J12" s="66"/>
    </row>
    <row r="13" spans="2:10" s="56" customFormat="1" ht="12.75" customHeight="1">
      <c r="B13" s="64"/>
      <c r="C13" s="72"/>
      <c r="D13" s="73"/>
      <c r="E13" s="74"/>
      <c r="F13" s="75"/>
      <c r="G13" s="66"/>
      <c r="H13" s="66"/>
      <c r="I13" s="66"/>
      <c r="J13" s="66"/>
    </row>
    <row r="14" spans="2:10" s="56" customFormat="1" ht="12.75" customHeight="1">
      <c r="B14" s="64"/>
      <c r="C14" s="67" t="s">
        <v>234</v>
      </c>
      <c r="D14" s="68" t="s">
        <v>242</v>
      </c>
      <c r="E14" s="74"/>
      <c r="F14" s="75"/>
      <c r="G14" s="70">
        <v>68011087.25</v>
      </c>
      <c r="H14" s="70"/>
      <c r="I14" s="70"/>
      <c r="J14" s="70"/>
    </row>
    <row r="15" spans="2:10" s="56" customFormat="1" ht="12.75" customHeight="1">
      <c r="B15" s="64"/>
      <c r="C15" s="72"/>
      <c r="D15" s="73">
        <v>1</v>
      </c>
      <c r="E15" s="74" t="s">
        <v>243</v>
      </c>
      <c r="F15" s="75">
        <v>4</v>
      </c>
      <c r="G15" s="66"/>
      <c r="H15" s="66"/>
      <c r="I15" s="66"/>
      <c r="J15" s="66"/>
    </row>
    <row r="16" spans="2:10" s="56" customFormat="1" ht="12.75" customHeight="1">
      <c r="B16" s="64"/>
      <c r="C16" s="72"/>
      <c r="D16" s="73">
        <v>2</v>
      </c>
      <c r="E16" s="74" t="s">
        <v>244</v>
      </c>
      <c r="F16" s="75"/>
      <c r="G16" s="66"/>
      <c r="H16" s="66"/>
      <c r="I16" s="66"/>
      <c r="J16" s="66"/>
    </row>
    <row r="17" spans="2:10" s="56" customFormat="1" ht="12.75" customHeight="1">
      <c r="B17" s="64"/>
      <c r="C17" s="72"/>
      <c r="D17" s="73">
        <v>3</v>
      </c>
      <c r="E17" s="74" t="s">
        <v>245</v>
      </c>
      <c r="F17" s="75"/>
      <c r="G17" s="66"/>
      <c r="H17" s="66"/>
      <c r="I17" s="66"/>
      <c r="J17" s="66"/>
    </row>
    <row r="18" spans="2:10" s="56" customFormat="1" ht="12.75" customHeight="1">
      <c r="B18" s="64"/>
      <c r="C18" s="72"/>
      <c r="D18" s="73">
        <v>4</v>
      </c>
      <c r="E18" s="74" t="s">
        <v>246</v>
      </c>
      <c r="F18" s="75"/>
      <c r="G18" s="66"/>
      <c r="H18" s="66"/>
      <c r="I18" s="66"/>
      <c r="J18" s="66"/>
    </row>
    <row r="19" spans="2:10" s="56" customFormat="1" ht="12.75" customHeight="1">
      <c r="B19" s="64"/>
      <c r="C19" s="72"/>
      <c r="D19" s="73"/>
      <c r="E19" s="74" t="s">
        <v>247</v>
      </c>
      <c r="F19" s="75">
        <v>5</v>
      </c>
      <c r="G19" s="66">
        <v>1884896.23</v>
      </c>
      <c r="H19" s="66"/>
      <c r="I19" s="66"/>
      <c r="J19" s="66"/>
    </row>
    <row r="20" spans="2:10" s="56" customFormat="1" ht="12.75" customHeight="1">
      <c r="B20" s="64"/>
      <c r="C20" s="72"/>
      <c r="D20" s="73"/>
      <c r="E20" s="74" t="s">
        <v>66</v>
      </c>
      <c r="F20" s="75"/>
      <c r="G20" s="66"/>
      <c r="H20" s="66"/>
      <c r="I20" s="66"/>
      <c r="J20" s="66"/>
    </row>
    <row r="21" spans="2:10" s="56" customFormat="1" ht="12.75" customHeight="1">
      <c r="B21" s="64"/>
      <c r="C21" s="72"/>
      <c r="D21" s="73">
        <v>5</v>
      </c>
      <c r="E21" s="74" t="s">
        <v>248</v>
      </c>
      <c r="F21" s="75">
        <v>6</v>
      </c>
      <c r="G21" s="66">
        <v>100</v>
      </c>
      <c r="H21" s="66"/>
      <c r="I21" s="66"/>
      <c r="J21" s="66"/>
    </row>
    <row r="22" spans="2:10" s="56" customFormat="1" ht="12.75" customHeight="1">
      <c r="B22" s="64"/>
      <c r="C22" s="72"/>
      <c r="D22" s="73">
        <v>6</v>
      </c>
      <c r="E22" s="74" t="s">
        <v>249</v>
      </c>
      <c r="F22" s="76">
        <v>7</v>
      </c>
      <c r="G22" s="66"/>
      <c r="H22" s="66"/>
      <c r="I22" s="66"/>
      <c r="J22" s="66"/>
    </row>
    <row r="23" spans="2:10" s="56" customFormat="1" ht="12.75" customHeight="1">
      <c r="B23" s="64"/>
      <c r="C23" s="72"/>
      <c r="D23" s="73">
        <v>7</v>
      </c>
      <c r="E23" s="74" t="s">
        <v>250</v>
      </c>
      <c r="F23" s="75">
        <v>8</v>
      </c>
      <c r="G23" s="66">
        <v>2838660</v>
      </c>
      <c r="H23" s="66"/>
      <c r="I23" s="66"/>
      <c r="J23" s="66"/>
    </row>
    <row r="24" spans="2:10" s="56" customFormat="1" ht="12.75" customHeight="1">
      <c r="B24" s="305"/>
      <c r="C24" s="304"/>
      <c r="D24" s="73">
        <v>8</v>
      </c>
      <c r="E24" s="74" t="s">
        <v>612</v>
      </c>
      <c r="F24" s="75">
        <v>9</v>
      </c>
      <c r="G24" s="66">
        <v>63287431.020000003</v>
      </c>
      <c r="H24" s="66"/>
      <c r="I24" s="66"/>
      <c r="J24" s="66"/>
    </row>
    <row r="25" spans="2:10" s="56" customFormat="1" ht="12.75" customHeight="1">
      <c r="B25" s="64"/>
      <c r="C25" s="67" t="s">
        <v>234</v>
      </c>
      <c r="D25" s="68" t="s">
        <v>251</v>
      </c>
      <c r="E25" s="69"/>
      <c r="F25" s="75"/>
      <c r="G25" s="70">
        <v>0</v>
      </c>
      <c r="H25" s="70"/>
      <c r="I25" s="70"/>
      <c r="J25" s="70"/>
    </row>
    <row r="26" spans="2:10" s="56" customFormat="1" ht="12.75" customHeight="1">
      <c r="B26" s="64"/>
      <c r="C26" s="77"/>
      <c r="D26" s="73">
        <v>1</v>
      </c>
      <c r="E26" s="74" t="s">
        <v>252</v>
      </c>
      <c r="F26" s="75"/>
      <c r="G26" s="66"/>
      <c r="H26" s="66"/>
      <c r="I26" s="66"/>
      <c r="J26" s="66"/>
    </row>
    <row r="27" spans="2:10" s="56" customFormat="1" ht="12.75" customHeight="1">
      <c r="B27" s="64"/>
      <c r="C27" s="77"/>
      <c r="D27" s="73">
        <v>2</v>
      </c>
      <c r="E27" s="74" t="s">
        <v>253</v>
      </c>
      <c r="F27" s="75"/>
      <c r="G27" s="66"/>
      <c r="H27" s="66"/>
      <c r="I27" s="66"/>
      <c r="J27" s="66"/>
    </row>
    <row r="28" spans="2:10" s="56" customFormat="1" ht="12.75" customHeight="1">
      <c r="B28" s="64"/>
      <c r="C28" s="77"/>
      <c r="D28" s="73">
        <v>3</v>
      </c>
      <c r="E28" s="74" t="s">
        <v>254</v>
      </c>
      <c r="F28" s="75"/>
      <c r="G28" s="66"/>
      <c r="H28" s="66"/>
      <c r="I28" s="66"/>
      <c r="J28" s="66"/>
    </row>
    <row r="29" spans="2:10" s="56" customFormat="1" ht="12.75" customHeight="1">
      <c r="B29" s="64"/>
      <c r="C29" s="77"/>
      <c r="D29" s="73">
        <v>4</v>
      </c>
      <c r="E29" s="74" t="s">
        <v>255</v>
      </c>
      <c r="F29" s="75"/>
      <c r="G29" s="66"/>
      <c r="H29" s="66"/>
      <c r="I29" s="66"/>
      <c r="J29" s="66"/>
    </row>
    <row r="30" spans="2:10" s="56" customFormat="1" ht="12.75" customHeight="1">
      <c r="B30" s="64"/>
      <c r="C30" s="77"/>
      <c r="D30" s="73">
        <v>5</v>
      </c>
      <c r="E30" s="74" t="s">
        <v>256</v>
      </c>
      <c r="F30" s="75"/>
      <c r="G30" s="66"/>
      <c r="H30" s="66"/>
      <c r="I30" s="66"/>
      <c r="J30" s="66"/>
    </row>
    <row r="31" spans="2:10" s="56" customFormat="1" ht="12.75" customHeight="1">
      <c r="B31" s="64"/>
      <c r="C31" s="77"/>
      <c r="D31" s="73">
        <v>6</v>
      </c>
      <c r="E31" s="74" t="s">
        <v>257</v>
      </c>
      <c r="F31" s="75"/>
      <c r="G31" s="66"/>
      <c r="H31" s="66"/>
      <c r="I31" s="66"/>
      <c r="J31" s="66"/>
    </row>
    <row r="32" spans="2:10" s="56" customFormat="1" ht="12.75" customHeight="1">
      <c r="B32" s="64"/>
      <c r="C32" s="77"/>
      <c r="D32" s="73">
        <v>7</v>
      </c>
      <c r="E32" s="74" t="s">
        <v>258</v>
      </c>
      <c r="F32" s="76">
        <v>10</v>
      </c>
      <c r="G32" s="66"/>
      <c r="H32" s="66"/>
      <c r="I32" s="66"/>
      <c r="J32" s="66"/>
    </row>
    <row r="33" spans="2:10" s="56" customFormat="1" ht="12.75" customHeight="1">
      <c r="B33" s="64"/>
      <c r="C33" s="77"/>
      <c r="D33" s="73"/>
      <c r="E33" s="74"/>
      <c r="F33" s="76"/>
      <c r="G33" s="66"/>
      <c r="H33" s="66"/>
      <c r="I33" s="66"/>
      <c r="J33" s="66"/>
    </row>
    <row r="34" spans="2:10" s="56" customFormat="1" ht="12.75" customHeight="1">
      <c r="B34" s="64"/>
      <c r="C34" s="67" t="s">
        <v>234</v>
      </c>
      <c r="D34" s="68" t="s">
        <v>259</v>
      </c>
      <c r="E34" s="69"/>
      <c r="F34" s="76">
        <v>11</v>
      </c>
      <c r="G34" s="78"/>
      <c r="H34" s="78"/>
      <c r="J34" s="66"/>
    </row>
    <row r="35" spans="2:10" s="56" customFormat="1" ht="12.75" customHeight="1">
      <c r="B35" s="64"/>
      <c r="C35" s="67" t="s">
        <v>234</v>
      </c>
      <c r="D35" s="68" t="s">
        <v>260</v>
      </c>
      <c r="E35" s="69"/>
      <c r="F35" s="76">
        <v>12</v>
      </c>
      <c r="G35" s="66"/>
      <c r="H35" s="66"/>
      <c r="I35" s="66"/>
      <c r="J35" s="66"/>
    </row>
    <row r="36" spans="2:10" s="56" customFormat="1" ht="12.75" customHeight="1">
      <c r="B36" s="80"/>
      <c r="C36" s="72"/>
      <c r="D36" s="68"/>
      <c r="E36" s="69"/>
      <c r="F36" s="81"/>
      <c r="G36" s="66"/>
      <c r="H36" s="66"/>
      <c r="I36" s="66"/>
      <c r="J36" s="66"/>
    </row>
    <row r="37" spans="2:10" s="56" customFormat="1" ht="12.75" customHeight="1">
      <c r="B37" s="82" t="s">
        <v>261</v>
      </c>
      <c r="C37" s="358" t="s">
        <v>262</v>
      </c>
      <c r="D37" s="359"/>
      <c r="E37" s="360"/>
      <c r="F37" s="76"/>
      <c r="G37" s="70">
        <v>70009273.049999997</v>
      </c>
      <c r="H37" s="70"/>
      <c r="I37" s="70"/>
      <c r="J37" s="70"/>
    </row>
    <row r="38" spans="2:10" s="56" customFormat="1" ht="12.75" customHeight="1">
      <c r="B38" s="64"/>
      <c r="C38" s="365" t="s">
        <v>263</v>
      </c>
      <c r="D38" s="366"/>
      <c r="E38" s="367"/>
      <c r="G38" s="66"/>
      <c r="H38" s="66"/>
      <c r="I38" s="66"/>
      <c r="J38" s="66"/>
    </row>
    <row r="39" spans="2:10" s="56" customFormat="1" ht="12.75" customHeight="1">
      <c r="B39" s="64"/>
      <c r="C39" s="67" t="s">
        <v>234</v>
      </c>
      <c r="D39" s="68" t="s">
        <v>264</v>
      </c>
      <c r="E39" s="69"/>
      <c r="F39" s="75">
        <v>13</v>
      </c>
      <c r="G39" s="70">
        <v>0</v>
      </c>
      <c r="H39" s="70"/>
      <c r="I39" s="70"/>
      <c r="J39" s="70"/>
    </row>
    <row r="40" spans="2:10" s="56" customFormat="1" ht="12.75" customHeight="1">
      <c r="B40" s="64"/>
      <c r="C40" s="77"/>
      <c r="D40" s="73">
        <v>1</v>
      </c>
      <c r="E40" s="74" t="s">
        <v>265</v>
      </c>
      <c r="F40" s="75"/>
      <c r="G40" s="66"/>
      <c r="H40" s="66"/>
      <c r="I40" s="66"/>
      <c r="J40" s="66"/>
    </row>
    <row r="41" spans="2:10" s="56" customFormat="1" ht="12.75" customHeight="1">
      <c r="B41" s="64"/>
      <c r="C41" s="77"/>
      <c r="D41" s="73">
        <v>2</v>
      </c>
      <c r="E41" s="74" t="s">
        <v>266</v>
      </c>
      <c r="F41" s="75"/>
      <c r="G41" s="66"/>
      <c r="H41" s="66"/>
      <c r="I41" s="66"/>
      <c r="J41" s="66"/>
    </row>
    <row r="42" spans="2:10" s="56" customFormat="1" ht="12.75" customHeight="1">
      <c r="B42" s="64"/>
      <c r="C42" s="77"/>
      <c r="D42" s="73">
        <v>3</v>
      </c>
      <c r="E42" s="74" t="s">
        <v>267</v>
      </c>
      <c r="F42" s="75"/>
      <c r="G42" s="66"/>
      <c r="H42" s="66"/>
      <c r="I42" s="66"/>
      <c r="J42" s="66"/>
    </row>
    <row r="43" spans="2:10" s="56" customFormat="1" ht="12.75" customHeight="1">
      <c r="B43" s="64"/>
      <c r="C43" s="77"/>
      <c r="D43" s="73">
        <v>4</v>
      </c>
      <c r="E43" s="74" t="s">
        <v>268</v>
      </c>
      <c r="F43" s="75"/>
      <c r="G43" s="66"/>
      <c r="H43" s="66"/>
      <c r="I43" s="66"/>
      <c r="J43" s="66"/>
    </row>
    <row r="44" spans="2:10" s="56" customFormat="1" ht="12.75" customHeight="1">
      <c r="B44" s="64"/>
      <c r="C44" s="77"/>
      <c r="D44" s="73">
        <v>5</v>
      </c>
      <c r="E44" s="74" t="s">
        <v>269</v>
      </c>
      <c r="F44" s="76"/>
      <c r="G44" s="66"/>
      <c r="H44" s="66"/>
      <c r="I44" s="66"/>
      <c r="J44" s="66"/>
    </row>
    <row r="45" spans="2:10" s="56" customFormat="1" ht="12.75" customHeight="1">
      <c r="B45" s="64"/>
      <c r="C45" s="77"/>
      <c r="D45" s="73">
        <v>6</v>
      </c>
      <c r="E45" s="74" t="s">
        <v>270</v>
      </c>
      <c r="F45" s="83"/>
      <c r="G45" s="66"/>
      <c r="H45" s="66"/>
      <c r="I45" s="66"/>
      <c r="J45" s="66"/>
    </row>
    <row r="46" spans="2:10" s="56" customFormat="1" ht="12.75" customHeight="1">
      <c r="B46" s="64"/>
      <c r="C46" s="77"/>
      <c r="D46" s="73"/>
      <c r="E46" s="69"/>
      <c r="G46" s="66"/>
      <c r="H46" s="66"/>
      <c r="I46" s="66"/>
      <c r="J46" s="66"/>
    </row>
    <row r="47" spans="2:10" s="56" customFormat="1" ht="12.75" customHeight="1">
      <c r="B47" s="64"/>
      <c r="C47" s="67" t="s">
        <v>234</v>
      </c>
      <c r="D47" s="68" t="s">
        <v>271</v>
      </c>
      <c r="E47" s="84"/>
      <c r="F47" s="75"/>
      <c r="G47" s="70">
        <v>8811465.5200000051</v>
      </c>
      <c r="H47" s="70"/>
      <c r="I47" s="70"/>
      <c r="J47" s="70"/>
    </row>
    <row r="48" spans="2:10" s="56" customFormat="1" ht="12.75" customHeight="1">
      <c r="B48" s="64"/>
      <c r="C48" s="72"/>
      <c r="D48" s="73">
        <v>1</v>
      </c>
      <c r="E48" s="74" t="s">
        <v>272</v>
      </c>
      <c r="F48" s="75">
        <v>14</v>
      </c>
      <c r="G48" s="66"/>
      <c r="H48" s="66"/>
      <c r="I48" s="66"/>
      <c r="J48" s="66"/>
    </row>
    <row r="49" spans="2:10" s="56" customFormat="1" ht="12.75" customHeight="1">
      <c r="B49" s="64"/>
      <c r="C49" s="72"/>
      <c r="D49" s="73">
        <v>2</v>
      </c>
      <c r="E49" s="74" t="s">
        <v>273</v>
      </c>
      <c r="F49" s="75">
        <v>15</v>
      </c>
      <c r="G49" s="66"/>
      <c r="H49" s="66"/>
      <c r="I49" s="66"/>
      <c r="J49" s="66"/>
    </row>
    <row r="50" spans="2:10" s="56" customFormat="1" ht="12.75" customHeight="1">
      <c r="B50" s="64"/>
      <c r="C50" s="72"/>
      <c r="D50" s="73">
        <v>3</v>
      </c>
      <c r="E50" s="74" t="s">
        <v>274</v>
      </c>
      <c r="F50" s="75">
        <v>16</v>
      </c>
      <c r="G50" s="66">
        <v>8811465.5200000051</v>
      </c>
      <c r="H50" s="66"/>
      <c r="I50" s="66"/>
      <c r="J50" s="66"/>
    </row>
    <row r="51" spans="2:10" s="56" customFormat="1" ht="12.75" customHeight="1">
      <c r="B51" s="64"/>
      <c r="C51" s="72"/>
      <c r="D51" s="73">
        <v>4</v>
      </c>
      <c r="E51" s="74" t="s">
        <v>275</v>
      </c>
      <c r="F51" s="76">
        <v>17</v>
      </c>
      <c r="G51" s="66"/>
      <c r="H51" s="66"/>
      <c r="I51" s="66"/>
      <c r="J51" s="66"/>
    </row>
    <row r="52" spans="2:10" s="56" customFormat="1" ht="12.75" customHeight="1">
      <c r="B52" s="64"/>
      <c r="C52" s="72"/>
      <c r="D52" s="73"/>
      <c r="E52" s="84"/>
      <c r="F52" s="76"/>
      <c r="G52" s="66"/>
      <c r="H52" s="66"/>
      <c r="I52" s="66"/>
      <c r="J52" s="66"/>
    </row>
    <row r="53" spans="2:10" s="56" customFormat="1" ht="12.75" customHeight="1">
      <c r="B53" s="64"/>
      <c r="C53" s="67" t="s">
        <v>234</v>
      </c>
      <c r="D53" s="68" t="s">
        <v>276</v>
      </c>
      <c r="E53" s="69"/>
      <c r="F53" s="76">
        <v>18</v>
      </c>
      <c r="G53" s="66"/>
      <c r="H53" s="66"/>
      <c r="I53" s="66"/>
      <c r="J53" s="66"/>
    </row>
    <row r="54" spans="2:10" s="56" customFormat="1" ht="12.75" customHeight="1">
      <c r="B54" s="64"/>
      <c r="C54" s="72"/>
      <c r="D54" s="68"/>
      <c r="E54" s="69"/>
      <c r="F54" s="76"/>
      <c r="G54" s="66"/>
      <c r="H54" s="66"/>
      <c r="I54" s="66"/>
      <c r="J54" s="66"/>
    </row>
    <row r="55" spans="2:10" s="56" customFormat="1" ht="12.75" customHeight="1">
      <c r="B55" s="64"/>
      <c r="C55" s="67" t="s">
        <v>234</v>
      </c>
      <c r="D55" s="68" t="s">
        <v>277</v>
      </c>
      <c r="E55" s="69"/>
      <c r="F55" s="75">
        <v>19</v>
      </c>
      <c r="G55" s="70">
        <v>0</v>
      </c>
      <c r="H55" s="70"/>
      <c r="I55" s="70"/>
      <c r="J55" s="70"/>
    </row>
    <row r="56" spans="2:10" s="56" customFormat="1" ht="12.75" customHeight="1">
      <c r="B56" s="64"/>
      <c r="C56" s="72"/>
      <c r="D56" s="73">
        <v>1</v>
      </c>
      <c r="E56" s="69" t="s">
        <v>278</v>
      </c>
      <c r="F56" s="75"/>
      <c r="G56" s="66"/>
      <c r="H56" s="66"/>
      <c r="I56" s="66"/>
      <c r="J56" s="66"/>
    </row>
    <row r="57" spans="2:10" s="56" customFormat="1" ht="12.75" customHeight="1">
      <c r="B57" s="64"/>
      <c r="C57" s="72"/>
      <c r="D57" s="73">
        <v>2</v>
      </c>
      <c r="E57" s="74" t="s">
        <v>279</v>
      </c>
      <c r="F57" s="76"/>
      <c r="G57" s="66"/>
      <c r="H57" s="66"/>
      <c r="I57" s="66"/>
      <c r="J57" s="66"/>
    </row>
    <row r="58" spans="2:10" s="56" customFormat="1" ht="12.75" customHeight="1">
      <c r="B58" s="64"/>
      <c r="C58" s="72"/>
      <c r="D58" s="73">
        <v>3</v>
      </c>
      <c r="E58" s="74" t="s">
        <v>280</v>
      </c>
      <c r="F58" s="76"/>
      <c r="G58" s="66"/>
      <c r="H58" s="66"/>
      <c r="I58" s="66"/>
      <c r="J58" s="66"/>
    </row>
    <row r="59" spans="2:10" s="56" customFormat="1" ht="12.75" customHeight="1">
      <c r="B59" s="64"/>
      <c r="C59" s="72"/>
      <c r="D59" s="73"/>
      <c r="E59" s="69"/>
      <c r="F59" s="76"/>
      <c r="G59" s="66"/>
      <c r="H59" s="66"/>
      <c r="I59" s="66"/>
      <c r="J59" s="66"/>
    </row>
    <row r="60" spans="2:10" s="56" customFormat="1" ht="12.75" customHeight="1">
      <c r="B60" s="64"/>
      <c r="C60" s="67" t="s">
        <v>234</v>
      </c>
      <c r="D60" s="68" t="s">
        <v>281</v>
      </c>
      <c r="E60" s="69"/>
      <c r="F60" s="69">
        <v>20</v>
      </c>
      <c r="G60" s="66"/>
      <c r="H60" s="66"/>
      <c r="I60" s="66"/>
      <c r="J60" s="66"/>
    </row>
    <row r="61" spans="2:10" s="56" customFormat="1" ht="12.75" customHeight="1">
      <c r="B61" s="64"/>
      <c r="C61" s="67" t="s">
        <v>234</v>
      </c>
      <c r="D61" s="68" t="s">
        <v>282</v>
      </c>
      <c r="E61" s="69"/>
      <c r="F61" s="69">
        <v>21</v>
      </c>
      <c r="G61" s="66"/>
      <c r="H61" s="66"/>
      <c r="I61" s="66"/>
      <c r="J61" s="66"/>
    </row>
    <row r="62" spans="2:10" s="56" customFormat="1" ht="12.75" customHeight="1">
      <c r="B62" s="64"/>
      <c r="C62" s="358"/>
      <c r="D62" s="359"/>
      <c r="E62" s="360"/>
      <c r="F62" s="85"/>
      <c r="G62" s="66"/>
      <c r="H62" s="66"/>
      <c r="I62" s="66"/>
      <c r="J62" s="66"/>
    </row>
    <row r="63" spans="2:10" s="56" customFormat="1" ht="12.75" customHeight="1">
      <c r="B63" s="86" t="s">
        <v>283</v>
      </c>
      <c r="C63" s="358" t="s">
        <v>284</v>
      </c>
      <c r="D63" s="359"/>
      <c r="E63" s="360"/>
      <c r="F63" s="85"/>
      <c r="G63" s="70">
        <v>8811465.5200000051</v>
      </c>
      <c r="H63" s="70"/>
      <c r="I63" s="70"/>
      <c r="J63" s="70"/>
    </row>
    <row r="64" spans="2:10" s="56" customFormat="1" ht="30" customHeight="1">
      <c r="B64" s="78"/>
      <c r="C64" s="358" t="s">
        <v>285</v>
      </c>
      <c r="D64" s="359"/>
      <c r="E64" s="360"/>
      <c r="F64" s="85"/>
      <c r="G64" s="70">
        <v>78820738.570000008</v>
      </c>
      <c r="H64" s="70"/>
      <c r="I64" s="70"/>
      <c r="J64" s="70"/>
    </row>
    <row r="65" spans="2:10" s="56" customFormat="1" ht="21" customHeight="1">
      <c r="B65" s="87"/>
      <c r="C65" s="87"/>
      <c r="D65" s="87"/>
      <c r="E65" s="87"/>
      <c r="F65" s="87"/>
      <c r="G65" s="88">
        <v>-3.9999976754188538E-2</v>
      </c>
      <c r="H65" s="88"/>
      <c r="I65" s="88"/>
      <c r="J65" s="88">
        <v>0</v>
      </c>
    </row>
    <row r="66" spans="2:10" s="56" customFormat="1" ht="15.95" customHeight="1">
      <c r="B66" s="87"/>
      <c r="C66" s="87"/>
      <c r="D66" s="87"/>
      <c r="E66" s="87"/>
      <c r="F66" s="87"/>
      <c r="G66" s="87"/>
      <c r="H66" s="88"/>
      <c r="I66" s="88"/>
      <c r="J66" s="88"/>
    </row>
    <row r="70" spans="2:10">
      <c r="G70" s="58"/>
    </row>
  </sheetData>
  <mergeCells count="8">
    <mergeCell ref="C63:E63"/>
    <mergeCell ref="C64:E64"/>
    <mergeCell ref="B2:J2"/>
    <mergeCell ref="C4:E4"/>
    <mergeCell ref="C5:E5"/>
    <mergeCell ref="C37:E37"/>
    <mergeCell ref="C38:E38"/>
    <mergeCell ref="C62:E62"/>
  </mergeCells>
  <printOptions horizontalCentered="1" verticalCentered="1"/>
  <pageMargins left="0" right="0" top="0" bottom="0" header="0.511811023622047" footer="0.21"/>
  <pageSetup scale="93" orientation="portrait" horizontalDpi="300" verticalDpi="300" r:id="rId1"/>
  <headerFooter alignWithMargins="0"/>
  <colBreaks count="1" manualBreakCount="1">
    <brk id="10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J69"/>
  <sheetViews>
    <sheetView view="pageBreakPreview" topLeftCell="B40" zoomScale="115" zoomScaleSheetLayoutView="115" workbookViewId="0">
      <selection activeCell="E53" sqref="E53"/>
    </sheetView>
  </sheetViews>
  <sheetFormatPr defaultRowHeight="12"/>
  <cols>
    <col min="1" max="1" width="7.5703125" style="32" customWidth="1"/>
    <col min="2" max="2" width="3.7109375" style="57" customWidth="1"/>
    <col min="3" max="3" width="4" style="57" customWidth="1"/>
    <col min="4" max="4" width="3.42578125" style="57" customWidth="1"/>
    <col min="5" max="5" width="51.85546875" style="32" bestFit="1" customWidth="1"/>
    <col min="6" max="6" width="6.28515625" style="32" customWidth="1"/>
    <col min="7" max="7" width="12.5703125" style="32" customWidth="1"/>
    <col min="8" max="8" width="12.7109375" style="58" bestFit="1" customWidth="1"/>
    <col min="9" max="9" width="12.7109375" style="58" hidden="1" customWidth="1"/>
    <col min="10" max="10" width="13.140625" style="58" hidden="1" customWidth="1"/>
    <col min="11" max="11" width="1.42578125" style="32" customWidth="1"/>
    <col min="12" max="16384" width="9.140625" style="32"/>
  </cols>
  <sheetData>
    <row r="1" spans="2:10">
      <c r="B1" s="53" t="s">
        <v>228</v>
      </c>
      <c r="E1" s="53" t="s">
        <v>605</v>
      </c>
      <c r="F1" s="53"/>
      <c r="G1" s="53"/>
    </row>
    <row r="2" spans="2:10" s="56" customFormat="1" ht="6" customHeight="1">
      <c r="B2" s="53"/>
      <c r="C2" s="54"/>
      <c r="D2" s="54"/>
      <c r="E2" s="89"/>
      <c r="F2" s="89"/>
      <c r="G2" s="89"/>
      <c r="H2" s="55"/>
      <c r="I2" s="55"/>
      <c r="J2" s="55"/>
    </row>
    <row r="3" spans="2:10" s="56" customFormat="1" ht="18" customHeight="1">
      <c r="B3" s="361" t="s">
        <v>229</v>
      </c>
      <c r="C3" s="361"/>
      <c r="D3" s="361"/>
      <c r="E3" s="361"/>
      <c r="F3" s="361"/>
      <c r="G3" s="361"/>
      <c r="H3" s="361"/>
      <c r="I3" s="361"/>
      <c r="J3" s="361"/>
    </row>
    <row r="4" spans="2:10" ht="6.75" customHeight="1"/>
    <row r="5" spans="2:10" s="63" customFormat="1" ht="21" customHeight="1">
      <c r="B5" s="59" t="s">
        <v>230</v>
      </c>
      <c r="C5" s="358" t="s">
        <v>286</v>
      </c>
      <c r="D5" s="359"/>
      <c r="E5" s="360"/>
      <c r="F5" s="60" t="s">
        <v>232</v>
      </c>
      <c r="G5" s="61">
        <v>2018</v>
      </c>
      <c r="H5" s="61">
        <v>2017</v>
      </c>
      <c r="I5" s="61">
        <v>2016</v>
      </c>
      <c r="J5" s="61">
        <v>2015</v>
      </c>
    </row>
    <row r="6" spans="2:10" s="56" customFormat="1" ht="12.75" customHeight="1">
      <c r="B6" s="64"/>
      <c r="C6" s="67" t="s">
        <v>234</v>
      </c>
      <c r="D6" s="68" t="s">
        <v>287</v>
      </c>
      <c r="E6" s="69"/>
      <c r="F6" s="69"/>
      <c r="G6" s="70">
        <v>73524834.857124254</v>
      </c>
      <c r="H6" s="70"/>
      <c r="I6" s="70"/>
      <c r="J6" s="70"/>
    </row>
    <row r="7" spans="2:10" s="56" customFormat="1" ht="12.75" customHeight="1">
      <c r="B7" s="64"/>
      <c r="C7" s="72"/>
      <c r="D7" s="73">
        <v>1</v>
      </c>
      <c r="E7" s="74" t="s">
        <v>288</v>
      </c>
      <c r="F7" s="74"/>
      <c r="G7" s="66"/>
      <c r="H7" s="66"/>
      <c r="I7" s="66"/>
      <c r="J7" s="66"/>
    </row>
    <row r="8" spans="2:10" s="56" customFormat="1" ht="12.75" customHeight="1">
      <c r="B8" s="64"/>
      <c r="C8" s="72"/>
      <c r="D8" s="73">
        <v>2</v>
      </c>
      <c r="E8" s="74" t="s">
        <v>289</v>
      </c>
      <c r="F8" s="74"/>
      <c r="G8" s="66"/>
      <c r="H8" s="66"/>
      <c r="I8" s="66"/>
      <c r="J8" s="66"/>
    </row>
    <row r="9" spans="2:10" s="56" customFormat="1" ht="12.75" customHeight="1">
      <c r="B9" s="64"/>
      <c r="C9" s="72"/>
      <c r="D9" s="73">
        <v>3</v>
      </c>
      <c r="E9" s="74" t="s">
        <v>290</v>
      </c>
      <c r="F9" s="75">
        <v>22</v>
      </c>
      <c r="G9" s="66"/>
      <c r="H9" s="66"/>
      <c r="I9" s="66"/>
      <c r="J9" s="66"/>
    </row>
    <row r="10" spans="2:10" s="56" customFormat="1" ht="12.75" customHeight="1">
      <c r="B10" s="64"/>
      <c r="C10" s="72"/>
      <c r="D10" s="73">
        <v>4</v>
      </c>
      <c r="E10" s="74" t="s">
        <v>291</v>
      </c>
      <c r="F10" s="75">
        <v>23</v>
      </c>
      <c r="G10" s="66">
        <v>564061.31999999995</v>
      </c>
      <c r="H10" s="66"/>
      <c r="I10" s="66"/>
      <c r="J10" s="66"/>
    </row>
    <row r="11" spans="2:10" s="56" customFormat="1" ht="12.75" customHeight="1">
      <c r="B11" s="64"/>
      <c r="C11" s="72"/>
      <c r="D11" s="73">
        <v>5</v>
      </c>
      <c r="E11" s="74" t="s">
        <v>292</v>
      </c>
      <c r="F11" s="75"/>
      <c r="G11" s="66"/>
      <c r="H11" s="66"/>
      <c r="I11" s="66"/>
      <c r="J11" s="66"/>
    </row>
    <row r="12" spans="2:10" s="56" customFormat="1" ht="12.75" customHeight="1">
      <c r="B12" s="64"/>
      <c r="C12" s="72"/>
      <c r="D12" s="73">
        <v>6</v>
      </c>
      <c r="E12" s="74" t="s">
        <v>293</v>
      </c>
      <c r="F12" s="75"/>
      <c r="G12" s="66"/>
      <c r="H12" s="66"/>
      <c r="I12" s="66"/>
      <c r="J12" s="66"/>
    </row>
    <row r="13" spans="2:10" s="56" customFormat="1" ht="12.75" customHeight="1">
      <c r="B13" s="64"/>
      <c r="C13" s="72"/>
      <c r="D13" s="73">
        <v>7</v>
      </c>
      <c r="E13" s="74" t="s">
        <v>294</v>
      </c>
      <c r="F13" s="75"/>
      <c r="G13" s="66"/>
      <c r="H13" s="66"/>
      <c r="I13" s="66"/>
      <c r="J13" s="66"/>
    </row>
    <row r="14" spans="2:10" s="56" customFormat="1" ht="12.75" customHeight="1">
      <c r="B14" s="64"/>
      <c r="C14" s="72"/>
      <c r="D14" s="73">
        <v>8</v>
      </c>
      <c r="E14" s="74" t="s">
        <v>295</v>
      </c>
      <c r="F14" s="56">
        <v>24</v>
      </c>
      <c r="G14" s="66">
        <v>1928872</v>
      </c>
      <c r="H14" s="66"/>
      <c r="I14" s="66"/>
      <c r="J14" s="66"/>
    </row>
    <row r="15" spans="2:10" s="56" customFormat="1" ht="12.75" customHeight="1">
      <c r="B15" s="64"/>
      <c r="C15" s="72"/>
      <c r="D15" s="73">
        <v>9</v>
      </c>
      <c r="E15" s="74" t="s">
        <v>296</v>
      </c>
      <c r="F15" s="75">
        <v>25</v>
      </c>
      <c r="G15" s="70">
        <v>1966928.537124261</v>
      </c>
      <c r="H15" s="70"/>
      <c r="I15" s="70"/>
      <c r="J15" s="70"/>
    </row>
    <row r="16" spans="2:10" s="56" customFormat="1" ht="12.75" customHeight="1">
      <c r="B16" s="64"/>
      <c r="C16" s="72"/>
      <c r="D16" s="73"/>
      <c r="E16" s="90" t="s">
        <v>297</v>
      </c>
      <c r="F16" s="75">
        <v>26</v>
      </c>
      <c r="G16" s="92">
        <v>0</v>
      </c>
      <c r="H16" s="92"/>
      <c r="I16" s="92"/>
      <c r="J16" s="92"/>
    </row>
    <row r="17" spans="2:10" s="56" customFormat="1" ht="12.75" customHeight="1">
      <c r="B17" s="305"/>
      <c r="C17" s="303"/>
      <c r="D17" s="73"/>
      <c r="E17" s="90" t="s">
        <v>613</v>
      </c>
      <c r="F17" s="91">
        <v>27</v>
      </c>
      <c r="G17" s="92">
        <v>606037</v>
      </c>
      <c r="H17" s="92"/>
      <c r="I17" s="92"/>
      <c r="J17" s="92"/>
    </row>
    <row r="18" spans="2:10" s="56" customFormat="1" ht="12.75" customHeight="1">
      <c r="B18" s="64"/>
      <c r="C18" s="72"/>
      <c r="D18" s="73"/>
      <c r="E18" s="90" t="s">
        <v>298</v>
      </c>
      <c r="F18" s="91">
        <v>28</v>
      </c>
      <c r="G18" s="92">
        <v>292659.27</v>
      </c>
      <c r="H18" s="92"/>
      <c r="I18" s="92"/>
      <c r="J18" s="92"/>
    </row>
    <row r="19" spans="2:10" s="56" customFormat="1" ht="12.75" customHeight="1">
      <c r="B19" s="64"/>
      <c r="C19" s="72"/>
      <c r="D19" s="73"/>
      <c r="E19" s="90" t="s">
        <v>299</v>
      </c>
      <c r="F19" s="91">
        <v>29</v>
      </c>
      <c r="G19" s="92">
        <v>1068232.267124261</v>
      </c>
      <c r="H19" s="92"/>
      <c r="I19" s="92"/>
      <c r="J19" s="92"/>
    </row>
    <row r="20" spans="2:10" s="56" customFormat="1" ht="12.75" customHeight="1">
      <c r="B20" s="64"/>
      <c r="C20" s="72"/>
      <c r="D20" s="73">
        <v>10</v>
      </c>
      <c r="E20" s="74" t="s">
        <v>249</v>
      </c>
      <c r="F20" s="75"/>
      <c r="G20" s="66">
        <v>69064973</v>
      </c>
      <c r="H20" s="66"/>
      <c r="I20" s="66"/>
      <c r="J20" s="66"/>
    </row>
    <row r="21" spans="2:10" s="56" customFormat="1" ht="12.75" customHeight="1">
      <c r="B21" s="64"/>
      <c r="C21" s="67" t="s">
        <v>234</v>
      </c>
      <c r="D21" s="68" t="s">
        <v>300</v>
      </c>
      <c r="E21" s="69"/>
      <c r="F21" s="76">
        <v>30</v>
      </c>
      <c r="G21" s="66">
        <v>2679518.5499999998</v>
      </c>
      <c r="H21" s="66"/>
      <c r="I21" s="66"/>
      <c r="J21" s="66"/>
    </row>
    <row r="22" spans="2:10" s="56" customFormat="1" ht="12.75" customHeight="1">
      <c r="B22" s="64"/>
      <c r="C22" s="67" t="s">
        <v>234</v>
      </c>
      <c r="D22" s="68" t="s">
        <v>301</v>
      </c>
      <c r="E22" s="74"/>
      <c r="F22" s="75">
        <v>31</v>
      </c>
      <c r="G22" s="66">
        <v>0</v>
      </c>
      <c r="H22" s="66"/>
      <c r="I22" s="66"/>
      <c r="J22" s="66"/>
    </row>
    <row r="23" spans="2:10" s="56" customFormat="1" ht="12.75" customHeight="1">
      <c r="B23" s="64"/>
      <c r="C23" s="67" t="s">
        <v>234</v>
      </c>
      <c r="D23" s="68" t="s">
        <v>302</v>
      </c>
      <c r="E23" s="74"/>
      <c r="F23" s="75">
        <v>32</v>
      </c>
      <c r="G23" s="66"/>
      <c r="H23" s="66"/>
      <c r="I23" s="66"/>
      <c r="J23" s="66"/>
    </row>
    <row r="24" spans="2:10" s="56" customFormat="1" ht="15.95" customHeight="1">
      <c r="B24" s="64"/>
      <c r="C24" s="358" t="s">
        <v>303</v>
      </c>
      <c r="D24" s="359"/>
      <c r="E24" s="360"/>
      <c r="F24" s="79"/>
      <c r="G24" s="70">
        <v>76204353.407124251</v>
      </c>
      <c r="H24" s="70"/>
      <c r="I24" s="70"/>
      <c r="J24" s="70"/>
    </row>
    <row r="25" spans="2:10" s="56" customFormat="1" ht="12.75" customHeight="1">
      <c r="B25" s="64"/>
      <c r="C25" s="67" t="s">
        <v>234</v>
      </c>
      <c r="D25" s="68" t="s">
        <v>304</v>
      </c>
      <c r="E25" s="84"/>
      <c r="F25" s="83">
        <v>33</v>
      </c>
      <c r="G25" s="70">
        <v>0</v>
      </c>
      <c r="H25" s="70"/>
      <c r="I25" s="70"/>
      <c r="J25" s="70"/>
    </row>
    <row r="26" spans="2:10" s="56" customFormat="1" ht="12.75" customHeight="1">
      <c r="B26" s="64"/>
      <c r="C26" s="77"/>
      <c r="D26" s="73">
        <v>1</v>
      </c>
      <c r="E26" s="74" t="s">
        <v>288</v>
      </c>
      <c r="F26" s="75"/>
      <c r="G26" s="66"/>
      <c r="H26" s="66"/>
      <c r="I26" s="66"/>
      <c r="J26" s="66"/>
    </row>
    <row r="27" spans="2:10" s="56" customFormat="1" ht="12.75" customHeight="1">
      <c r="B27" s="64"/>
      <c r="C27" s="77"/>
      <c r="D27" s="73">
        <v>2</v>
      </c>
      <c r="E27" s="74" t="s">
        <v>289</v>
      </c>
      <c r="F27" s="75"/>
      <c r="G27" s="66"/>
      <c r="H27" s="66"/>
      <c r="I27" s="66"/>
      <c r="J27" s="66"/>
    </row>
    <row r="28" spans="2:10" s="56" customFormat="1" ht="12.75" customHeight="1">
      <c r="B28" s="64"/>
      <c r="C28" s="77"/>
      <c r="D28" s="73">
        <v>3</v>
      </c>
      <c r="E28" s="74" t="s">
        <v>305</v>
      </c>
      <c r="F28" s="75"/>
      <c r="G28" s="66"/>
      <c r="H28" s="66"/>
      <c r="I28" s="66"/>
      <c r="J28" s="66"/>
    </row>
    <row r="29" spans="2:10" s="56" customFormat="1" ht="12.75" customHeight="1">
      <c r="B29" s="64"/>
      <c r="C29" s="77"/>
      <c r="D29" s="73">
        <v>4</v>
      </c>
      <c r="E29" s="74" t="s">
        <v>291</v>
      </c>
      <c r="F29" s="75"/>
      <c r="G29" s="66"/>
      <c r="H29" s="66"/>
      <c r="I29" s="66"/>
      <c r="J29" s="66"/>
    </row>
    <row r="30" spans="2:10" s="56" customFormat="1" ht="12.75" customHeight="1">
      <c r="B30" s="64"/>
      <c r="C30" s="77"/>
      <c r="D30" s="73">
        <v>5</v>
      </c>
      <c r="E30" s="74" t="s">
        <v>292</v>
      </c>
      <c r="F30" s="75"/>
      <c r="G30" s="66"/>
      <c r="H30" s="66"/>
      <c r="I30" s="66"/>
      <c r="J30" s="66"/>
    </row>
    <row r="31" spans="2:10" s="56" customFormat="1" ht="12.75" customHeight="1">
      <c r="B31" s="64"/>
      <c r="C31" s="77"/>
      <c r="D31" s="73">
        <v>6</v>
      </c>
      <c r="E31" s="74" t="s">
        <v>293</v>
      </c>
      <c r="F31" s="75"/>
      <c r="G31" s="66"/>
      <c r="H31" s="66"/>
      <c r="I31" s="66"/>
      <c r="J31" s="66"/>
    </row>
    <row r="32" spans="2:10" s="56" customFormat="1" ht="12.75" customHeight="1">
      <c r="B32" s="64"/>
      <c r="C32" s="77"/>
      <c r="D32" s="73">
        <v>7</v>
      </c>
      <c r="E32" s="74" t="s">
        <v>294</v>
      </c>
      <c r="F32" s="75"/>
      <c r="G32" s="66"/>
      <c r="H32" s="66"/>
      <c r="I32" s="66"/>
      <c r="J32" s="66"/>
    </row>
    <row r="33" spans="2:10" s="56" customFormat="1" ht="12.75" customHeight="1">
      <c r="B33" s="64"/>
      <c r="C33" s="77"/>
      <c r="D33" s="73">
        <v>8</v>
      </c>
      <c r="E33" s="74" t="s">
        <v>306</v>
      </c>
      <c r="F33" s="75"/>
      <c r="G33" s="66"/>
      <c r="H33" s="66"/>
      <c r="I33" s="66"/>
      <c r="J33" s="66"/>
    </row>
    <row r="34" spans="2:10" s="56" customFormat="1" ht="12.75" customHeight="1">
      <c r="B34" s="64"/>
      <c r="C34" s="77"/>
      <c r="D34" s="73"/>
      <c r="E34" s="74"/>
      <c r="F34" s="75"/>
      <c r="G34" s="66"/>
      <c r="H34" s="66"/>
      <c r="I34" s="66"/>
      <c r="J34" s="66"/>
    </row>
    <row r="35" spans="2:10" s="56" customFormat="1" ht="12.75" customHeight="1">
      <c r="B35" s="64"/>
      <c r="C35" s="67" t="s">
        <v>234</v>
      </c>
      <c r="D35" s="68" t="s">
        <v>307</v>
      </c>
      <c r="E35" s="69"/>
      <c r="F35" s="76">
        <v>34</v>
      </c>
      <c r="G35" s="66"/>
      <c r="H35" s="66"/>
      <c r="I35" s="66"/>
      <c r="J35" s="66"/>
    </row>
    <row r="36" spans="2:10" s="56" customFormat="1" ht="12.75" customHeight="1">
      <c r="B36" s="64"/>
      <c r="C36" s="67" t="s">
        <v>234</v>
      </c>
      <c r="D36" s="68" t="s">
        <v>308</v>
      </c>
      <c r="E36" s="69"/>
      <c r="F36" s="76">
        <v>35</v>
      </c>
      <c r="G36" s="66"/>
      <c r="H36" s="66"/>
      <c r="I36" s="66"/>
      <c r="J36" s="66"/>
    </row>
    <row r="37" spans="2:10" s="56" customFormat="1" ht="12.75" customHeight="1">
      <c r="B37" s="64"/>
      <c r="C37" s="67" t="s">
        <v>234</v>
      </c>
      <c r="D37" s="68" t="s">
        <v>309</v>
      </c>
      <c r="E37" s="69"/>
      <c r="F37" s="76">
        <v>36</v>
      </c>
      <c r="G37" s="70">
        <v>0</v>
      </c>
      <c r="H37" s="70"/>
      <c r="I37" s="70"/>
      <c r="J37" s="70"/>
    </row>
    <row r="38" spans="2:10" s="56" customFormat="1" ht="12.75" customHeight="1">
      <c r="B38" s="64"/>
      <c r="C38" s="72"/>
      <c r="D38" s="73">
        <v>1</v>
      </c>
      <c r="E38" s="74" t="s">
        <v>310</v>
      </c>
      <c r="F38" s="75"/>
      <c r="G38" s="66"/>
      <c r="H38" s="66"/>
      <c r="I38" s="66"/>
      <c r="J38" s="66"/>
    </row>
    <row r="39" spans="2:10" s="56" customFormat="1" ht="12.75" customHeight="1">
      <c r="B39" s="64"/>
      <c r="C39" s="72"/>
      <c r="D39" s="73">
        <v>2</v>
      </c>
      <c r="E39" s="74" t="s">
        <v>311</v>
      </c>
      <c r="F39" s="75"/>
      <c r="G39" s="66"/>
      <c r="H39" s="66"/>
      <c r="I39" s="66"/>
      <c r="J39" s="66"/>
    </row>
    <row r="40" spans="2:10" s="56" customFormat="1" ht="12.75" customHeight="1">
      <c r="B40" s="64"/>
      <c r="C40" s="67" t="s">
        <v>234</v>
      </c>
      <c r="D40" s="68" t="s">
        <v>312</v>
      </c>
      <c r="E40" s="69"/>
      <c r="F40" s="76">
        <v>37</v>
      </c>
      <c r="G40" s="66"/>
      <c r="H40" s="66"/>
      <c r="I40" s="66"/>
      <c r="J40" s="66"/>
    </row>
    <row r="41" spans="2:10" s="56" customFormat="1" ht="12.75" customHeight="1">
      <c r="B41" s="64"/>
      <c r="C41" s="72"/>
      <c r="D41" s="68"/>
      <c r="E41" s="69"/>
      <c r="F41" s="76"/>
      <c r="G41" s="66"/>
      <c r="H41" s="66"/>
      <c r="I41" s="66"/>
      <c r="J41" s="66"/>
    </row>
    <row r="42" spans="2:10" s="56" customFormat="1" ht="15.95" customHeight="1">
      <c r="B42" s="64"/>
      <c r="C42" s="358" t="s">
        <v>313</v>
      </c>
      <c r="D42" s="359"/>
      <c r="E42" s="360"/>
      <c r="F42" s="79"/>
      <c r="G42" s="70">
        <v>0</v>
      </c>
      <c r="H42" s="70"/>
      <c r="I42" s="70"/>
      <c r="J42" s="70"/>
    </row>
    <row r="43" spans="2:10" s="56" customFormat="1" ht="15.95" customHeight="1">
      <c r="B43" s="64"/>
      <c r="C43" s="72"/>
      <c r="D43" s="68"/>
      <c r="E43" s="69"/>
      <c r="F43" s="76"/>
      <c r="G43" s="66"/>
      <c r="H43" s="66"/>
      <c r="I43" s="66"/>
      <c r="J43" s="66"/>
    </row>
    <row r="44" spans="2:10" s="56" customFormat="1" ht="24.75" customHeight="1">
      <c r="B44" s="64"/>
      <c r="C44" s="358" t="s">
        <v>314</v>
      </c>
      <c r="D44" s="359"/>
      <c r="E44" s="360"/>
      <c r="F44" s="79"/>
      <c r="G44" s="70">
        <v>76204353.407124251</v>
      </c>
      <c r="H44" s="70"/>
      <c r="I44" s="70"/>
      <c r="J44" s="70"/>
    </row>
    <row r="45" spans="2:10" s="56" customFormat="1" ht="12.75" customHeight="1">
      <c r="B45" s="64"/>
      <c r="C45" s="67" t="s">
        <v>234</v>
      </c>
      <c r="D45" s="68" t="s">
        <v>315</v>
      </c>
      <c r="E45" s="69"/>
      <c r="F45" s="76">
        <v>38</v>
      </c>
      <c r="G45" s="66"/>
      <c r="H45" s="66"/>
      <c r="I45" s="66"/>
      <c r="J45" s="66"/>
    </row>
    <row r="46" spans="2:10" s="56" customFormat="1" ht="12.75" customHeight="1">
      <c r="B46" s="64"/>
      <c r="C46" s="67" t="s">
        <v>234</v>
      </c>
      <c r="D46" s="68" t="s">
        <v>316</v>
      </c>
      <c r="E46" s="69"/>
      <c r="F46" s="76">
        <v>39</v>
      </c>
      <c r="G46" s="66">
        <v>100</v>
      </c>
      <c r="H46" s="66"/>
      <c r="I46" s="66"/>
      <c r="J46" s="66"/>
    </row>
    <row r="47" spans="2:10" s="56" customFormat="1" ht="12.75" customHeight="1">
      <c r="B47" s="64"/>
      <c r="C47" s="67" t="s">
        <v>234</v>
      </c>
      <c r="D47" s="68" t="s">
        <v>317</v>
      </c>
      <c r="E47" s="69"/>
      <c r="F47" s="76">
        <v>40</v>
      </c>
      <c r="G47" s="66"/>
      <c r="H47" s="66"/>
      <c r="I47" s="66"/>
      <c r="J47" s="66"/>
    </row>
    <row r="48" spans="2:10" s="56" customFormat="1" ht="12.75" customHeight="1">
      <c r="B48" s="64"/>
      <c r="C48" s="67" t="s">
        <v>234</v>
      </c>
      <c r="D48" s="68" t="s">
        <v>318</v>
      </c>
      <c r="E48" s="69"/>
      <c r="F48" s="76">
        <v>41</v>
      </c>
      <c r="G48" s="66"/>
      <c r="H48" s="66"/>
      <c r="I48" s="66"/>
      <c r="J48" s="66"/>
    </row>
    <row r="49" spans="2:10" s="56" customFormat="1" ht="12.75" customHeight="1">
      <c r="B49" s="64"/>
      <c r="C49" s="67" t="s">
        <v>234</v>
      </c>
      <c r="D49" s="68" t="s">
        <v>319</v>
      </c>
      <c r="E49" s="69"/>
      <c r="F49" s="76">
        <v>42</v>
      </c>
      <c r="G49" s="70">
        <v>0</v>
      </c>
      <c r="H49" s="70"/>
      <c r="I49" s="70"/>
      <c r="J49" s="70"/>
    </row>
    <row r="50" spans="2:10" s="56" customFormat="1" ht="12.75" customHeight="1">
      <c r="B50" s="64"/>
      <c r="C50" s="93"/>
      <c r="D50" s="73">
        <v>1</v>
      </c>
      <c r="E50" s="74" t="s">
        <v>320</v>
      </c>
      <c r="F50" s="76"/>
      <c r="G50" s="66"/>
      <c r="H50" s="66"/>
      <c r="I50" s="66"/>
      <c r="J50" s="66"/>
    </row>
    <row r="51" spans="2:10" s="56" customFormat="1" ht="12.75" customHeight="1">
      <c r="B51" s="64"/>
      <c r="C51" s="93"/>
      <c r="D51" s="73">
        <v>2</v>
      </c>
      <c r="E51" s="74" t="s">
        <v>321</v>
      </c>
      <c r="F51" s="76"/>
      <c r="G51" s="66"/>
      <c r="H51" s="66"/>
      <c r="I51" s="66"/>
      <c r="J51" s="66"/>
    </row>
    <row r="52" spans="2:10" s="56" customFormat="1" ht="12.75" customHeight="1">
      <c r="B52" s="64"/>
      <c r="C52" s="93"/>
      <c r="D52" s="73">
        <v>3</v>
      </c>
      <c r="E52" s="74" t="s">
        <v>319</v>
      </c>
      <c r="F52" s="76"/>
      <c r="G52" s="66"/>
      <c r="H52" s="66"/>
      <c r="I52" s="66"/>
      <c r="J52" s="66"/>
    </row>
    <row r="53" spans="2:10" s="56" customFormat="1" ht="12.75" customHeight="1">
      <c r="B53" s="64"/>
      <c r="C53" s="67" t="s">
        <v>234</v>
      </c>
      <c r="D53" s="68" t="s">
        <v>322</v>
      </c>
      <c r="E53" s="69"/>
      <c r="F53" s="76">
        <v>43</v>
      </c>
      <c r="G53" s="66"/>
      <c r="H53" s="66"/>
      <c r="I53" s="66"/>
      <c r="J53" s="66"/>
    </row>
    <row r="54" spans="2:10" s="56" customFormat="1" ht="12.75" customHeight="1">
      <c r="B54" s="64"/>
      <c r="C54" s="67" t="s">
        <v>234</v>
      </c>
      <c r="D54" s="68" t="s">
        <v>323</v>
      </c>
      <c r="E54" s="69"/>
      <c r="F54" s="76">
        <v>44</v>
      </c>
      <c r="G54" s="66">
        <v>2616285.202875738</v>
      </c>
      <c r="H54" s="66"/>
      <c r="I54" s="66"/>
      <c r="J54" s="66"/>
    </row>
    <row r="55" spans="2:10" s="56" customFormat="1" ht="12.75" customHeight="1">
      <c r="B55" s="64"/>
      <c r="C55" s="94"/>
      <c r="D55" s="68"/>
      <c r="E55" s="69"/>
      <c r="F55" s="69"/>
      <c r="G55" s="66"/>
      <c r="H55" s="66"/>
      <c r="I55" s="66"/>
      <c r="J55" s="66"/>
    </row>
    <row r="56" spans="2:10" s="56" customFormat="1" ht="15.95" customHeight="1">
      <c r="B56" s="64"/>
      <c r="C56" s="358" t="s">
        <v>324</v>
      </c>
      <c r="D56" s="359"/>
      <c r="E56" s="360"/>
      <c r="F56" s="85"/>
      <c r="G56" s="70">
        <v>2616385.202875738</v>
      </c>
      <c r="H56" s="70"/>
      <c r="I56" s="70"/>
      <c r="J56" s="70"/>
    </row>
    <row r="57" spans="2:10" s="56" customFormat="1" ht="15.95" customHeight="1">
      <c r="B57" s="64"/>
      <c r="C57" s="94"/>
      <c r="D57" s="68"/>
      <c r="E57" s="69"/>
      <c r="F57" s="69"/>
      <c r="G57" s="66"/>
      <c r="H57" s="66"/>
      <c r="I57" s="66"/>
      <c r="J57" s="66"/>
    </row>
    <row r="58" spans="2:10" s="56" customFormat="1" ht="24.75" customHeight="1">
      <c r="B58" s="64"/>
      <c r="C58" s="358" t="s">
        <v>325</v>
      </c>
      <c r="D58" s="359"/>
      <c r="E58" s="360"/>
      <c r="F58" s="85"/>
      <c r="G58" s="70">
        <v>78820738.609999985</v>
      </c>
      <c r="H58" s="70"/>
      <c r="I58" s="70"/>
      <c r="J58" s="70"/>
    </row>
    <row r="59" spans="2:10" s="56" customFormat="1" ht="15.95" customHeight="1">
      <c r="B59" s="87"/>
      <c r="C59" s="87"/>
      <c r="D59" s="95"/>
      <c r="E59" s="96"/>
      <c r="F59" s="96"/>
      <c r="G59" s="88"/>
      <c r="H59" s="88"/>
      <c r="I59" s="88"/>
      <c r="J59" s="88"/>
    </row>
    <row r="60" spans="2:10" s="56" customFormat="1" ht="15.95" customHeight="1">
      <c r="B60" s="87"/>
      <c r="C60" s="87"/>
      <c r="D60" s="95"/>
      <c r="E60" s="96"/>
      <c r="F60" s="96"/>
      <c r="G60" s="96"/>
      <c r="H60" s="88"/>
      <c r="I60" s="88"/>
      <c r="J60" s="88"/>
    </row>
    <row r="61" spans="2:10" s="56" customFormat="1" ht="15.95" customHeight="1">
      <c r="B61" s="87"/>
      <c r="C61" s="87"/>
      <c r="D61" s="95"/>
      <c r="E61" s="96"/>
      <c r="F61" s="96"/>
      <c r="G61" s="96"/>
      <c r="H61" s="88"/>
      <c r="I61" s="88"/>
      <c r="J61" s="88"/>
    </row>
    <row r="62" spans="2:10" s="56" customFormat="1" ht="15.95" customHeight="1">
      <c r="B62" s="87"/>
      <c r="C62" s="87"/>
      <c r="D62" s="95"/>
      <c r="E62" s="96"/>
      <c r="F62" s="96"/>
      <c r="G62" s="96"/>
      <c r="H62" s="88"/>
      <c r="I62" s="88"/>
      <c r="J62" s="88"/>
    </row>
    <row r="63" spans="2:10" s="56" customFormat="1" ht="15.95" customHeight="1">
      <c r="B63" s="63"/>
      <c r="C63" s="63"/>
      <c r="D63" s="63"/>
      <c r="E63" s="96"/>
      <c r="F63" s="96"/>
      <c r="G63" s="96"/>
      <c r="H63" s="88"/>
      <c r="I63" s="88"/>
      <c r="J63" s="88"/>
    </row>
    <row r="64" spans="2:10" s="56" customFormat="1" ht="15.95" customHeight="1">
      <c r="B64" s="87"/>
      <c r="C64" s="87"/>
      <c r="D64" s="95"/>
      <c r="E64" s="96"/>
      <c r="F64" s="96"/>
      <c r="G64" s="96"/>
      <c r="H64" s="88"/>
      <c r="I64" s="88"/>
      <c r="J64" s="88"/>
    </row>
    <row r="65" spans="2:10" s="56" customFormat="1" ht="15.95" customHeight="1">
      <c r="B65" s="87"/>
      <c r="C65" s="87"/>
      <c r="D65" s="95"/>
      <c r="E65" s="96"/>
      <c r="F65" s="96"/>
      <c r="G65" s="96"/>
      <c r="H65" s="88"/>
      <c r="I65" s="88"/>
      <c r="J65" s="88"/>
    </row>
    <row r="66" spans="2:10" s="56" customFormat="1" ht="15.95" customHeight="1">
      <c r="B66" s="87"/>
      <c r="C66" s="87"/>
      <c r="D66" s="95"/>
      <c r="E66" s="96"/>
      <c r="F66" s="96"/>
      <c r="G66" s="96"/>
      <c r="H66" s="88"/>
      <c r="I66" s="88"/>
      <c r="J66" s="88"/>
    </row>
    <row r="67" spans="2:10" s="56" customFormat="1" ht="15.95" customHeight="1">
      <c r="B67" s="87"/>
      <c r="C67" s="87"/>
      <c r="D67" s="95"/>
      <c r="E67" s="96"/>
      <c r="F67" s="96"/>
      <c r="G67" s="96"/>
      <c r="H67" s="88"/>
      <c r="I67" s="88"/>
      <c r="J67" s="88"/>
    </row>
    <row r="68" spans="2:10" s="56" customFormat="1" ht="15.95" customHeight="1">
      <c r="B68" s="87"/>
      <c r="C68" s="87"/>
      <c r="D68" s="87"/>
      <c r="E68" s="87"/>
      <c r="F68" s="87"/>
      <c r="G68" s="87"/>
      <c r="H68" s="88"/>
      <c r="I68" s="88"/>
      <c r="J68" s="88"/>
    </row>
    <row r="69" spans="2:10">
      <c r="B69" s="38"/>
      <c r="C69" s="38"/>
      <c r="D69" s="48"/>
      <c r="E69" s="37"/>
      <c r="F69" s="37"/>
      <c r="G69" s="37"/>
      <c r="H69" s="97"/>
      <c r="I69" s="97"/>
      <c r="J69" s="97"/>
    </row>
  </sheetData>
  <mergeCells count="7">
    <mergeCell ref="C58:E58"/>
    <mergeCell ref="B3:J3"/>
    <mergeCell ref="C5:E5"/>
    <mergeCell ref="C24:E24"/>
    <mergeCell ref="C42:E42"/>
    <mergeCell ref="C44:E44"/>
    <mergeCell ref="C56:E56"/>
  </mergeCells>
  <printOptions horizontalCentered="1" verticalCentered="1"/>
  <pageMargins left="0" right="0" top="0" bottom="0" header="0.511811023622047" footer="0.21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N72"/>
  <sheetViews>
    <sheetView view="pageBreakPreview" topLeftCell="A28" zoomScaleNormal="115" zoomScaleSheetLayoutView="100" workbookViewId="0">
      <selection activeCell="K56" sqref="K56"/>
    </sheetView>
  </sheetViews>
  <sheetFormatPr defaultRowHeight="12"/>
  <cols>
    <col min="1" max="1" width="4.140625" style="32" customWidth="1"/>
    <col min="2" max="2" width="3.7109375" style="57" customWidth="1"/>
    <col min="3" max="3" width="3.42578125" style="57" customWidth="1"/>
    <col min="4" max="4" width="4.140625" style="57" customWidth="1"/>
    <col min="5" max="5" width="63.140625" style="32" customWidth="1"/>
    <col min="6" max="6" width="2.7109375" style="32" hidden="1" customWidth="1"/>
    <col min="7" max="7" width="13.42578125" style="32" customWidth="1"/>
    <col min="8" max="8" width="13.85546875" style="195" customWidth="1"/>
    <col min="9" max="9" width="1.42578125" style="32" customWidth="1"/>
    <col min="10" max="10" width="18.5703125" style="32" bestFit="1" customWidth="1"/>
    <col min="11" max="11" width="18" style="57" customWidth="1"/>
    <col min="12" max="12" width="11.7109375" style="32" bestFit="1" customWidth="1"/>
    <col min="13" max="13" width="9.140625" style="32"/>
    <col min="14" max="14" width="14.42578125" style="32" bestFit="1" customWidth="1"/>
    <col min="15" max="16384" width="9.140625" style="32"/>
  </cols>
  <sheetData>
    <row r="1" spans="2:11" s="56" customFormat="1">
      <c r="B1" s="53" t="str">
        <f>[5]Pasivet!B1</f>
        <v xml:space="preserve">Shoqeria </v>
      </c>
      <c r="C1" s="53"/>
      <c r="D1" s="54"/>
      <c r="E1" s="53" t="str">
        <f>Kop.!F3</f>
        <v>Auto 1 albania shpk</v>
      </c>
      <c r="F1" s="89"/>
      <c r="G1" s="89"/>
      <c r="H1" s="193"/>
      <c r="K1" s="194"/>
    </row>
    <row r="2" spans="2:11" s="56" customFormat="1" ht="17.25" customHeight="1">
      <c r="B2" s="396" t="s">
        <v>415</v>
      </c>
      <c r="C2" s="396"/>
      <c r="D2" s="396"/>
      <c r="E2" s="396"/>
      <c r="F2" s="396"/>
      <c r="G2" s="396"/>
      <c r="H2" s="396"/>
      <c r="K2" s="194"/>
    </row>
    <row r="3" spans="2:11" s="56" customFormat="1" ht="17.25" customHeight="1">
      <c r="B3" s="396" t="s">
        <v>416</v>
      </c>
      <c r="C3" s="396"/>
      <c r="D3" s="396"/>
      <c r="E3" s="396"/>
      <c r="F3" s="396"/>
      <c r="G3" s="396"/>
      <c r="H3" s="396"/>
      <c r="K3" s="194"/>
    </row>
    <row r="4" spans="2:11" s="56" customFormat="1" ht="17.25" customHeight="1">
      <c r="B4" s="397" t="s">
        <v>417</v>
      </c>
      <c r="C4" s="397"/>
      <c r="D4" s="397"/>
      <c r="E4" s="397"/>
      <c r="F4" s="397"/>
      <c r="G4" s="397"/>
      <c r="H4" s="397"/>
      <c r="K4" s="194"/>
    </row>
    <row r="5" spans="2:11" ht="7.5" customHeight="1"/>
    <row r="6" spans="2:11" s="56" customFormat="1" ht="15.95" customHeight="1">
      <c r="B6" s="196" t="s">
        <v>230</v>
      </c>
      <c r="C6" s="358" t="s">
        <v>418</v>
      </c>
      <c r="D6" s="359"/>
      <c r="E6" s="360"/>
      <c r="F6" s="60"/>
      <c r="G6" s="61">
        <v>2018</v>
      </c>
      <c r="H6" s="61">
        <v>2017</v>
      </c>
      <c r="K6" s="194"/>
    </row>
    <row r="7" spans="2:11" s="56" customFormat="1" ht="12.75" customHeight="1">
      <c r="B7" s="86" t="s">
        <v>234</v>
      </c>
      <c r="C7" s="197" t="s">
        <v>419</v>
      </c>
      <c r="D7" s="198"/>
      <c r="E7" s="199"/>
      <c r="F7" s="200" t="s">
        <v>420</v>
      </c>
      <c r="G7" s="201">
        <v>63287431.020000003</v>
      </c>
      <c r="H7" s="201">
        <v>0</v>
      </c>
      <c r="K7" s="194"/>
    </row>
    <row r="8" spans="2:11" s="56" customFormat="1" ht="12.75" customHeight="1">
      <c r="B8" s="86" t="s">
        <v>234</v>
      </c>
      <c r="C8" s="197" t="s">
        <v>421</v>
      </c>
      <c r="D8" s="198"/>
      <c r="E8" s="199"/>
      <c r="F8" s="200" t="s">
        <v>422</v>
      </c>
      <c r="G8" s="201"/>
      <c r="H8" s="201"/>
      <c r="K8" s="194"/>
    </row>
    <row r="9" spans="2:11" s="56" customFormat="1" ht="12.75" customHeight="1">
      <c r="B9" s="86" t="s">
        <v>234</v>
      </c>
      <c r="C9" s="197" t="s">
        <v>423</v>
      </c>
      <c r="D9" s="198"/>
      <c r="E9" s="199"/>
      <c r="F9" s="200" t="s">
        <v>420</v>
      </c>
      <c r="G9" s="201"/>
      <c r="H9" s="201"/>
      <c r="K9" s="194"/>
    </row>
    <row r="10" spans="2:11" s="56" customFormat="1" ht="12.75" customHeight="1">
      <c r="B10" s="86" t="s">
        <v>234</v>
      </c>
      <c r="C10" s="197" t="s">
        <v>424</v>
      </c>
      <c r="D10" s="198"/>
      <c r="E10" s="199"/>
      <c r="F10" s="200" t="s">
        <v>420</v>
      </c>
      <c r="G10" s="201"/>
      <c r="H10" s="201"/>
      <c r="K10" s="194"/>
    </row>
    <row r="11" spans="2:11" s="56" customFormat="1" ht="8.25" customHeight="1">
      <c r="B11" s="64"/>
      <c r="C11" s="202"/>
      <c r="D11" s="198"/>
      <c r="E11" s="199"/>
      <c r="F11" s="203"/>
      <c r="G11" s="204"/>
      <c r="H11" s="204"/>
      <c r="K11" s="194"/>
    </row>
    <row r="12" spans="2:11" s="56" customFormat="1" ht="12.75" customHeight="1">
      <c r="B12" s="86" t="s">
        <v>234</v>
      </c>
      <c r="C12" s="197" t="s">
        <v>425</v>
      </c>
      <c r="D12" s="198"/>
      <c r="E12" s="199"/>
      <c r="F12" s="200" t="s">
        <v>422</v>
      </c>
      <c r="G12" s="201"/>
      <c r="H12" s="201"/>
      <c r="K12" s="194"/>
    </row>
    <row r="13" spans="2:11" s="56" customFormat="1" ht="12.75" customHeight="1">
      <c r="B13" s="64"/>
      <c r="C13" s="202"/>
      <c r="D13" s="205">
        <v>1</v>
      </c>
      <c r="E13" s="206" t="s">
        <v>425</v>
      </c>
      <c r="F13" s="203"/>
      <c r="G13" s="204"/>
      <c r="H13" s="204"/>
      <c r="K13" s="194"/>
    </row>
    <row r="14" spans="2:11" s="56" customFormat="1" ht="12.75" customHeight="1">
      <c r="B14" s="207"/>
      <c r="C14" s="202"/>
      <c r="D14" s="56">
        <v>2</v>
      </c>
      <c r="E14" s="206" t="s">
        <v>426</v>
      </c>
      <c r="F14" s="203"/>
      <c r="G14" s="204"/>
      <c r="H14" s="204"/>
      <c r="K14" s="194"/>
    </row>
    <row r="15" spans="2:11" s="56" customFormat="1" ht="8.25" customHeight="1">
      <c r="B15" s="207"/>
      <c r="C15" s="202"/>
      <c r="D15" s="198"/>
      <c r="E15" s="199"/>
      <c r="F15" s="203"/>
      <c r="G15" s="204"/>
      <c r="H15" s="204"/>
      <c r="K15" s="194"/>
    </row>
    <row r="16" spans="2:11" s="56" customFormat="1" ht="12.75" customHeight="1">
      <c r="B16" s="86" t="s">
        <v>234</v>
      </c>
      <c r="C16" s="197" t="s">
        <v>427</v>
      </c>
      <c r="D16" s="198"/>
      <c r="E16" s="199"/>
      <c r="F16" s="200" t="s">
        <v>422</v>
      </c>
      <c r="G16" s="201">
        <v>-48574188.5</v>
      </c>
      <c r="H16" s="201">
        <v>0</v>
      </c>
      <c r="K16" s="194"/>
    </row>
    <row r="17" spans="2:14" s="56" customFormat="1" ht="12.75" customHeight="1">
      <c r="B17" s="207"/>
      <c r="C17" s="202"/>
      <c r="D17" s="208">
        <v>1</v>
      </c>
      <c r="E17" s="74" t="s">
        <v>428</v>
      </c>
      <c r="F17" s="209"/>
      <c r="G17" s="204">
        <v>-42046250</v>
      </c>
      <c r="H17" s="204"/>
      <c r="K17" s="194"/>
    </row>
    <row r="18" spans="2:14" s="56" customFormat="1" ht="12.75" customHeight="1">
      <c r="B18" s="207"/>
      <c r="C18" s="202"/>
      <c r="D18" s="208">
        <v>2</v>
      </c>
      <c r="E18" s="74" t="s">
        <v>429</v>
      </c>
      <c r="F18" s="209"/>
      <c r="G18" s="204">
        <v>-6527938.5</v>
      </c>
      <c r="H18" s="204"/>
      <c r="K18" s="194"/>
    </row>
    <row r="19" spans="2:14" s="56" customFormat="1" ht="12.75" customHeight="1">
      <c r="B19" s="207"/>
      <c r="C19" s="202"/>
      <c r="D19" s="208"/>
      <c r="E19" s="74" t="s">
        <v>430</v>
      </c>
      <c r="F19" s="209"/>
      <c r="G19" s="204"/>
      <c r="H19" s="204"/>
      <c r="K19" s="194"/>
    </row>
    <row r="20" spans="2:14" s="56" customFormat="1" ht="6.75" customHeight="1">
      <c r="B20" s="64"/>
      <c r="C20" s="202"/>
      <c r="D20" s="198"/>
      <c r="E20" s="199"/>
      <c r="F20" s="66"/>
      <c r="G20" s="210"/>
      <c r="H20" s="210"/>
      <c r="K20" s="194"/>
    </row>
    <row r="21" spans="2:14" s="56" customFormat="1" ht="12.75" customHeight="1">
      <c r="B21" s="86" t="s">
        <v>234</v>
      </c>
      <c r="C21" s="197" t="s">
        <v>431</v>
      </c>
      <c r="D21" s="198"/>
      <c r="E21" s="199"/>
      <c r="F21" s="200" t="s">
        <v>422</v>
      </c>
      <c r="G21" s="201"/>
      <c r="H21" s="201"/>
      <c r="K21" s="194"/>
    </row>
    <row r="22" spans="2:14" s="56" customFormat="1" ht="12.75" customHeight="1">
      <c r="B22" s="86" t="s">
        <v>234</v>
      </c>
      <c r="C22" s="197" t="s">
        <v>432</v>
      </c>
      <c r="D22" s="198"/>
      <c r="E22" s="199"/>
      <c r="F22" s="200" t="s">
        <v>422</v>
      </c>
      <c r="G22" s="201">
        <v>-950165.25</v>
      </c>
      <c r="H22" s="201"/>
      <c r="K22" s="194"/>
    </row>
    <row r="23" spans="2:14" s="56" customFormat="1" ht="12.75" customHeight="1">
      <c r="B23" s="86" t="s">
        <v>234</v>
      </c>
      <c r="C23" s="197" t="s">
        <v>433</v>
      </c>
      <c r="D23" s="198"/>
      <c r="E23" s="199"/>
      <c r="F23" s="200" t="s">
        <v>422</v>
      </c>
      <c r="G23" s="201">
        <v>-10234904.970000003</v>
      </c>
      <c r="H23" s="201"/>
      <c r="K23" s="194"/>
    </row>
    <row r="24" spans="2:14" s="56" customFormat="1" ht="6" customHeight="1">
      <c r="B24" s="64"/>
      <c r="C24" s="202"/>
      <c r="D24" s="198"/>
      <c r="E24" s="199"/>
      <c r="F24" s="66"/>
      <c r="G24" s="210"/>
      <c r="H24" s="210"/>
      <c r="K24" s="194"/>
    </row>
    <row r="25" spans="2:14" s="56" customFormat="1" ht="12.75" customHeight="1">
      <c r="B25" s="86" t="s">
        <v>234</v>
      </c>
      <c r="C25" s="197" t="s">
        <v>434</v>
      </c>
      <c r="D25" s="198"/>
      <c r="E25" s="199"/>
      <c r="F25" s="200" t="s">
        <v>420</v>
      </c>
      <c r="G25" s="201">
        <v>1129579.01</v>
      </c>
      <c r="H25" s="201">
        <v>0</v>
      </c>
      <c r="K25" s="194"/>
    </row>
    <row r="26" spans="2:14" s="56" customFormat="1" ht="12.75" customHeight="1">
      <c r="B26" s="207"/>
      <c r="C26" s="211"/>
      <c r="D26" s="384">
        <v>1</v>
      </c>
      <c r="E26" s="212" t="s">
        <v>435</v>
      </c>
      <c r="F26" s="386"/>
      <c r="G26" s="388"/>
      <c r="H26" s="388"/>
      <c r="K26" s="194"/>
    </row>
    <row r="27" spans="2:14" s="56" customFormat="1" ht="12.75" customHeight="1">
      <c r="B27" s="80"/>
      <c r="C27" s="213"/>
      <c r="D27" s="385"/>
      <c r="E27" s="214" t="s">
        <v>436</v>
      </c>
      <c r="F27" s="387"/>
      <c r="G27" s="389"/>
      <c r="H27" s="389"/>
      <c r="K27" s="194"/>
    </row>
    <row r="28" spans="2:14" s="56" customFormat="1" ht="12.75" customHeight="1">
      <c r="B28" s="207"/>
      <c r="C28" s="211"/>
      <c r="D28" s="384">
        <v>2</v>
      </c>
      <c r="E28" s="212" t="s">
        <v>437</v>
      </c>
      <c r="F28" s="386"/>
      <c r="G28" s="388"/>
      <c r="H28" s="388"/>
      <c r="K28" s="194"/>
    </row>
    <row r="29" spans="2:14" s="56" customFormat="1" ht="12.75" customHeight="1">
      <c r="B29" s="80"/>
      <c r="C29" s="213"/>
      <c r="D29" s="385"/>
      <c r="E29" s="214" t="s">
        <v>438</v>
      </c>
      <c r="F29" s="387"/>
      <c r="G29" s="389"/>
      <c r="H29" s="389"/>
      <c r="K29" s="194"/>
    </row>
    <row r="30" spans="2:14" s="56" customFormat="1" ht="12.75" customHeight="1">
      <c r="B30" s="207"/>
      <c r="C30" s="211"/>
      <c r="D30" s="384">
        <v>3</v>
      </c>
      <c r="E30" s="212" t="s">
        <v>439</v>
      </c>
      <c r="F30" s="386"/>
      <c r="G30" s="388">
        <v>1129579.01</v>
      </c>
      <c r="H30" s="388"/>
      <c r="K30" s="194"/>
    </row>
    <row r="31" spans="2:14" s="56" customFormat="1" ht="12.75" customHeight="1">
      <c r="B31" s="80"/>
      <c r="C31" s="213"/>
      <c r="D31" s="385"/>
      <c r="E31" s="214" t="s">
        <v>440</v>
      </c>
      <c r="F31" s="387"/>
      <c r="G31" s="389"/>
      <c r="H31" s="389"/>
      <c r="K31" s="194"/>
      <c r="N31" s="215"/>
    </row>
    <row r="32" spans="2:14" s="56" customFormat="1" ht="9.75" customHeight="1">
      <c r="B32" s="64"/>
      <c r="C32" s="202"/>
      <c r="D32" s="198"/>
      <c r="E32" s="199"/>
      <c r="F32" s="66"/>
      <c r="G32" s="210"/>
      <c r="H32" s="210"/>
      <c r="K32" s="194"/>
    </row>
    <row r="33" spans="2:12" s="56" customFormat="1" ht="12.75" customHeight="1">
      <c r="B33" s="390" t="s">
        <v>234</v>
      </c>
      <c r="C33" s="216" t="s">
        <v>441</v>
      </c>
      <c r="D33" s="217"/>
      <c r="E33" s="218"/>
      <c r="F33" s="392" t="s">
        <v>422</v>
      </c>
      <c r="G33" s="394"/>
      <c r="H33" s="394"/>
      <c r="K33" s="194"/>
    </row>
    <row r="34" spans="2:12" s="56" customFormat="1" ht="12.75" customHeight="1">
      <c r="B34" s="391"/>
      <c r="C34" s="219" t="s">
        <v>442</v>
      </c>
      <c r="D34" s="220"/>
      <c r="E34" s="221"/>
      <c r="F34" s="393"/>
      <c r="G34" s="395"/>
      <c r="H34" s="395"/>
      <c r="K34" s="194"/>
    </row>
    <row r="35" spans="2:12" s="56" customFormat="1" ht="9" customHeight="1">
      <c r="B35" s="64"/>
      <c r="C35" s="202"/>
      <c r="D35" s="198"/>
      <c r="E35" s="199"/>
      <c r="F35" s="66"/>
      <c r="G35" s="210"/>
      <c r="H35" s="210"/>
      <c r="K35" s="194"/>
    </row>
    <row r="36" spans="2:12" s="56" customFormat="1" ht="12.75" customHeight="1">
      <c r="B36" s="86" t="s">
        <v>234</v>
      </c>
      <c r="C36" s="197" t="s">
        <v>101</v>
      </c>
      <c r="D36" s="198"/>
      <c r="E36" s="199"/>
      <c r="F36" s="200" t="s">
        <v>422</v>
      </c>
      <c r="G36" s="201">
        <v>-973233.84</v>
      </c>
      <c r="H36" s="201">
        <v>0</v>
      </c>
      <c r="K36" s="194"/>
    </row>
    <row r="37" spans="2:12" s="56" customFormat="1" ht="12.75" customHeight="1">
      <c r="B37" s="207"/>
      <c r="C37" s="211"/>
      <c r="D37" s="384">
        <v>1</v>
      </c>
      <c r="E37" s="212" t="s">
        <v>443</v>
      </c>
      <c r="F37" s="386"/>
      <c r="G37" s="388">
        <v>-514500.86</v>
      </c>
      <c r="H37" s="388"/>
      <c r="K37" s="194"/>
    </row>
    <row r="38" spans="2:12" s="56" customFormat="1" ht="12.75" customHeight="1">
      <c r="B38" s="80"/>
      <c r="C38" s="213"/>
      <c r="D38" s="385"/>
      <c r="E38" s="214" t="s">
        <v>444</v>
      </c>
      <c r="F38" s="387"/>
      <c r="G38" s="389"/>
      <c r="H38" s="389"/>
      <c r="K38" s="194"/>
    </row>
    <row r="39" spans="2:12" s="56" customFormat="1" ht="12.75" customHeight="1">
      <c r="B39" s="64"/>
      <c r="C39" s="202"/>
      <c r="D39" s="73">
        <v>2</v>
      </c>
      <c r="E39" s="222" t="s">
        <v>445</v>
      </c>
      <c r="F39" s="66"/>
      <c r="G39" s="210">
        <v>-458732.98</v>
      </c>
      <c r="H39" s="210"/>
      <c r="K39" s="194"/>
    </row>
    <row r="40" spans="2:12" s="56" customFormat="1" ht="7.5" customHeight="1">
      <c r="B40" s="64"/>
      <c r="C40" s="202"/>
      <c r="D40" s="198"/>
      <c r="E40" s="199"/>
      <c r="F40" s="66"/>
      <c r="G40" s="210"/>
      <c r="H40" s="210"/>
      <c r="K40" s="194"/>
    </row>
    <row r="41" spans="2:12" s="56" customFormat="1" ht="12.75" customHeight="1">
      <c r="B41" s="86" t="s">
        <v>234</v>
      </c>
      <c r="C41" s="197" t="s">
        <v>446</v>
      </c>
      <c r="D41" s="198"/>
      <c r="E41" s="199"/>
      <c r="F41" s="200" t="s">
        <v>420</v>
      </c>
      <c r="G41" s="201"/>
      <c r="H41" s="201"/>
      <c r="J41" s="223"/>
      <c r="K41" s="194"/>
    </row>
    <row r="42" spans="2:12" s="56" customFormat="1">
      <c r="B42" s="64"/>
      <c r="C42" s="197"/>
      <c r="D42" s="198"/>
      <c r="E42" s="199"/>
      <c r="F42" s="66"/>
      <c r="G42" s="210"/>
      <c r="H42" s="210"/>
      <c r="K42" s="194"/>
    </row>
    <row r="43" spans="2:12" s="56" customFormat="1" ht="12.75" customHeight="1">
      <c r="B43" s="86" t="s">
        <v>234</v>
      </c>
      <c r="C43" s="197" t="s">
        <v>447</v>
      </c>
      <c r="D43" s="198"/>
      <c r="E43" s="199"/>
      <c r="F43" s="200" t="s">
        <v>420</v>
      </c>
      <c r="G43" s="201">
        <v>3684517.4699999988</v>
      </c>
      <c r="H43" s="201">
        <v>0</v>
      </c>
      <c r="J43" s="223"/>
      <c r="K43" s="307"/>
      <c r="L43" s="223"/>
    </row>
    <row r="44" spans="2:12" s="56" customFormat="1" ht="8.25" customHeight="1">
      <c r="B44" s="64"/>
      <c r="C44" s="202"/>
      <c r="D44" s="198"/>
      <c r="E44" s="199"/>
      <c r="F44" s="66"/>
      <c r="G44" s="210"/>
      <c r="H44" s="210"/>
      <c r="K44" s="55"/>
    </row>
    <row r="45" spans="2:12" s="56" customFormat="1" ht="12.75" customHeight="1">
      <c r="B45" s="86" t="s">
        <v>234</v>
      </c>
      <c r="C45" s="197" t="s">
        <v>448</v>
      </c>
      <c r="D45" s="198"/>
      <c r="E45" s="199"/>
      <c r="F45" s="200" t="s">
        <v>422</v>
      </c>
      <c r="G45" s="201">
        <v>1068232.267124261</v>
      </c>
      <c r="H45" s="201">
        <v>0</v>
      </c>
      <c r="J45" s="224"/>
      <c r="K45" s="194"/>
      <c r="L45" s="223"/>
    </row>
    <row r="46" spans="2:12" s="56" customFormat="1" ht="12.75" customHeight="1">
      <c r="B46" s="64"/>
      <c r="C46" s="202"/>
      <c r="D46" s="73">
        <v>1</v>
      </c>
      <c r="E46" s="222" t="s">
        <v>449</v>
      </c>
      <c r="F46" s="66"/>
      <c r="G46" s="210">
        <v>1068232.267124261</v>
      </c>
      <c r="H46" s="210"/>
      <c r="K46" s="194"/>
    </row>
    <row r="47" spans="2:12" s="56" customFormat="1" ht="12.75" customHeight="1">
      <c r="B47" s="64"/>
      <c r="C47" s="202"/>
      <c r="D47" s="73">
        <v>2</v>
      </c>
      <c r="E47" s="222" t="s">
        <v>450</v>
      </c>
      <c r="F47" s="66"/>
      <c r="G47" s="210"/>
      <c r="H47" s="210"/>
      <c r="K47" s="194"/>
    </row>
    <row r="48" spans="2:12" s="56" customFormat="1" ht="12.75" customHeight="1">
      <c r="B48" s="64"/>
      <c r="C48" s="202"/>
      <c r="D48" s="73">
        <v>3</v>
      </c>
      <c r="E48" s="222" t="s">
        <v>451</v>
      </c>
      <c r="F48" s="66"/>
      <c r="G48" s="210"/>
      <c r="H48" s="210"/>
      <c r="K48" s="194"/>
    </row>
    <row r="49" spans="2:11" s="56" customFormat="1" ht="9" customHeight="1">
      <c r="B49" s="64"/>
      <c r="C49" s="202"/>
      <c r="D49" s="198"/>
      <c r="E49" s="199"/>
      <c r="F49" s="66"/>
      <c r="G49" s="210"/>
      <c r="H49" s="210"/>
      <c r="K49" s="194"/>
    </row>
    <row r="50" spans="2:11" s="56" customFormat="1" ht="12.75" customHeight="1">
      <c r="B50" s="86" t="s">
        <v>234</v>
      </c>
      <c r="C50" s="197" t="s">
        <v>452</v>
      </c>
      <c r="D50" s="198"/>
      <c r="E50" s="199"/>
      <c r="F50" s="200" t="s">
        <v>420</v>
      </c>
      <c r="G50" s="201">
        <v>2616285.202875738</v>
      </c>
      <c r="H50" s="201">
        <v>0</v>
      </c>
      <c r="J50" s="223"/>
      <c r="K50" s="306"/>
    </row>
    <row r="51" spans="2:11" s="56" customFormat="1" ht="8.25" customHeight="1">
      <c r="B51" s="64"/>
      <c r="C51" s="202"/>
      <c r="D51" s="198"/>
      <c r="E51" s="199"/>
      <c r="F51" s="66"/>
      <c r="G51" s="66"/>
      <c r="H51" s="210"/>
      <c r="K51" s="194"/>
    </row>
    <row r="52" spans="2:11" s="56" customFormat="1" ht="12.75" customHeight="1">
      <c r="B52" s="86" t="s">
        <v>234</v>
      </c>
      <c r="C52" s="197" t="s">
        <v>453</v>
      </c>
      <c r="D52" s="198"/>
      <c r="E52" s="199"/>
      <c r="F52" s="200" t="s">
        <v>420</v>
      </c>
      <c r="G52" s="200"/>
      <c r="H52" s="201"/>
      <c r="K52" s="194"/>
    </row>
    <row r="53" spans="2:11" s="56" customFormat="1" ht="12.75" customHeight="1">
      <c r="B53" s="64"/>
      <c r="C53" s="202"/>
      <c r="D53" s="198"/>
      <c r="E53" s="222" t="s">
        <v>454</v>
      </c>
      <c r="F53" s="66"/>
      <c r="G53" s="66"/>
      <c r="H53" s="210"/>
      <c r="K53" s="194"/>
    </row>
    <row r="54" spans="2:11" s="56" customFormat="1" ht="12.75" customHeight="1">
      <c r="B54" s="64"/>
      <c r="C54" s="202"/>
      <c r="D54" s="198"/>
      <c r="E54" s="222" t="s">
        <v>455</v>
      </c>
      <c r="F54" s="66"/>
      <c r="G54" s="66"/>
      <c r="H54" s="210"/>
      <c r="K54" s="194"/>
    </row>
    <row r="55" spans="2:11" ht="12.75" customHeight="1"/>
    <row r="56" spans="2:11" ht="12.75" customHeight="1">
      <c r="B56" s="396" t="s">
        <v>456</v>
      </c>
      <c r="C56" s="396"/>
      <c r="D56" s="396"/>
      <c r="E56" s="396"/>
      <c r="F56" s="396"/>
      <c r="G56" s="396"/>
      <c r="H56" s="396"/>
    </row>
    <row r="57" spans="2:11" ht="6.75" customHeight="1">
      <c r="E57" s="57"/>
      <c r="F57" s="57"/>
      <c r="G57" s="57"/>
      <c r="H57" s="225"/>
    </row>
    <row r="58" spans="2:11" ht="12.75" customHeight="1">
      <c r="B58" s="86" t="s">
        <v>230</v>
      </c>
      <c r="C58" s="383" t="s">
        <v>418</v>
      </c>
      <c r="D58" s="383"/>
      <c r="E58" s="383"/>
      <c r="F58" s="86"/>
      <c r="G58" s="226">
        <v>2018</v>
      </c>
      <c r="H58" s="226">
        <v>2017</v>
      </c>
    </row>
    <row r="59" spans="2:11" ht="12.75" customHeight="1">
      <c r="B59" s="86" t="s">
        <v>234</v>
      </c>
      <c r="C59" s="227" t="s">
        <v>452</v>
      </c>
      <c r="D59" s="47"/>
      <c r="E59" s="228"/>
      <c r="F59" s="228"/>
      <c r="G59" s="229">
        <v>2616285.202875738</v>
      </c>
      <c r="H59" s="229">
        <v>0</v>
      </c>
    </row>
    <row r="60" spans="2:11" ht="7.5" customHeight="1">
      <c r="B60" s="230"/>
      <c r="C60" s="227"/>
      <c r="D60" s="47"/>
      <c r="E60" s="228"/>
      <c r="F60" s="228"/>
      <c r="G60" s="228"/>
      <c r="H60" s="231"/>
    </row>
    <row r="61" spans="2:11" ht="12.75" customHeight="1">
      <c r="B61" s="86"/>
      <c r="C61" s="227" t="s">
        <v>457</v>
      </c>
      <c r="D61" s="47"/>
      <c r="E61" s="228"/>
      <c r="F61" s="228"/>
      <c r="G61" s="228"/>
      <c r="H61" s="201"/>
    </row>
    <row r="62" spans="2:11" ht="12.75" customHeight="1">
      <c r="B62" s="230"/>
      <c r="C62" s="227" t="s">
        <v>458</v>
      </c>
      <c r="D62" s="47"/>
      <c r="E62" s="228"/>
      <c r="F62" s="228"/>
      <c r="G62" s="228"/>
      <c r="H62" s="201"/>
    </row>
    <row r="63" spans="2:11" ht="12.75" customHeight="1">
      <c r="B63" s="230"/>
      <c r="C63" s="227" t="s">
        <v>459</v>
      </c>
      <c r="D63" s="47"/>
      <c r="E63" s="228"/>
      <c r="F63" s="228"/>
      <c r="G63" s="228"/>
      <c r="H63" s="201"/>
    </row>
    <row r="64" spans="2:11" ht="12.75" customHeight="1">
      <c r="B64" s="230"/>
      <c r="C64" s="227" t="s">
        <v>460</v>
      </c>
      <c r="D64" s="47"/>
      <c r="E64" s="228"/>
      <c r="F64" s="228"/>
      <c r="G64" s="228"/>
      <c r="H64" s="201"/>
    </row>
    <row r="65" spans="2:8" ht="12.75" customHeight="1">
      <c r="B65" s="230"/>
      <c r="C65" s="227" t="s">
        <v>461</v>
      </c>
      <c r="D65" s="47"/>
      <c r="E65" s="228"/>
      <c r="F65" s="228"/>
      <c r="G65" s="228"/>
      <c r="H65" s="201"/>
    </row>
    <row r="66" spans="2:8" ht="12.75" customHeight="1">
      <c r="B66" s="86" t="s">
        <v>234</v>
      </c>
      <c r="C66" s="227" t="s">
        <v>462</v>
      </c>
      <c r="D66" s="47"/>
      <c r="E66" s="228"/>
      <c r="F66" s="228"/>
      <c r="G66" s="228"/>
      <c r="H66" s="201"/>
    </row>
    <row r="67" spans="2:8" ht="6.75" customHeight="1">
      <c r="B67" s="230"/>
      <c r="C67" s="227"/>
      <c r="D67" s="47"/>
      <c r="E67" s="228"/>
      <c r="F67" s="228"/>
      <c r="G67" s="228"/>
      <c r="H67" s="231"/>
    </row>
    <row r="68" spans="2:8" ht="12.75" customHeight="1">
      <c r="B68" s="86" t="s">
        <v>234</v>
      </c>
      <c r="C68" s="227" t="s">
        <v>463</v>
      </c>
      <c r="D68" s="47"/>
      <c r="E68" s="228"/>
      <c r="F68" s="228"/>
      <c r="G68" s="229">
        <v>2616285.202875738</v>
      </c>
      <c r="H68" s="229">
        <v>0</v>
      </c>
    </row>
    <row r="69" spans="2:8" ht="6" customHeight="1">
      <c r="B69" s="230"/>
      <c r="C69" s="227"/>
      <c r="D69" s="47"/>
      <c r="E69" s="228"/>
      <c r="F69" s="228"/>
      <c r="G69" s="228"/>
      <c r="H69" s="231"/>
    </row>
    <row r="70" spans="2:8" ht="12.75" customHeight="1">
      <c r="B70" s="86" t="s">
        <v>234</v>
      </c>
      <c r="C70" s="227" t="s">
        <v>464</v>
      </c>
      <c r="D70" s="47"/>
      <c r="E70" s="228"/>
      <c r="F70" s="228"/>
      <c r="G70" s="228"/>
      <c r="H70" s="201"/>
    </row>
    <row r="71" spans="2:8" ht="12.75" customHeight="1">
      <c r="B71" s="230"/>
      <c r="C71" s="227"/>
      <c r="D71" s="47"/>
      <c r="E71" s="222" t="s">
        <v>454</v>
      </c>
      <c r="F71" s="222"/>
      <c r="G71" s="222"/>
      <c r="H71" s="231"/>
    </row>
    <row r="72" spans="2:8" ht="12.75" customHeight="1">
      <c r="B72" s="230"/>
      <c r="C72" s="227"/>
      <c r="D72" s="47"/>
      <c r="E72" s="222" t="s">
        <v>455</v>
      </c>
      <c r="F72" s="222"/>
      <c r="G72" s="222"/>
      <c r="H72" s="231"/>
    </row>
  </sheetData>
  <mergeCells count="26">
    <mergeCell ref="B2:H2"/>
    <mergeCell ref="B3:H3"/>
    <mergeCell ref="B4:H4"/>
    <mergeCell ref="C6:E6"/>
    <mergeCell ref="D26:D27"/>
    <mergeCell ref="F26:F27"/>
    <mergeCell ref="G26:G27"/>
    <mergeCell ref="H26:H27"/>
    <mergeCell ref="D28:D29"/>
    <mergeCell ref="F28:F29"/>
    <mergeCell ref="G28:G29"/>
    <mergeCell ref="H28:H29"/>
    <mergeCell ref="D30:D31"/>
    <mergeCell ref="F30:F31"/>
    <mergeCell ref="G30:G31"/>
    <mergeCell ref="H30:H31"/>
    <mergeCell ref="B33:B34"/>
    <mergeCell ref="F33:F34"/>
    <mergeCell ref="G33:G34"/>
    <mergeCell ref="H33:H34"/>
    <mergeCell ref="B56:H56"/>
    <mergeCell ref="C58:E58"/>
    <mergeCell ref="D37:D38"/>
    <mergeCell ref="F37:F38"/>
    <mergeCell ref="G37:G38"/>
    <mergeCell ref="H37:H38"/>
  </mergeCells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B1:L48"/>
  <sheetViews>
    <sheetView view="pageBreakPreview" topLeftCell="A31" zoomScaleSheetLayoutView="100" workbookViewId="0">
      <selection activeCell="D53" sqref="D53"/>
    </sheetView>
  </sheetViews>
  <sheetFormatPr defaultRowHeight="12"/>
  <cols>
    <col min="1" max="1" width="11.85546875" style="32" customWidth="1"/>
    <col min="2" max="2" width="3.7109375" style="57" customWidth="1"/>
    <col min="3" max="3" width="7.28515625" style="57" customWidth="1"/>
    <col min="4" max="4" width="52.85546875" style="32" customWidth="1"/>
    <col min="5" max="5" width="4.140625" style="32" hidden="1" customWidth="1"/>
    <col min="6" max="6" width="12.28515625" style="32" customWidth="1"/>
    <col min="7" max="7" width="12.28515625" style="58" customWidth="1"/>
    <col min="8" max="8" width="12.28515625" style="58" hidden="1" customWidth="1"/>
    <col min="9" max="9" width="12.85546875" style="58" hidden="1" customWidth="1"/>
    <col min="10" max="10" width="1.42578125" style="32" customWidth="1"/>
    <col min="11" max="16384" width="9.140625" style="32"/>
  </cols>
  <sheetData>
    <row r="1" spans="2:11">
      <c r="B1" s="53" t="str">
        <f>'[5]Kapitali 1'!C1</f>
        <v xml:space="preserve">Shoqeria </v>
      </c>
      <c r="D1" s="53" t="str">
        <f>Kop.!F3</f>
        <v>Auto 1 albania shpk</v>
      </c>
    </row>
    <row r="2" spans="2:11">
      <c r="B2" s="398" t="s">
        <v>465</v>
      </c>
      <c r="C2" s="398"/>
      <c r="D2" s="398"/>
      <c r="E2" s="398"/>
      <c r="F2" s="398"/>
      <c r="G2" s="398"/>
      <c r="H2" s="398"/>
    </row>
    <row r="3" spans="2:11">
      <c r="B3" s="399" t="s">
        <v>466</v>
      </c>
      <c r="C3" s="399"/>
      <c r="D3" s="399"/>
      <c r="E3" s="399"/>
      <c r="F3" s="399"/>
      <c r="G3" s="399"/>
      <c r="H3" s="399"/>
    </row>
    <row r="5" spans="2:11" s="56" customFormat="1">
      <c r="B5" s="232"/>
      <c r="C5" s="233"/>
      <c r="D5" s="84"/>
      <c r="E5" s="234"/>
      <c r="F5" s="61">
        <v>2018</v>
      </c>
      <c r="G5" s="61">
        <f>'[5]PASH 1'!H6</f>
        <v>2017</v>
      </c>
      <c r="H5" s="61">
        <f>'[5]PASH 1'!I6</f>
        <v>2016</v>
      </c>
      <c r="I5" s="61">
        <f>'[5]PASH 1'!J6</f>
        <v>2015</v>
      </c>
    </row>
    <row r="6" spans="2:11" s="56" customFormat="1" ht="15.75" customHeight="1">
      <c r="B6" s="86" t="s">
        <v>234</v>
      </c>
      <c r="C6" s="233" t="s">
        <v>467</v>
      </c>
      <c r="D6" s="74"/>
      <c r="E6" s="66"/>
      <c r="F6" s="66"/>
      <c r="G6" s="66"/>
      <c r="H6" s="66"/>
      <c r="I6" s="66"/>
    </row>
    <row r="7" spans="2:11" s="56" customFormat="1" ht="15.75" customHeight="1">
      <c r="B7" s="64"/>
      <c r="C7" s="233"/>
      <c r="D7" s="74" t="s">
        <v>468</v>
      </c>
      <c r="E7" s="235" t="s">
        <v>420</v>
      </c>
      <c r="F7" s="235">
        <v>2616285.202875738</v>
      </c>
      <c r="G7" s="235"/>
      <c r="H7" s="235"/>
      <c r="I7" s="235"/>
      <c r="K7" s="71"/>
    </row>
    <row r="8" spans="2:11" s="56" customFormat="1" ht="15.75" customHeight="1">
      <c r="B8" s="64"/>
      <c r="C8" s="233"/>
      <c r="D8" s="74" t="s">
        <v>469</v>
      </c>
      <c r="E8" s="235"/>
      <c r="F8" s="235"/>
      <c r="G8" s="235"/>
      <c r="H8" s="235"/>
      <c r="I8" s="235"/>
    </row>
    <row r="9" spans="2:11" s="56" customFormat="1" ht="15.75" customHeight="1">
      <c r="B9" s="64"/>
      <c r="C9" s="233"/>
      <c r="D9" s="74" t="s">
        <v>470</v>
      </c>
      <c r="E9" s="235" t="s">
        <v>420</v>
      </c>
      <c r="F9" s="235"/>
      <c r="G9" s="235"/>
      <c r="H9" s="235"/>
      <c r="I9" s="235"/>
    </row>
    <row r="10" spans="2:11" s="56" customFormat="1" ht="15.75" customHeight="1">
      <c r="B10" s="64"/>
      <c r="C10" s="233"/>
      <c r="D10" s="74" t="s">
        <v>471</v>
      </c>
      <c r="E10" s="235" t="s">
        <v>420</v>
      </c>
      <c r="F10" s="235">
        <v>1068232.267124261</v>
      </c>
      <c r="G10" s="235"/>
      <c r="H10" s="235"/>
      <c r="I10" s="235"/>
    </row>
    <row r="11" spans="2:11" s="56" customFormat="1" ht="15.75" customHeight="1">
      <c r="B11" s="64"/>
      <c r="C11" s="233"/>
      <c r="D11" s="74" t="s">
        <v>432</v>
      </c>
      <c r="E11" s="235" t="s">
        <v>420</v>
      </c>
      <c r="F11" s="235">
        <v>950165.25</v>
      </c>
      <c r="G11" s="235"/>
      <c r="H11" s="235"/>
      <c r="I11" s="235"/>
    </row>
    <row r="12" spans="2:11" s="56" customFormat="1" ht="15.75" customHeight="1">
      <c r="B12" s="64"/>
      <c r="C12" s="233"/>
      <c r="D12" s="74" t="s">
        <v>431</v>
      </c>
      <c r="E12" s="235" t="s">
        <v>420</v>
      </c>
      <c r="F12" s="235"/>
      <c r="G12" s="235"/>
      <c r="H12" s="235"/>
      <c r="I12" s="235"/>
    </row>
    <row r="13" spans="2:11" s="56" customFormat="1" ht="15.75" customHeight="1">
      <c r="B13" s="64"/>
      <c r="C13" s="233"/>
      <c r="D13" s="74" t="s">
        <v>472</v>
      </c>
      <c r="E13" s="235"/>
      <c r="F13" s="235"/>
      <c r="G13" s="235"/>
      <c r="H13" s="235"/>
      <c r="I13" s="235"/>
    </row>
    <row r="14" spans="2:11" s="56" customFormat="1" ht="15.75" customHeight="1">
      <c r="B14" s="64"/>
      <c r="C14" s="233"/>
      <c r="D14" s="74" t="s">
        <v>473</v>
      </c>
      <c r="E14" s="235" t="s">
        <v>422</v>
      </c>
      <c r="F14" s="235"/>
      <c r="G14" s="235"/>
      <c r="H14" s="235"/>
      <c r="I14" s="235"/>
    </row>
    <row r="15" spans="2:11" s="56" customFormat="1" ht="15.75" customHeight="1">
      <c r="B15" s="64"/>
      <c r="C15" s="233"/>
      <c r="D15" s="74" t="s">
        <v>474</v>
      </c>
      <c r="E15" s="235"/>
      <c r="F15" s="235"/>
      <c r="G15" s="235"/>
      <c r="H15" s="235"/>
      <c r="I15" s="235"/>
    </row>
    <row r="16" spans="2:11" s="56" customFormat="1" ht="15.75" customHeight="1">
      <c r="B16" s="64"/>
      <c r="C16" s="233"/>
      <c r="D16" s="74" t="s">
        <v>475</v>
      </c>
      <c r="E16" s="235" t="s">
        <v>422</v>
      </c>
      <c r="F16" s="235">
        <v>-68011087.25</v>
      </c>
      <c r="G16" s="235"/>
      <c r="H16" s="235"/>
      <c r="I16" s="235"/>
    </row>
    <row r="17" spans="2:12" s="56" customFormat="1" ht="15.75" customHeight="1">
      <c r="B17" s="64"/>
      <c r="C17" s="233"/>
      <c r="D17" s="74" t="s">
        <v>476</v>
      </c>
      <c r="E17" s="235" t="s">
        <v>422</v>
      </c>
      <c r="F17" s="235"/>
      <c r="G17" s="235"/>
      <c r="H17" s="235"/>
      <c r="I17" s="235"/>
    </row>
    <row r="18" spans="2:12" s="56" customFormat="1" ht="15.75" customHeight="1">
      <c r="B18" s="64"/>
      <c r="C18" s="233"/>
      <c r="D18" s="74" t="s">
        <v>477</v>
      </c>
      <c r="E18" s="235" t="s">
        <v>420</v>
      </c>
      <c r="F18" s="235">
        <v>75136121.139999986</v>
      </c>
      <c r="G18" s="235"/>
      <c r="H18" s="235"/>
      <c r="I18" s="235"/>
      <c r="L18" s="71"/>
    </row>
    <row r="19" spans="2:12" s="56" customFormat="1" ht="15.75" customHeight="1">
      <c r="B19" s="64"/>
      <c r="C19" s="233"/>
      <c r="D19" s="74" t="s">
        <v>478</v>
      </c>
      <c r="E19" s="235" t="s">
        <v>420</v>
      </c>
      <c r="F19" s="235"/>
      <c r="G19" s="235"/>
      <c r="H19" s="235"/>
      <c r="I19" s="235"/>
    </row>
    <row r="20" spans="2:12" s="56" customFormat="1" ht="15.75" customHeight="1">
      <c r="B20" s="64"/>
      <c r="C20" s="233" t="s">
        <v>479</v>
      </c>
      <c r="D20" s="74"/>
      <c r="E20" s="200" t="s">
        <v>420</v>
      </c>
      <c r="F20" s="200">
        <v>11759716.609999985</v>
      </c>
      <c r="G20" s="200">
        <f>G7+G10+G12+G16+G17+G18+G19+G11</f>
        <v>0</v>
      </c>
      <c r="H20" s="200">
        <f>H7+H10+H12+H16+H17+H18+H19+H11</f>
        <v>0</v>
      </c>
      <c r="I20" s="200"/>
    </row>
    <row r="21" spans="2:12" s="56" customFormat="1" ht="15.75" customHeight="1">
      <c r="B21" s="86" t="s">
        <v>234</v>
      </c>
      <c r="C21" s="233" t="s">
        <v>480</v>
      </c>
      <c r="D21" s="74"/>
      <c r="E21" s="66"/>
      <c r="F21" s="66"/>
      <c r="G21" s="66"/>
      <c r="H21" s="66"/>
      <c r="I21" s="66"/>
    </row>
    <row r="22" spans="2:12" s="56" customFormat="1" ht="15.75" customHeight="1">
      <c r="B22" s="64"/>
      <c r="C22" s="233"/>
      <c r="D22" s="74" t="s">
        <v>481</v>
      </c>
      <c r="E22" s="235" t="s">
        <v>422</v>
      </c>
      <c r="F22" s="235"/>
      <c r="G22" s="235"/>
      <c r="H22" s="235"/>
      <c r="I22" s="235"/>
    </row>
    <row r="23" spans="2:12" s="56" customFormat="1" ht="15.75" customHeight="1">
      <c r="B23" s="64"/>
      <c r="C23" s="233"/>
      <c r="D23" s="74" t="s">
        <v>482</v>
      </c>
      <c r="E23" s="235" t="s">
        <v>420</v>
      </c>
      <c r="F23" s="235"/>
      <c r="G23" s="235"/>
      <c r="H23" s="235"/>
      <c r="I23" s="235"/>
    </row>
    <row r="24" spans="2:12" s="56" customFormat="1" ht="15.75" customHeight="1">
      <c r="B24" s="64"/>
      <c r="C24" s="233"/>
      <c r="D24" s="74" t="s">
        <v>483</v>
      </c>
      <c r="E24" s="235" t="s">
        <v>422</v>
      </c>
      <c r="F24" s="235">
        <v>-9761630.7700000051</v>
      </c>
      <c r="G24" s="235"/>
      <c r="H24" s="235"/>
      <c r="I24" s="235"/>
      <c r="K24" s="71"/>
    </row>
    <row r="25" spans="2:12" s="56" customFormat="1" ht="15.75" customHeight="1">
      <c r="B25" s="64"/>
      <c r="C25" s="233"/>
      <c r="D25" s="74" t="s">
        <v>484</v>
      </c>
      <c r="E25" s="235" t="s">
        <v>420</v>
      </c>
      <c r="F25" s="235"/>
      <c r="G25" s="235"/>
      <c r="H25" s="235"/>
      <c r="I25" s="235"/>
    </row>
    <row r="26" spans="2:12" s="56" customFormat="1" ht="15.75" customHeight="1">
      <c r="B26" s="64"/>
      <c r="C26" s="233"/>
      <c r="D26" s="74" t="s">
        <v>485</v>
      </c>
      <c r="E26" s="235" t="s">
        <v>422</v>
      </c>
      <c r="F26" s="235"/>
      <c r="G26" s="235"/>
      <c r="H26" s="235"/>
      <c r="I26" s="235"/>
    </row>
    <row r="27" spans="2:12" s="56" customFormat="1" ht="15.75" customHeight="1">
      <c r="B27" s="64"/>
      <c r="C27" s="233"/>
      <c r="D27" s="74" t="s">
        <v>486</v>
      </c>
      <c r="E27" s="235" t="s">
        <v>420</v>
      </c>
      <c r="F27" s="235"/>
      <c r="G27" s="235"/>
      <c r="H27" s="235"/>
      <c r="I27" s="235"/>
    </row>
    <row r="28" spans="2:12" s="56" customFormat="1" ht="15.75" customHeight="1">
      <c r="B28" s="64"/>
      <c r="C28" s="233"/>
      <c r="D28" s="74" t="s">
        <v>487</v>
      </c>
      <c r="E28" s="235" t="s">
        <v>420</v>
      </c>
      <c r="F28" s="235"/>
      <c r="G28" s="235"/>
      <c r="H28" s="235"/>
      <c r="I28" s="235"/>
    </row>
    <row r="29" spans="2:12" s="56" customFormat="1" ht="15.75" customHeight="1">
      <c r="B29" s="64"/>
      <c r="C29" s="233" t="s">
        <v>488</v>
      </c>
      <c r="D29" s="74"/>
      <c r="E29" s="200" t="s">
        <v>422</v>
      </c>
      <c r="F29" s="200">
        <v>-9761630.7700000051</v>
      </c>
      <c r="G29" s="200">
        <f>SUM(G22:G28)</f>
        <v>0</v>
      </c>
      <c r="H29" s="200">
        <f>SUM(H22:H28)</f>
        <v>0</v>
      </c>
      <c r="I29" s="200"/>
      <c r="K29" s="71"/>
    </row>
    <row r="30" spans="2:12" s="56" customFormat="1" ht="15.75" customHeight="1">
      <c r="B30" s="86" t="s">
        <v>234</v>
      </c>
      <c r="C30" s="233" t="s">
        <v>489</v>
      </c>
      <c r="D30" s="74"/>
      <c r="E30" s="66"/>
      <c r="F30" s="66"/>
      <c r="G30" s="66"/>
      <c r="H30" s="66"/>
      <c r="I30" s="66"/>
    </row>
    <row r="31" spans="2:12" s="56" customFormat="1" ht="15.75" customHeight="1">
      <c r="B31" s="64"/>
      <c r="C31" s="233"/>
      <c r="D31" s="74" t="s">
        <v>490</v>
      </c>
      <c r="E31" s="235" t="s">
        <v>420</v>
      </c>
      <c r="F31" s="235">
        <v>100</v>
      </c>
      <c r="G31" s="235"/>
      <c r="H31" s="235"/>
      <c r="I31" s="235"/>
    </row>
    <row r="32" spans="2:12" s="56" customFormat="1" ht="15.75" customHeight="1">
      <c r="B32" s="64"/>
      <c r="C32" s="233"/>
      <c r="D32" s="74" t="s">
        <v>491</v>
      </c>
      <c r="E32" s="235" t="s">
        <v>420</v>
      </c>
      <c r="F32" s="235"/>
      <c r="G32" s="235"/>
      <c r="H32" s="235"/>
      <c r="I32" s="235"/>
    </row>
    <row r="33" spans="2:9" s="56" customFormat="1" ht="15.75" customHeight="1">
      <c r="B33" s="64"/>
      <c r="C33" s="233"/>
      <c r="D33" s="74" t="s">
        <v>492</v>
      </c>
      <c r="E33" s="235" t="s">
        <v>420</v>
      </c>
      <c r="F33" s="235">
        <v>0</v>
      </c>
      <c r="G33" s="235"/>
      <c r="H33" s="235"/>
      <c r="I33" s="235"/>
    </row>
    <row r="34" spans="2:9" s="56" customFormat="1" ht="15.75" customHeight="1">
      <c r="B34" s="64"/>
      <c r="C34" s="233"/>
      <c r="D34" s="74" t="s">
        <v>493</v>
      </c>
      <c r="E34" s="235" t="s">
        <v>422</v>
      </c>
      <c r="F34" s="235"/>
      <c r="G34" s="235"/>
      <c r="H34" s="235"/>
      <c r="I34" s="235"/>
    </row>
    <row r="35" spans="2:9" s="56" customFormat="1" ht="15.75" customHeight="1">
      <c r="B35" s="64"/>
      <c r="C35" s="233"/>
      <c r="D35" s="74" t="s">
        <v>494</v>
      </c>
      <c r="E35" s="235" t="s">
        <v>422</v>
      </c>
      <c r="F35" s="235"/>
      <c r="G35" s="235"/>
      <c r="H35" s="235"/>
      <c r="I35" s="235"/>
    </row>
    <row r="36" spans="2:9" s="56" customFormat="1" ht="15.75" customHeight="1">
      <c r="B36" s="64"/>
      <c r="C36" s="233"/>
      <c r="D36" s="74" t="s">
        <v>495</v>
      </c>
      <c r="E36" s="235" t="s">
        <v>422</v>
      </c>
      <c r="F36" s="235"/>
      <c r="G36" s="235"/>
      <c r="H36" s="235"/>
      <c r="I36" s="235"/>
    </row>
    <row r="37" spans="2:9" s="56" customFormat="1" ht="15.75" customHeight="1">
      <c r="B37" s="64"/>
      <c r="C37" s="233"/>
      <c r="D37" s="74" t="s">
        <v>496</v>
      </c>
      <c r="E37" s="235" t="s">
        <v>422</v>
      </c>
      <c r="F37" s="235">
        <v>0</v>
      </c>
      <c r="G37" s="235"/>
      <c r="H37" s="235"/>
      <c r="I37" s="235"/>
    </row>
    <row r="38" spans="2:9" s="56" customFormat="1" ht="15.75" customHeight="1">
      <c r="B38" s="64"/>
      <c r="C38" s="233"/>
      <c r="D38" s="74" t="s">
        <v>497</v>
      </c>
      <c r="E38" s="235" t="s">
        <v>422</v>
      </c>
      <c r="F38" s="235"/>
      <c r="G38" s="235"/>
      <c r="H38" s="235"/>
      <c r="I38" s="235"/>
    </row>
    <row r="39" spans="2:9" s="56" customFormat="1" ht="15.75" customHeight="1">
      <c r="B39" s="64"/>
      <c r="C39" s="233"/>
      <c r="D39" s="74" t="s">
        <v>498</v>
      </c>
      <c r="E39" s="235" t="s">
        <v>422</v>
      </c>
      <c r="F39" s="235"/>
      <c r="G39" s="235"/>
      <c r="H39" s="235"/>
      <c r="I39" s="235"/>
    </row>
    <row r="40" spans="2:9" s="56" customFormat="1" ht="15.75" customHeight="1">
      <c r="B40" s="64"/>
      <c r="C40" s="233"/>
      <c r="D40" s="74" t="s">
        <v>499</v>
      </c>
      <c r="E40" s="235" t="s">
        <v>422</v>
      </c>
      <c r="F40" s="235"/>
      <c r="G40" s="235"/>
      <c r="H40" s="235"/>
      <c r="I40" s="235"/>
    </row>
    <row r="41" spans="2:9" s="56" customFormat="1" ht="15.75" customHeight="1">
      <c r="B41" s="64"/>
      <c r="C41" s="233" t="s">
        <v>500</v>
      </c>
      <c r="D41" s="74"/>
      <c r="E41" s="200" t="s">
        <v>422</v>
      </c>
      <c r="F41" s="200">
        <v>100</v>
      </c>
      <c r="G41" s="200">
        <f>SUM(G31:G40)</f>
        <v>0</v>
      </c>
      <c r="H41" s="200">
        <f>SUM(H31:H40)</f>
        <v>0</v>
      </c>
      <c r="I41" s="200"/>
    </row>
    <row r="42" spans="2:9" s="56" customFormat="1" ht="15.75" customHeight="1">
      <c r="B42" s="64"/>
      <c r="C42" s="233"/>
      <c r="D42" s="74"/>
      <c r="E42" s="66"/>
      <c r="F42" s="66"/>
      <c r="G42" s="66"/>
      <c r="H42" s="66"/>
      <c r="I42" s="66"/>
    </row>
    <row r="43" spans="2:9" s="56" customFormat="1" ht="15.75" customHeight="1">
      <c r="B43" s="64"/>
      <c r="C43" s="233" t="s">
        <v>501</v>
      </c>
      <c r="D43" s="74"/>
      <c r="E43" s="200" t="s">
        <v>420</v>
      </c>
      <c r="F43" s="200">
        <v>1998185.8399999794</v>
      </c>
      <c r="G43" s="200">
        <f>G41+G29+G20</f>
        <v>0</v>
      </c>
      <c r="H43" s="200">
        <f>H41+H29+H20</f>
        <v>0</v>
      </c>
      <c r="I43" s="200"/>
    </row>
    <row r="44" spans="2:9" s="56" customFormat="1" ht="15.75" customHeight="1">
      <c r="B44" s="64"/>
      <c r="C44" s="233" t="s">
        <v>502</v>
      </c>
      <c r="D44" s="74"/>
      <c r="E44" s="235" t="s">
        <v>420</v>
      </c>
      <c r="F44" s="235">
        <v>0</v>
      </c>
      <c r="G44" s="235"/>
      <c r="H44" s="235"/>
      <c r="I44" s="235"/>
    </row>
    <row r="45" spans="2:9" s="56" customFormat="1" ht="15.75" customHeight="1">
      <c r="B45" s="64"/>
      <c r="C45" s="233"/>
      <c r="D45" s="74" t="s">
        <v>503</v>
      </c>
      <c r="E45" s="235" t="s">
        <v>420</v>
      </c>
      <c r="F45" s="235"/>
      <c r="G45" s="235"/>
      <c r="H45" s="235"/>
      <c r="I45" s="235"/>
    </row>
    <row r="46" spans="2:9" s="56" customFormat="1" ht="15.75" customHeight="1">
      <c r="B46" s="64"/>
      <c r="C46" s="233" t="s">
        <v>504</v>
      </c>
      <c r="D46" s="74"/>
      <c r="E46" s="200" t="s">
        <v>420</v>
      </c>
      <c r="F46" s="200">
        <v>1998185.8</v>
      </c>
      <c r="G46" s="200"/>
      <c r="H46" s="200"/>
      <c r="I46" s="200"/>
    </row>
    <row r="47" spans="2:9">
      <c r="F47" s="58"/>
    </row>
    <row r="48" spans="2:9">
      <c r="F48" s="58"/>
    </row>
  </sheetData>
  <mergeCells count="2">
    <mergeCell ref="B2:H2"/>
    <mergeCell ref="B3:H3"/>
  </mergeCells>
  <printOptions horizontalCentered="1" verticalCentered="1"/>
  <pageMargins left="0" right="0" top="0" bottom="0" header="0.51181102362204722" footer="0.51181102362204722"/>
  <pageSetup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AUTO1</vt:lpstr>
      <vt:lpstr>61802</vt:lpstr>
      <vt:lpstr>61801</vt:lpstr>
      <vt:lpstr>Kop.</vt:lpstr>
      <vt:lpstr>Details 2018</vt:lpstr>
      <vt:lpstr>Aktivet</vt:lpstr>
      <vt:lpstr>Pasivet</vt:lpstr>
      <vt:lpstr>PASH 1</vt:lpstr>
      <vt:lpstr>Fluksi 2</vt:lpstr>
      <vt:lpstr>Kapitali 1</vt:lpstr>
      <vt:lpstr>Pasq,per AMM1</vt:lpstr>
      <vt:lpstr>Inv.Mjete Transporti</vt:lpstr>
      <vt:lpstr>Inv.Mat.Mallra</vt:lpstr>
      <vt:lpstr>Shenimet faqe 1</vt:lpstr>
      <vt:lpstr>Details 2018 AA</vt:lpstr>
      <vt:lpstr>Pasq.spjeguese vazhdim</vt:lpstr>
      <vt:lpstr>Aktivet!Print_Area</vt:lpstr>
      <vt:lpstr>'Details 2018 AA'!Print_Area</vt:lpstr>
      <vt:lpstr>'Fluksi 2'!Print_Area</vt:lpstr>
      <vt:lpstr>'Inv.Mjete Transporti'!Print_Area</vt:lpstr>
      <vt:lpstr>'Kapitali 1'!Print_Area</vt:lpstr>
      <vt:lpstr>Kop.!Print_Area</vt:lpstr>
      <vt:lpstr>'PASH 1'!Print_Area</vt:lpstr>
      <vt:lpstr>Pasivet!Print_Area</vt:lpstr>
      <vt:lpstr>'Pasq,per AMM1'!Print_Area</vt:lpstr>
      <vt:lpstr>'Pasq.spjeguese vazhdim'!Print_Area</vt:lpstr>
      <vt:lpstr>'Shenimet faqe 1'!Print_Area</vt:lpstr>
      <vt:lpstr>'Details 2018'!Print_Titles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</dc:creator>
  <cp:lastModifiedBy>User-2</cp:lastModifiedBy>
  <cp:lastPrinted>2019-03-21T15:57:17Z</cp:lastPrinted>
  <dcterms:created xsi:type="dcterms:W3CDTF">2019-01-31T16:20:16Z</dcterms:created>
  <dcterms:modified xsi:type="dcterms:W3CDTF">2019-03-29T12:34:22Z</dcterms:modified>
</cp:coreProperties>
</file>