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Accounting\Bilance 2018\Erta\FM CALL\"/>
    </mc:Choice>
  </mc:AlternateContent>
  <xr:revisionPtr revIDLastSave="0" documentId="13_ncr:1_{4736F101-622A-47B0-B90A-8817BC0E6CEE}" xr6:coauthVersionLast="41" xr6:coauthVersionMax="41" xr10:uidLastSave="{00000000-0000-0000-0000-000000000000}"/>
  <bookViews>
    <workbookView xWindow="-120" yWindow="-120" windowWidth="29040" windowHeight="15840" tabRatio="867" activeTab="2" xr2:uid="{00000000-000D-0000-FFFF-FFFF00000000}"/>
  </bookViews>
  <sheets>
    <sheet name="Cover" sheetId="16" r:id="rId1"/>
    <sheet name="BS" sheetId="4" r:id="rId2"/>
    <sheet name="PL" sheetId="5" r:id="rId3"/>
    <sheet name="Pasq. Ndryshimeve ne Kapital" sheetId="6" r:id="rId4"/>
    <sheet name="Cash flow" sheetId="7" r:id="rId5"/>
    <sheet name="Sheet1" sheetId="21" state="hidden" r:id="rId6"/>
    <sheet name="Notes 2" sheetId="11" state="hidden" r:id="rId7"/>
    <sheet name="Notes 20" sheetId="12" state="hidden" r:id="rId8"/>
  </sheets>
  <externalReferences>
    <externalReference r:id="rId9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po_analogon" localSheetId="0">#REF!</definedName>
    <definedName name="apo_analogon" localSheetId="6">#REF!</definedName>
    <definedName name="apo_analogon" localSheetId="7">#REF!</definedName>
    <definedName name="apo_analogon">#REF!</definedName>
    <definedName name="apo_code" localSheetId="0">#REF!</definedName>
    <definedName name="apo_code" localSheetId="6">#REF!</definedName>
    <definedName name="apo_code" localSheetId="7">#REF!</definedName>
    <definedName name="apo_code">#REF!</definedName>
    <definedName name="apo_descr" localSheetId="0">#REF!</definedName>
    <definedName name="apo_descr" localSheetId="6">#REF!</definedName>
    <definedName name="apo_descr" localSheetId="7">#REF!</definedName>
    <definedName name="apo_descr">#REF!</definedName>
    <definedName name="apo_diafora" localSheetId="0">#REF!</definedName>
    <definedName name="apo_diafora" localSheetId="6">#REF!</definedName>
    <definedName name="apo_diafora" localSheetId="7">#REF!</definedName>
    <definedName name="apo_diafora">#REF!</definedName>
    <definedName name="apo_diafora2" localSheetId="0">#REF!</definedName>
    <definedName name="apo_diafora2" localSheetId="6">#REF!</definedName>
    <definedName name="apo_diafora2" localSheetId="7">#REF!</definedName>
    <definedName name="apo_diafora2">#REF!</definedName>
    <definedName name="apo_monimes" localSheetId="0">#REF!</definedName>
    <definedName name="apo_monimes" localSheetId="6">#REF!</definedName>
    <definedName name="apo_monimes" localSheetId="7">#REF!</definedName>
    <definedName name="apo_monimes">#REF!</definedName>
    <definedName name="apo_synolo" localSheetId="0">#REF!</definedName>
    <definedName name="apo_synolo" localSheetId="6">#REF!</definedName>
    <definedName name="apo_synolo" localSheetId="7">#REF!</definedName>
    <definedName name="apo_synolo">#REF!</definedName>
    <definedName name="apo_syntel" localSheetId="0">#REF!</definedName>
    <definedName name="apo_syntel" localSheetId="6">#REF!</definedName>
    <definedName name="apo_syntel" localSheetId="7">#REF!</definedName>
    <definedName name="apo_syntel">#REF!</definedName>
    <definedName name="apo_ypoloipo" localSheetId="0">#REF!</definedName>
    <definedName name="apo_ypoloipo" localSheetId="6">#REF!</definedName>
    <definedName name="apo_ypoloipo" localSheetId="7">#REF!</definedName>
    <definedName name="apo_ypoloipo">#REF!</definedName>
    <definedName name="AS2DocOpenMode" hidden="1">"AS2DocumentEdit"</definedName>
    <definedName name="asd" localSheetId="0">#REF!</definedName>
    <definedName name="asd" localSheetId="6">#REF!</definedName>
    <definedName name="asd" localSheetId="7">#REF!</definedName>
    <definedName name="asd" localSheetId="3">#REF!</definedName>
    <definedName name="asd">#REF!</definedName>
    <definedName name="BalanceSheetDates" localSheetId="0">#REF!</definedName>
    <definedName name="BalanceSheetDates" localSheetId="6">#REF!</definedName>
    <definedName name="BalanceSheetDates" localSheetId="7">#REF!</definedName>
    <definedName name="BalanceSheetDates" localSheetId="3">#REF!</definedName>
    <definedName name="BalanceSheetDates">#REF!</definedName>
    <definedName name="codeREF_A" localSheetId="0">#REF!</definedName>
    <definedName name="codeREF_A" localSheetId="6">#REF!</definedName>
    <definedName name="codeREF_A" localSheetId="7">#REF!</definedName>
    <definedName name="codeREF_A">#REF!</definedName>
    <definedName name="codeREF_B" localSheetId="0">#REF!</definedName>
    <definedName name="codeREF_B" localSheetId="6">#REF!</definedName>
    <definedName name="codeREF_B" localSheetId="7">#REF!</definedName>
    <definedName name="codeREF_B">#REF!</definedName>
    <definedName name="ColorNames" localSheetId="0">#REF!</definedName>
    <definedName name="ColorNames" localSheetId="6">#REF!</definedName>
    <definedName name="ColorNames" localSheetId="7">#REF!</definedName>
    <definedName name="ColorNames" localSheetId="3">#REF!</definedName>
    <definedName name="ColorNames">#REF!</definedName>
    <definedName name="Conventions" localSheetId="0">#REF!</definedName>
    <definedName name="Conventions" localSheetId="6">#REF!</definedName>
    <definedName name="Conventions" localSheetId="7">#REF!</definedName>
    <definedName name="Conventions" localSheetId="3">#REF!</definedName>
    <definedName name="Conventions">#REF!</definedName>
    <definedName name="depn" localSheetId="0">#REF!</definedName>
    <definedName name="depn" localSheetId="6">#REF!</definedName>
    <definedName name="depn" localSheetId="7">#REF!</definedName>
    <definedName name="depn" localSheetId="3">#REF!</definedName>
    <definedName name="depn">#REF!</definedName>
    <definedName name="descREF_A" localSheetId="0">#REF!</definedName>
    <definedName name="descREF_A" localSheetId="6">#REF!</definedName>
    <definedName name="descREF_A" localSheetId="7">#REF!</definedName>
    <definedName name="descREF_A">#REF!</definedName>
    <definedName name="descREF_B" localSheetId="0">#REF!</definedName>
    <definedName name="descREF_B" localSheetId="6">#REF!</definedName>
    <definedName name="descREF_B" localSheetId="7">#REF!</definedName>
    <definedName name="descREF_B">#REF!</definedName>
    <definedName name="df" localSheetId="0">#REF!</definedName>
    <definedName name="df" localSheetId="6">#REF!</definedName>
    <definedName name="df" localSheetId="7">#REF!</definedName>
    <definedName name="df">#REF!</definedName>
    <definedName name="dfwdfwewdfwedfwefdwedf" localSheetId="0">#REF!</definedName>
    <definedName name="dfwdfwewdfwedfwefdwedf" localSheetId="6">#REF!</definedName>
    <definedName name="dfwdfwewdfwedfwefdwedf" localSheetId="7">#REF!</definedName>
    <definedName name="dfwdfwewdfwedfwefdwedf">#REF!</definedName>
    <definedName name="dsvgf" localSheetId="0">#REF!</definedName>
    <definedName name="dsvgf" localSheetId="6">#REF!</definedName>
    <definedName name="dsvgf" localSheetId="7">#REF!</definedName>
    <definedName name="dsvgf">#REF!</definedName>
    <definedName name="entries" localSheetId="0">#REF!</definedName>
    <definedName name="entries" localSheetId="6">#REF!</definedName>
    <definedName name="entries" localSheetId="7">#REF!</definedName>
    <definedName name="entries">#REF!</definedName>
    <definedName name="foros_analogon" localSheetId="0">#REF!</definedName>
    <definedName name="foros_analogon" localSheetId="6">#REF!</definedName>
    <definedName name="foros_analogon" localSheetId="7">#REF!</definedName>
    <definedName name="foros_analogon">#REF!</definedName>
    <definedName name="foros_code" localSheetId="0">#REF!</definedName>
    <definedName name="foros_code" localSheetId="6">#REF!</definedName>
    <definedName name="foros_code" localSheetId="7">#REF!</definedName>
    <definedName name="foros_code">#REF!</definedName>
    <definedName name="foros_descr" localSheetId="0">#REF!</definedName>
    <definedName name="foros_descr" localSheetId="6">#REF!</definedName>
    <definedName name="foros_descr" localSheetId="7">#REF!</definedName>
    <definedName name="foros_descr">#REF!</definedName>
    <definedName name="foros_diafora" localSheetId="0">#REF!</definedName>
    <definedName name="foros_diafora" localSheetId="6">#REF!</definedName>
    <definedName name="foros_diafora" localSheetId="7">#REF!</definedName>
    <definedName name="foros_diafora">#REF!</definedName>
    <definedName name="foros_diafora2" localSheetId="0">#REF!</definedName>
    <definedName name="foros_diafora2" localSheetId="6">#REF!</definedName>
    <definedName name="foros_diafora2" localSheetId="7">#REF!</definedName>
    <definedName name="foros_diafora2">#REF!</definedName>
    <definedName name="foros_monimes" localSheetId="0">#REF!</definedName>
    <definedName name="foros_monimes" localSheetId="6">#REF!</definedName>
    <definedName name="foros_monimes" localSheetId="7">#REF!</definedName>
    <definedName name="foros_monimes">#REF!</definedName>
    <definedName name="foros_synolo" localSheetId="0">#REF!</definedName>
    <definedName name="foros_synolo" localSheetId="6">#REF!</definedName>
    <definedName name="foros_synolo" localSheetId="7">#REF!</definedName>
    <definedName name="foros_synolo">#REF!</definedName>
    <definedName name="foros_syntel" localSheetId="0">#REF!</definedName>
    <definedName name="foros_syntel" localSheetId="6">#REF!</definedName>
    <definedName name="foros_syntel" localSheetId="7">#REF!</definedName>
    <definedName name="foros_syntel">#REF!</definedName>
    <definedName name="foros_ypoloipo" localSheetId="0">#REF!</definedName>
    <definedName name="foros_ypoloipo" localSheetId="6">#REF!</definedName>
    <definedName name="foros_ypoloipo" localSheetId="7">#REF!</definedName>
    <definedName name="foros_ypoloipo">#REF!</definedName>
    <definedName name="fxassets" localSheetId="0">#REF!</definedName>
    <definedName name="fxassets" localSheetId="6">#REF!</definedName>
    <definedName name="fxassets" localSheetId="7">#REF!</definedName>
    <definedName name="fxassets" localSheetId="3">#REF!</definedName>
    <definedName name="fxassets">#REF!</definedName>
    <definedName name="IncomeStatementDates" localSheetId="0">#REF!</definedName>
    <definedName name="IncomeStatementDates" localSheetId="6">#REF!</definedName>
    <definedName name="IncomeStatementDates" localSheetId="7">#REF!</definedName>
    <definedName name="IncomeStatementDates" localSheetId="3">#REF!</definedName>
    <definedName name="IncomeStatementDates">#REF!</definedName>
    <definedName name="kot" localSheetId="0">#REF!</definedName>
    <definedName name="kot" localSheetId="6">#REF!</definedName>
    <definedName name="kot" localSheetId="7">#REF!</definedName>
    <definedName name="kot">#REF!</definedName>
    <definedName name="perigrafi_code" localSheetId="0">#REF!</definedName>
    <definedName name="perigrafi_code" localSheetId="6">#REF!</definedName>
    <definedName name="perigrafi_code" localSheetId="7">#REF!</definedName>
    <definedName name="perigrafi_code">#REF!</definedName>
    <definedName name="posoREF_A" localSheetId="0">#REF!</definedName>
    <definedName name="posoREF_A" localSheetId="6">#REF!</definedName>
    <definedName name="posoREF_A" localSheetId="7">#REF!</definedName>
    <definedName name="posoREF_A">#REF!</definedName>
    <definedName name="posoREF_B" localSheetId="0">#REF!</definedName>
    <definedName name="posoREF_B" localSheetId="6">#REF!</definedName>
    <definedName name="posoREF_B" localSheetId="7">#REF!</definedName>
    <definedName name="posoREF_B">#REF!</definedName>
    <definedName name="_xlnm.Print_Area" localSheetId="1">BS!$A$1:$F$43</definedName>
    <definedName name="_xlnm.Print_Area" localSheetId="4">'Cash flow'!$A$1:$F$39</definedName>
    <definedName name="_xlnm.Print_Area" localSheetId="6">'Notes 2'!$B$1:$L$166</definedName>
    <definedName name="_xlnm.Print_Area" localSheetId="7">'Notes 20'!$B$2:$P$232</definedName>
    <definedName name="_xlnm.Print_Area" localSheetId="3">'Pasq. Ndryshimeve ne Kapital'!$B$1:$N$18</definedName>
    <definedName name="_xlnm.Print_Area" localSheetId="2">PL!$A$1:$E$34</definedName>
    <definedName name="ReportCreated">FALSE</definedName>
    <definedName name="sectionNames" localSheetId="0">#REF!</definedName>
    <definedName name="sectionNames" localSheetId="6">#REF!</definedName>
    <definedName name="sectionNames" localSheetId="7">#REF!</definedName>
    <definedName name="sectionNames" localSheetId="3">#REF!</definedName>
    <definedName name="sectionNames">#REF!</definedName>
    <definedName name="Units" localSheetId="0">#REF!</definedName>
    <definedName name="Units" localSheetId="6">#REF!</definedName>
    <definedName name="Units" localSheetId="7">#REF!</definedName>
    <definedName name="Units" localSheetId="3">#REF!</definedName>
    <definedName name="Units">#REF!</definedName>
    <definedName name="xe110soc" localSheetId="0">#REF!</definedName>
    <definedName name="xe110soc" localSheetId="6">#REF!</definedName>
    <definedName name="xe110soc" localSheetId="7">#REF!</definedName>
    <definedName name="xe110soc">#REF!</definedName>
    <definedName name="xe180soc" localSheetId="0">#REF!</definedName>
    <definedName name="xe180soc" localSheetId="6">#REF!</definedName>
    <definedName name="xe180soc" localSheetId="7">#REF!</definedName>
    <definedName name="xe180soc">#REF!</definedName>
  </definedNames>
  <calcPr calcId="181029"/>
</workbook>
</file>

<file path=xl/calcChain.xml><?xml version="1.0" encoding="utf-8"?>
<calcChain xmlns="http://schemas.openxmlformats.org/spreadsheetml/2006/main">
  <c r="J136" i="11" l="1"/>
  <c r="J135" i="11"/>
  <c r="J88" i="11"/>
  <c r="J87" i="11"/>
  <c r="J28" i="11"/>
  <c r="J27" i="11"/>
  <c r="J62" i="11" l="1"/>
  <c r="D62" i="11"/>
  <c r="J134" i="11" l="1"/>
  <c r="J124" i="11"/>
  <c r="J123" i="11"/>
  <c r="J86" i="11"/>
  <c r="J98" i="11"/>
  <c r="J53" i="11"/>
  <c r="H53" i="11"/>
  <c r="F53" i="11"/>
  <c r="D53" i="11"/>
  <c r="J38" i="11"/>
  <c r="J13" i="11"/>
  <c r="J12" i="11"/>
  <c r="J76" i="11"/>
  <c r="J126" i="11" l="1"/>
  <c r="J16" i="11" l="1"/>
  <c r="J113" i="11" l="1"/>
  <c r="J26" i="11"/>
  <c r="L148" i="11" l="1"/>
  <c r="L147" i="11"/>
  <c r="L113" i="11"/>
  <c r="L115" i="11" s="1"/>
  <c r="H52" i="11"/>
  <c r="L26" i="11"/>
  <c r="L11" i="11"/>
  <c r="L138" i="12"/>
  <c r="L134" i="12"/>
  <c r="L132" i="12"/>
  <c r="L130" i="12"/>
  <c r="L59" i="12"/>
  <c r="L60" i="12" s="1"/>
  <c r="L36" i="12"/>
  <c r="I15" i="12"/>
  <c r="I14" i="12"/>
  <c r="L140" i="12" l="1"/>
  <c r="K21" i="12"/>
  <c r="K20" i="12"/>
  <c r="K15" i="12"/>
  <c r="K14" i="12"/>
  <c r="L126" i="11"/>
  <c r="L90" i="11"/>
  <c r="J90" i="11"/>
  <c r="L100" i="11"/>
  <c r="J100" i="11"/>
  <c r="L78" i="11"/>
  <c r="J78" i="11"/>
  <c r="L63" i="11"/>
  <c r="L62" i="11"/>
  <c r="J61" i="11"/>
  <c r="J64" i="11" s="1"/>
  <c r="H61" i="11"/>
  <c r="H64" i="11" s="1"/>
  <c r="F61" i="11"/>
  <c r="F64" i="11" s="1"/>
  <c r="D61" i="11"/>
  <c r="D64" i="11" s="1"/>
  <c r="L60" i="11"/>
  <c r="L59" i="11"/>
  <c r="L58" i="11"/>
  <c r="L54" i="11"/>
  <c r="L53" i="11"/>
  <c r="J52" i="11"/>
  <c r="F52" i="11"/>
  <c r="F67" i="11" s="1"/>
  <c r="D52" i="11"/>
  <c r="L51" i="11"/>
  <c r="L50" i="11"/>
  <c r="L49" i="11"/>
  <c r="L41" i="11"/>
  <c r="J41" i="11"/>
  <c r="L30" i="11"/>
  <c r="J30" i="11"/>
  <c r="L15" i="11"/>
  <c r="L18" i="11" s="1"/>
  <c r="N18" i="11" s="1"/>
  <c r="J15" i="11"/>
  <c r="J11" i="11"/>
  <c r="J67" i="11" l="1"/>
  <c r="J18" i="11"/>
  <c r="L52" i="11"/>
  <c r="L55" i="11" s="1"/>
  <c r="H67" i="11"/>
  <c r="K16" i="12"/>
  <c r="K23" i="12"/>
  <c r="L150" i="11"/>
  <c r="D55" i="11"/>
  <c r="D68" i="11" s="1"/>
  <c r="H55" i="11"/>
  <c r="H68" i="11" s="1"/>
  <c r="L61" i="11"/>
  <c r="L64" i="11" s="1"/>
  <c r="D67" i="11"/>
  <c r="F55" i="11"/>
  <c r="F68" i="11" s="1"/>
  <c r="J55" i="11"/>
  <c r="J68" i="11" s="1"/>
  <c r="K25" i="12" l="1"/>
  <c r="L102" i="12"/>
  <c r="L68" i="11"/>
  <c r="L67" i="11"/>
  <c r="J146" i="11" l="1"/>
  <c r="L192" i="12"/>
  <c r="M126" i="11" l="1"/>
  <c r="M90" i="11"/>
  <c r="M78" i="11"/>
  <c r="M100" i="11"/>
  <c r="M68" i="11"/>
  <c r="M30" i="11"/>
  <c r="J115" i="11"/>
  <c r="M115" i="11" s="1"/>
  <c r="L25" i="12"/>
  <c r="M18" i="11"/>
  <c r="J138" i="11" l="1"/>
  <c r="L138" i="11" l="1"/>
  <c r="M138" i="11" l="1"/>
  <c r="L47" i="12" l="1"/>
  <c r="L48" i="12" s="1"/>
  <c r="J148" i="11"/>
  <c r="J150" i="11" s="1"/>
  <c r="L191" i="12"/>
  <c r="L193" i="12" s="1"/>
  <c r="L194" i="12" s="1"/>
  <c r="L189" i="12" s="1"/>
  <c r="J145" i="11"/>
  <c r="J147" i="11" s="1"/>
  <c r="M147" i="11" l="1"/>
</calcChain>
</file>

<file path=xl/sharedStrings.xml><?xml version="1.0" encoding="utf-8"?>
<sst xmlns="http://schemas.openxmlformats.org/spreadsheetml/2006/main" count="485" uniqueCount="313">
  <si>
    <t>Shënime</t>
  </si>
  <si>
    <t>Aktivet</t>
  </si>
  <si>
    <t>Mjete monetare dhe te tjera ekuivalente</t>
  </si>
  <si>
    <t>Aktive afatgjata materiale</t>
  </si>
  <si>
    <t>Detyrimet dhe kapitali</t>
  </si>
  <si>
    <t>Kapitali aksioner</t>
  </si>
  <si>
    <t>Fitimet (humbjet) e akumuluara</t>
  </si>
  <si>
    <t>Fitimi (humbja) e vitit</t>
  </si>
  <si>
    <t>Notes</t>
  </si>
  <si>
    <t>Shitjet neto</t>
  </si>
  <si>
    <t>Te ardhurat totale</t>
  </si>
  <si>
    <t>Materialet e konsumuara</t>
  </si>
  <si>
    <t>Kosto e punës</t>
  </si>
  <si>
    <t xml:space="preserve">Amortizimet </t>
  </si>
  <si>
    <t>Shpenzime të tjera</t>
  </si>
  <si>
    <t xml:space="preserve">Totali i shpenzimeve </t>
  </si>
  <si>
    <t>Të ardhurat dhe shpenzimet financiare</t>
  </si>
  <si>
    <t xml:space="preserve">Totali i te ardhurave dhe shpenzimeve financiare </t>
  </si>
  <si>
    <t>Totali</t>
  </si>
  <si>
    <t>Emetim i kapitalit aksioner</t>
  </si>
  <si>
    <t>Dividendët e paguar</t>
  </si>
  <si>
    <t>Rregullime për:</t>
  </si>
  <si>
    <t>Amortizim dhe zhvleresim</t>
  </si>
  <si>
    <t>Fitimi operativ para ndryshimeve ne kapitalin punues</t>
  </si>
  <si>
    <t>Fluksi monetar nga veprimtaritë e shfrytëzimit</t>
  </si>
  <si>
    <t>Tatim fitimi i paguar</t>
  </si>
  <si>
    <t>Fluksi neto monetar nga veprimtaritë e shfrytëzimit</t>
  </si>
  <si>
    <t>Blerja e aktiveve afatgjata materiale dhe jomateriale</t>
  </si>
  <si>
    <t>Të ardhura nga shitja e pajisjeve</t>
  </si>
  <si>
    <t>Dividendët e arkëtuar</t>
  </si>
  <si>
    <t>Interesa të arkëtuar</t>
  </si>
  <si>
    <t>Fluksi neto monetar nga veprimtaritë e investimit</t>
  </si>
  <si>
    <t>Pagesat e huave</t>
  </si>
  <si>
    <t>Fluksi neto monetar nga veprimtaritë e financimit</t>
  </si>
  <si>
    <t>TOTAL</t>
  </si>
  <si>
    <t>Aktivet afatshkurtra</t>
  </si>
  <si>
    <t>Total i aktiveve afatshkurtra</t>
  </si>
  <si>
    <t>Aktivet afatgjata</t>
  </si>
  <si>
    <t>Totali i aktiveve afatgjata</t>
  </si>
  <si>
    <t>Totali i aktiveve</t>
  </si>
  <si>
    <t xml:space="preserve">Detyrimet afatshkurtra </t>
  </si>
  <si>
    <t>Totali i detyrimeve afatshkurtra</t>
  </si>
  <si>
    <t>Kapitali</t>
  </si>
  <si>
    <t>Totali i kapitalit</t>
  </si>
  <si>
    <t>Totali i detyrimeve</t>
  </si>
  <si>
    <t>Te pagueshme ndaj furnitoreve</t>
  </si>
  <si>
    <t>Detyrime te tjera afatshkurtra</t>
  </si>
  <si>
    <t>Fitimi i
Pashperndare</t>
  </si>
  <si>
    <t>Fluksi monetar nga veprimtarite e shfrytezimit</t>
  </si>
  <si>
    <t>Fluksi monetar nga veprimtaritë e investimit</t>
  </si>
  <si>
    <t>Fluksi monetar nga veprimtaritë e financimit</t>
  </si>
  <si>
    <t>(vlerat ne Lek)</t>
  </si>
  <si>
    <t>Rritja/(zvogëlimi) neto i mjeteve monetare</t>
  </si>
  <si>
    <t xml:space="preserve">Mjetet monetare në fillim të periudhës </t>
  </si>
  <si>
    <t xml:space="preserve">Mjetet monetare në fund të periudhës </t>
  </si>
  <si>
    <t>Hyrje nga huatë</t>
  </si>
  <si>
    <t xml:space="preserve">Hyrje nga emetimi i kapitalit aksioner </t>
  </si>
  <si>
    <t>(bazuar në klasifikimin e shpenzimeve sipas natyrës)</t>
  </si>
  <si>
    <t xml:space="preserve">Pasqyra e flukseve të parasë </t>
  </si>
  <si>
    <t>Pasqyra e Ndryshimeve në Kapital</t>
  </si>
  <si>
    <t>SHENIMET SHPJEGUESE</t>
  </si>
  <si>
    <t>B. Shënimet qe shpjegojnë zërat e ndryshëm të pasqyrave financiare</t>
  </si>
  <si>
    <t>Shoqeria ka llogari bankare ne Leke dhe ne monedhe te huaj. Gjendja e mjeteve monetare ne arke dhe banke</t>
  </si>
  <si>
    <t>ne fund te vitit ushtrimor perbehet si me poshte:</t>
  </si>
  <si>
    <t>31 Dhjetor 2014</t>
  </si>
  <si>
    <t>Llogari rrjedhese</t>
  </si>
  <si>
    <t>- ne Leke</t>
  </si>
  <si>
    <t>- ne monedhe te huaj</t>
  </si>
  <si>
    <t>Arka</t>
  </si>
  <si>
    <t>3. Llogari te tjera te arketueshme</t>
  </si>
  <si>
    <t>Llogarite e tjera te arketueshme perbehen nga te drejta te tjera per tu arketuar nga te tjete si me poshte:</t>
  </si>
  <si>
    <t>Parapagime</t>
  </si>
  <si>
    <t>Pagesa per garanci</t>
  </si>
  <si>
    <t>Aktivet afatgjata materiale perbehen si me poshte:</t>
  </si>
  <si>
    <t>Ndertime &amp;
permiresime</t>
  </si>
  <si>
    <t>Mobilje &amp;
Pajisje Zyre</t>
  </si>
  <si>
    <t>Pajisje 
Informatike</t>
  </si>
  <si>
    <t>Te tjera</t>
  </si>
  <si>
    <t>Kosto</t>
  </si>
  <si>
    <t>Shtesa</t>
  </si>
  <si>
    <t>Pakesime</t>
  </si>
  <si>
    <t>Gjendje me 31.12.2014</t>
  </si>
  <si>
    <t>Amortizimi I akumuluar</t>
  </si>
  <si>
    <t>Amortizimi i vitit</t>
  </si>
  <si>
    <t>Vlera e mbetur neto</t>
  </si>
  <si>
    <t>Gjendja me 31.12.2014</t>
  </si>
  <si>
    <t>Llogarite e pagueshme paraqiten si me poshte:</t>
  </si>
  <si>
    <t>Detyrimet tatimore perbehen nga:</t>
  </si>
  <si>
    <t>Detyrimet e tjera afatshkurtra perbehen nga:</t>
  </si>
  <si>
    <t>Te ardhurat lidhen me kryerjen e sherbimeve ne objektin e shoqerise.</t>
  </si>
  <si>
    <t>Te ardhura nga shitja</t>
  </si>
  <si>
    <t>Kosto e punes perbehet si me poshte:</t>
  </si>
  <si>
    <t>Pagat</t>
  </si>
  <si>
    <t>Sigurimet shoqerire dhe shendetesore</t>
  </si>
  <si>
    <t>Shpenzimet e tjera perbehen si me poshte:</t>
  </si>
  <si>
    <t>Qira</t>
  </si>
  <si>
    <t>Fitimi neto per vitin e ushtrimit</t>
  </si>
  <si>
    <t>Shpenzime te pazbritshme</t>
  </si>
  <si>
    <t>Fitimi I tatueshem neto per vitin</t>
  </si>
  <si>
    <t>Shpenzimi i tatim fitimit</t>
  </si>
  <si>
    <t>Parapagime gjate vitit</t>
  </si>
  <si>
    <t>Shpenzimi i tatim fitimit per tu paguar</t>
  </si>
  <si>
    <t>Ngjarje te ndodhura pas dates se bilancit per te cilat behen rregullime apo ngjarje te ndodhura pas dates</t>
  </si>
  <si>
    <t>se bilancit per te cilat nuk behen rregulline  nuk ka.</t>
  </si>
  <si>
    <t xml:space="preserve">Gabime materiale te ndodhura ne periudhat kontabel te mepareshme te konstatuara gjate periudhes </t>
  </si>
  <si>
    <t>raportuese dhe korigjime nuk ka.</t>
  </si>
  <si>
    <t>Hartuesi</t>
  </si>
  <si>
    <t>Per Drejtimin e Njesise Ekonomike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</si>
  <si>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</si>
  <si>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</si>
  <si>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</si>
  <si>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</si>
  <si>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</si>
  <si>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</si>
  <si>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</si>
  <si>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</si>
  <si>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</si>
  <si>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</si>
  <si>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</si>
  <si>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</si>
  <si>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</si>
  <si>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</si>
  <si>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BKT</t>
  </si>
  <si>
    <t>Lek</t>
  </si>
  <si>
    <t>Euro</t>
  </si>
  <si>
    <t>E M E R T I M I</t>
  </si>
  <si>
    <t>Arka  ne LEK</t>
  </si>
  <si>
    <t>LEK</t>
  </si>
  <si>
    <t>Arka  ne EUR</t>
  </si>
  <si>
    <t>EUR</t>
  </si>
  <si>
    <t>Totali M.M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</si>
  <si>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</si>
  <si>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</si>
  <si>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</si>
  <si>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</si>
  <si>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</si>
  <si>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</si>
  <si>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</si>
  <si>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</si>
  <si>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</si>
  <si>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</si>
  <si>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</si>
  <si>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</si>
  <si>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</si>
  <si>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</si>
  <si>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</si>
  <si>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Debitore,Kreditore te tjere</t>
  </si>
  <si>
    <t>Tatim mbi fitimin</t>
  </si>
  <si>
    <t>Tatimi i derdhur paradhenie</t>
  </si>
  <si>
    <t>Tatimi i vitit ushtrimor</t>
  </si>
  <si>
    <t>Tatimi per tu paguar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</si>
  <si>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</si>
  <si>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</si>
  <si>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</si>
  <si>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</si>
  <si>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</si>
  <si>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zbriteshme ne mbyllje te vitit</t>
  </si>
  <si>
    <t>Tvsh e pagueshme ne celje te vitit</t>
  </si>
  <si>
    <t>Tvsh e pagueshme ne shitje gjate vitit</t>
  </si>
  <si>
    <t>Tvsh e paguar gjate vitit</t>
  </si>
  <si>
    <t>Tvsh e pagueshme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</si>
  <si>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</si>
  <si>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</si>
  <si>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</si>
  <si>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</si>
  <si>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</si>
  <si>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</si>
  <si>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</si>
  <si>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</si>
  <si>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</si>
  <si>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</si>
  <si>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</si>
  <si>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</si>
  <si>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</si>
  <si>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</si>
  <si>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AKTIVET AFATGJATA</t>
  </si>
  <si>
    <t>Investimet  financiare afatgjata</t>
  </si>
  <si>
    <t>Ativet biologjike afatgjata</t>
  </si>
  <si>
    <t>Aktive afatgjata jo materiale</t>
  </si>
  <si>
    <t xml:space="preserve">Aktivet afatgjata jo materiale perfshijne shpenzimet e kryera nga shoqeria </t>
  </si>
  <si>
    <t xml:space="preserve">ne aktivitetin e ndertimit dhe shfrytezimit te centraleve elektrike me ere. </t>
  </si>
  <si>
    <t>Amortizimi I ketij zeri do te filloje ne momentin fillimit te perfitimeve te te ardhurave.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</si>
  <si>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</si>
  <si>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</si>
  <si>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</si>
  <si>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</si>
  <si>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</si>
  <si>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</si>
  <si>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</si>
  <si>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</si>
  <si>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</si>
  <si>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</si>
  <si>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</si>
  <si>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</si>
  <si>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</si>
  <si>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</si>
  <si>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</si>
  <si>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</si>
  <si>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</si>
  <si>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</si>
  <si>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</si>
  <si>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</si>
  <si>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</si>
  <si>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</si>
  <si>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</si>
  <si>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</si>
  <si>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III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</si>
  <si>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</si>
  <si>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</si>
  <si>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</si>
  <si>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</si>
  <si>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</si>
  <si>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</si>
  <si>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</si>
  <si>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</si>
  <si>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</si>
  <si>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</si>
  <si>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</si>
  <si>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</si>
  <si>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</si>
  <si>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</si>
  <si>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</si>
  <si>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</si>
  <si>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</si>
  <si>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</si>
  <si>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ndodhura pas dates se bilancit </t>
  </si>
  <si>
    <t>per te cilat nuk behen rregulline  nuk ka.</t>
  </si>
  <si>
    <t>Gabime materiale te ndodhura ne periudhat kontabel te mepareshme te konstatuara gjate periudhes rraportuese dhe</t>
  </si>
  <si>
    <t xml:space="preserve"> qe korigjim nuk ka.</t>
  </si>
  <si>
    <t>Per Drejtimin  e Njesise  Ekonomike</t>
  </si>
  <si>
    <t>Administrator</t>
  </si>
  <si>
    <t>31 Dhjetor 2015</t>
  </si>
  <si>
    <t>31 Dhjetor
2014</t>
  </si>
  <si>
    <t>Gjendje me 01.01.2014</t>
  </si>
  <si>
    <t>Gjendje me 31.12.2015</t>
  </si>
  <si>
    <t>Gjendja me 31.12.2015</t>
  </si>
  <si>
    <t>Sigurime shoqerore dhe shendetesore dhe tatimi mbi te ardhurat nga paga</t>
  </si>
  <si>
    <t>Makineri &amp;Paisje</t>
  </si>
  <si>
    <t>4. Mjetet monetare</t>
  </si>
  <si>
    <t>Parapagime të dhëna</t>
  </si>
  <si>
    <t>TVSH e kreditueshme</t>
  </si>
  <si>
    <t>Shpen te periudhave ardhshme</t>
  </si>
  <si>
    <t>6. Aktive afatgjata materiale</t>
  </si>
  <si>
    <t>7. Llogari te pagueshme</t>
  </si>
  <si>
    <t>Detyrime ndaj ortakeve</t>
  </si>
  <si>
    <t>Detyrime ndaj punonjesve</t>
  </si>
  <si>
    <t>Parapagime të marra</t>
  </si>
  <si>
    <t>Shpenzime transporti</t>
  </si>
  <si>
    <t>Pasqyrat Financiare individuale</t>
  </si>
  <si>
    <t>10. Kapitali</t>
  </si>
  <si>
    <t>Capitale sociale</t>
  </si>
  <si>
    <t>8. Detyrime te tjera afatshkurtra</t>
  </si>
  <si>
    <t>9. Detyrime tatimore</t>
  </si>
  <si>
    <t>11. Te ardhurat</t>
  </si>
  <si>
    <t>12. Kosto e punes</t>
  </si>
  <si>
    <t>13. Shpenzime te tjera</t>
  </si>
  <si>
    <t>14. Shpenzimi i Tatim Fitmit</t>
  </si>
  <si>
    <t>Llogari te tjera arketueshme</t>
  </si>
  <si>
    <t>5. Llogari te tjera te arketueshme</t>
  </si>
  <si>
    <t>Llogarite e arketueshme me 31.12.2014 dhe 31.12.2015 perbehen si me poshte:</t>
  </si>
  <si>
    <t>Llogari te tjera te arketueshme afatgjata</t>
  </si>
  <si>
    <t>Llogari te arketueshme</t>
  </si>
  <si>
    <t>Detyrimet afatgjata</t>
  </si>
  <si>
    <t>Hua afatshkurtra</t>
  </si>
  <si>
    <t xml:space="preserve">Fitimi (Humbja) nga veprimtaria kryesore </t>
  </si>
  <si>
    <t>Fitimi (Humbja) para tatimit</t>
  </si>
  <si>
    <t>Fitimi (Humbja) e vitit</t>
  </si>
  <si>
    <t>Shpenzimi i tatimit mbi fitimin</t>
  </si>
  <si>
    <t>Shpenzime për interesa, neto</t>
  </si>
  <si>
    <t>Rritje/zvogëlim në kërkesat e arkëtueshme dhe te tjera</t>
  </si>
  <si>
    <t>Rritje/zvogëlim në detyrimet per t'u paguar</t>
  </si>
  <si>
    <t>Rritje/zvogëlim në inventaret</t>
  </si>
  <si>
    <t>Ndryshimi në inventarin e produkteve të gatshme dhe prodhimit në proces</t>
  </si>
  <si>
    <t>Detyrime tatimore</t>
  </si>
  <si>
    <t>Llogari te pagueshme tregtare</t>
  </si>
  <si>
    <t>Të ardhurat dhe shpenzimet nga interesi</t>
  </si>
  <si>
    <t>Primi I
aksionit</t>
  </si>
  <si>
    <t>4</t>
  </si>
  <si>
    <t>5</t>
  </si>
  <si>
    <t>6</t>
  </si>
  <si>
    <t>7</t>
  </si>
  <si>
    <t>Pozicioni më 31 dhjetor 2017</t>
  </si>
  <si>
    <t>Shpenzimet e tatim fitimit</t>
  </si>
  <si>
    <t>Interesa të arketuar</t>
  </si>
  <si>
    <t>Fitimet (humbjet) nga kursi i këmbimit</t>
  </si>
  <si>
    <t>Të ardhura të tjera operative</t>
  </si>
  <si>
    <t>Totali i detyrimeve dhe kapitalit</t>
  </si>
  <si>
    <t>Te ardhura te tjera gjithëpërfshirëse për vitin</t>
  </si>
  <si>
    <t>Totali i te ardhurave gjithëpërfshirëse për vitin</t>
  </si>
  <si>
    <t>Fitimi (humbja) pas tatimit</t>
  </si>
  <si>
    <t>Inventare</t>
  </si>
  <si>
    <t>Huamarrje afatgjata</t>
  </si>
  <si>
    <t>13</t>
  </si>
  <si>
    <t>12</t>
  </si>
  <si>
    <t>Totali i detyrimeve afatgjata</t>
  </si>
  <si>
    <t>Pasqyra e Performancës</t>
  </si>
  <si>
    <t>Pasqyra e Pozicionit Financiar</t>
  </si>
  <si>
    <t>Aksione
thesari</t>
  </si>
  <si>
    <t>Rezerva statutore
dhe ligjore</t>
  </si>
  <si>
    <t>më 31 Dhjetor 2018</t>
  </si>
  <si>
    <t>31 dhjetor 2018</t>
  </si>
  <si>
    <t>për vitin e mbyllur më 31 Dhjetor 2018</t>
  </si>
  <si>
    <t>Viti i mbyllur me
31 dhjetor 2018</t>
  </si>
  <si>
    <t>per vitin e mbyllur me 31 Dhjetor 2018</t>
  </si>
  <si>
    <t>Pozicioni më 1 janar 2017</t>
  </si>
  <si>
    <t>Pozicioni më 31 dhjetor 2018</t>
  </si>
  <si>
    <t>Viti i mbyllur më
31 Dhjetor 2018</t>
  </si>
  <si>
    <t xml:space="preserve">FM CALL </t>
  </si>
  <si>
    <t>qe nga 30.03.2018 (data e krijimit)</t>
  </si>
  <si>
    <t>deri me 31.12.2018</t>
  </si>
  <si>
    <t>31 dhjetor 2017</t>
  </si>
  <si>
    <t>Viti i mbyllur me
31 dhjetor 2017</t>
  </si>
  <si>
    <t>Viti i mbyllur më
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</si>
</sst>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@_)"/>
    <numFmt numFmtId="166" formatCode="0.0%"/>
    <numFmt numFmtId="167" formatCode="_-* #,##0_L_e_k_-;\-* #,##0_L_e_k_-;_-* &quot;-&quot;_L_e_k_-;_-@_-"/>
    <numFmt numFmtId="168" formatCode="_-* #,##0.00_L_e_k_-;\-* #,##0.00_L_e_k_-;_-* &quot;-&quot;??_L_e_k_-;_-@_-"/>
    <numFmt numFmtId="169" formatCode="_(&quot;€&quot;* #,##0.00_);_(&quot;€&quot;* \(#,##0.00\);_(&quot;€&quot;* &quot;-&quot;??_);_(@_)"/>
    <numFmt numFmtId="170" formatCode="#,##0\ \ ;\(#,##0\)\ ;\—\ \ \ \ "/>
    <numFmt numFmtId="171" formatCode="_-* #,##0_-;\-* #,##0_-;_-* &quot;-&quot;_-;_-@_-"/>
    <numFmt numFmtId="172" formatCode="_-* #,##0.00_-;\-* #,##0.00_-;_-* &quot;-&quot;??_-;_-@_-"/>
    <numFmt numFmtId="173" formatCode="_(* #,##0_);_(* \(#,##0\);_(* &quot;-&quot;_);@_)"/>
    <numFmt numFmtId="174" formatCode="0%_);\(0%\)"/>
    <numFmt numFmtId="175" formatCode="_-&quot;£&quot;* #,##0_-;\-&quot;£&quot;* #,##0_-;_-&quot;£&quot;* &quot;-&quot;_-;_-@_-"/>
    <numFmt numFmtId="176" formatCode="_-&quot;£&quot;* #,##0.00_-;\-&quot;£&quot;* #,##0.00_-;_-&quot;£&quot;* &quot;-&quot;??_-;_-@_-"/>
    <numFmt numFmtId="177" formatCode="[$-409]d\-mmm\-yy;@"/>
    <numFmt numFmtId="178" formatCode="_-* #,##0_L_e_k_-;\-* #,##0_L_e_k_-;_-* &quot;-&quot;??_L_e_k_-;_-@_-"/>
    <numFmt numFmtId="179" formatCode="_(* #,##0.0_);_(* \(#,##0.0\);_(* &quot;-&quot;??_);_(@_)"/>
    <numFmt numFmtId="180" formatCode="_-* #,##0.0_L_e_k_-;\-* #,##0.0_L_e_k_-;_-* &quot;-&quot;??_L_e_k_-;_-@_-"/>
    <numFmt numFmtId="181" formatCode="#,##0.000000000000000"/>
    <numFmt numFmtId="182" formatCode="##,##0_);\(##,##0\);&quot;-&quot;_)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0"/>
      <name val="Calibri"/>
      <family val="2"/>
      <scheme val="minor"/>
    </font>
    <font>
      <sz val="11"/>
      <color indexed="22"/>
      <name val="Calibri"/>
      <family val="2"/>
    </font>
    <font>
      <sz val="10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22"/>
      <name val="Calibri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i/>
      <sz val="10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u val="singleAccounting"/>
      <sz val="9"/>
      <name val="Times New Roman"/>
      <family val="1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0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26"/>
      <name val="Calibri"/>
      <family val="2"/>
    </font>
    <font>
      <b/>
      <sz val="13"/>
      <color indexed="26"/>
      <name val="Calibri"/>
      <family val="2"/>
    </font>
    <font>
      <b/>
      <sz val="11"/>
      <color indexed="26"/>
      <name val="Calibri"/>
      <family val="2"/>
    </font>
    <font>
      <sz val="10"/>
      <color rgb="FF3F3F76"/>
      <name val="Calibri"/>
      <family val="2"/>
      <scheme val="minor"/>
    </font>
    <font>
      <sz val="11"/>
      <color indexed="9"/>
      <name val="Calibri"/>
      <family val="2"/>
    </font>
    <font>
      <sz val="10"/>
      <name val="Century Gothic"/>
      <family val="2"/>
    </font>
    <font>
      <sz val="10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8"/>
      <name val="MS Sans Serif"/>
      <family val="2"/>
      <charset val="238"/>
    </font>
    <font>
      <sz val="11"/>
      <name val="Tms Rmn"/>
    </font>
    <font>
      <sz val="12"/>
      <name val="Arial CE"/>
      <charset val="238"/>
    </font>
    <font>
      <b/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indexed="26"/>
      <name val="Cambria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indexed="55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1"/>
      <name val="CG Times"/>
    </font>
    <font>
      <b/>
      <sz val="10"/>
      <name val="Times New Roman"/>
      <family val="1"/>
    </font>
    <font>
      <u/>
      <sz val="12"/>
      <name val="Arial"/>
      <family val="2"/>
    </font>
    <font>
      <sz val="11"/>
      <color theme="1"/>
      <name val="Franklin Gothic Demi"/>
      <family val="2"/>
    </font>
    <font>
      <sz val="16"/>
      <color indexed="8"/>
      <name val="Franklin Gothic Demi"/>
      <family val="2"/>
    </font>
    <font>
      <sz val="11"/>
      <color theme="1"/>
      <name val="Tahoma"/>
      <family val="2"/>
    </font>
    <font>
      <sz val="12"/>
      <color indexed="8"/>
      <name val="Franklin Gothic Demi"/>
      <family val="2"/>
    </font>
    <font>
      <sz val="10"/>
      <name val="Tahoma"/>
      <family val="2"/>
    </font>
    <font>
      <b/>
      <sz val="11"/>
      <color indexed="8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9.5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</font>
    <font>
      <b/>
      <sz val="9.5"/>
      <color indexed="8"/>
      <name val="Arial"/>
      <family val="2"/>
    </font>
    <font>
      <b/>
      <sz val="9.5"/>
      <color theme="0" tint="-0.499984740745262"/>
      <name val="Arial"/>
      <family val="2"/>
      <charset val="238"/>
    </font>
    <font>
      <b/>
      <sz val="9.5"/>
      <name val="Arial"/>
      <family val="2"/>
      <charset val="238"/>
    </font>
    <font>
      <sz val="9.5"/>
      <color theme="0" tint="-0.499984740745262"/>
      <name val="Arial"/>
      <family val="2"/>
      <charset val="238"/>
    </font>
    <font>
      <i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i/>
      <sz val="9.5"/>
      <name val="Arial"/>
      <family val="2"/>
    </font>
    <font>
      <b/>
      <sz val="9.5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indexed="28"/>
      </top>
      <bottom style="double">
        <color indexed="2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6">
    <xf numFmtId="0" fontId="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7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5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0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8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6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3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3" fillId="1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5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19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3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27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1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8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16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28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5" fillId="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49" fontId="17" fillId="0" borderId="0" applyFont="0" applyFill="0" applyBorder="0" applyAlignment="0" applyProtection="0">
      <alignment horizontal="left"/>
    </xf>
    <xf numFmtId="165" fontId="18" fillId="0" borderId="0" applyAlignment="0" applyProtection="0"/>
    <xf numFmtId="166" fontId="19" fillId="0" borderId="0" applyFill="0" applyBorder="0" applyAlignment="0" applyProtection="0"/>
    <xf numFmtId="49" fontId="19" fillId="0" borderId="0" applyNumberFormat="0" applyAlignment="0" applyProtection="0">
      <alignment horizontal="left"/>
    </xf>
    <xf numFmtId="49" fontId="20" fillId="0" borderId="12" applyNumberFormat="0" applyAlignment="0" applyProtection="0">
      <alignment horizontal="left" wrapText="1"/>
    </xf>
    <xf numFmtId="49" fontId="21" fillId="0" borderId="12" applyNumberFormat="0" applyAlignment="0" applyProtection="0">
      <alignment horizontal="left" wrapText="1"/>
    </xf>
    <xf numFmtId="49" fontId="20" fillId="0" borderId="0" applyNumberFormat="0" applyAlignment="0" applyProtection="0">
      <alignment horizontal="left" wrapText="1"/>
    </xf>
    <xf numFmtId="49" fontId="22" fillId="0" borderId="0" applyAlignment="0" applyProtection="0">
      <alignment horizontal="left"/>
    </xf>
    <xf numFmtId="0" fontId="23" fillId="6" borderId="4" applyNumberFormat="0" applyAlignment="0" applyProtection="0"/>
    <xf numFmtId="0" fontId="24" fillId="35" borderId="13" applyNumberFormat="0" applyAlignment="0" applyProtection="0"/>
    <xf numFmtId="0" fontId="24" fillId="35" borderId="13" applyNumberFormat="0" applyAlignment="0" applyProtection="0"/>
    <xf numFmtId="0" fontId="25" fillId="7" borderId="7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>
      <alignment horizontal="center" wrapText="1"/>
    </xf>
    <xf numFmtId="170" fontId="34" fillId="0" borderId="0">
      <alignment horizontal="right"/>
    </xf>
    <xf numFmtId="0" fontId="35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1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5" fillId="0" borderId="2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6" fillId="0" borderId="3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5" borderId="4" applyNumberFormat="0" applyAlignment="0" applyProtection="0"/>
    <xf numFmtId="0" fontId="42" fillId="34" borderId="13" applyNumberFormat="0" applyAlignment="0" applyProtection="0"/>
    <xf numFmtId="0" fontId="42" fillId="34" borderId="13" applyNumberFormat="0" applyAlignment="0" applyProtection="0"/>
    <xf numFmtId="171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0" fontId="44" fillId="0" borderId="6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7" fillId="0" borderId="0"/>
    <xf numFmtId="0" fontId="48" fillId="0" borderId="0"/>
    <xf numFmtId="0" fontId="48" fillId="0" borderId="0"/>
    <xf numFmtId="0" fontId="29" fillId="0" borderId="0"/>
    <xf numFmtId="0" fontId="28" fillId="0" borderId="0"/>
    <xf numFmtId="0" fontId="49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51" fillId="0" borderId="0" applyAlignment="0">
      <alignment vertical="top" wrapText="1"/>
      <protection locked="0"/>
    </xf>
    <xf numFmtId="0" fontId="1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2" fillId="0" borderId="0"/>
    <xf numFmtId="1" fontId="28" fillId="0" borderId="0"/>
    <xf numFmtId="0" fontId="53" fillId="0" borderId="0"/>
    <xf numFmtId="0" fontId="48" fillId="34" borderId="19" applyNumberFormat="0" applyFont="0" applyAlignment="0" applyProtection="0"/>
    <xf numFmtId="0" fontId="48" fillId="34" borderId="19" applyNumberFormat="0" applyFont="0" applyAlignment="0" applyProtection="0"/>
    <xf numFmtId="0" fontId="54" fillId="6" borderId="5" applyNumberFormat="0" applyAlignment="0" applyProtection="0"/>
    <xf numFmtId="0" fontId="55" fillId="35" borderId="20" applyNumberFormat="0" applyAlignment="0" applyProtection="0"/>
    <xf numFmtId="0" fontId="55" fillId="35" borderId="2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56" fillId="0" borderId="0" applyNumberFormat="0" applyFill="0" applyBorder="0" applyAlignment="0" applyProtection="0"/>
    <xf numFmtId="173" fontId="49" fillId="42" borderId="0" applyNumberFormat="0" applyFont="0" applyBorder="0" applyAlignment="0" applyProtection="0"/>
    <xf numFmtId="0" fontId="49" fillId="0" borderId="0" applyFill="0" applyBorder="0" applyProtection="0"/>
    <xf numFmtId="173" fontId="49" fillId="43" borderId="0" applyNumberFormat="0" applyFont="0" applyBorder="0" applyAlignment="0" applyProtection="0"/>
    <xf numFmtId="174" fontId="49" fillId="0" borderId="0" applyFill="0" applyBorder="0" applyAlignment="0" applyProtection="0"/>
    <xf numFmtId="173" fontId="57" fillId="0" borderId="0" applyNumberFormat="0" applyAlignment="0" applyProtection="0"/>
    <xf numFmtId="0" fontId="58" fillId="0" borderId="21" applyProtection="0">
      <alignment horizontal="right" wrapText="1"/>
    </xf>
    <xf numFmtId="0" fontId="58" fillId="0" borderId="22" applyFill="0" applyProtection="0">
      <alignment horizontal="right" wrapText="1"/>
    </xf>
    <xf numFmtId="0" fontId="58" fillId="0" borderId="0" applyProtection="0">
      <alignment wrapText="1"/>
    </xf>
    <xf numFmtId="0" fontId="58" fillId="0" borderId="0" applyFill="0" applyProtection="0">
      <alignment wrapText="1"/>
    </xf>
    <xf numFmtId="173" fontId="59" fillId="0" borderId="23" applyNumberFormat="0" applyFill="0" applyAlignment="0" applyProtection="0"/>
    <xf numFmtId="0" fontId="6" fillId="0" borderId="0" applyAlignment="0" applyProtection="0"/>
    <xf numFmtId="173" fontId="59" fillId="0" borderId="24" applyNumberFormat="0" applyFill="0" applyAlignment="0" applyProtection="0"/>
    <xf numFmtId="0" fontId="28" fillId="0" borderId="0"/>
    <xf numFmtId="0" fontId="10" fillId="0" borderId="0">
      <alignment vertical="top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8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175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0" fillId="3" borderId="0" applyNumberFormat="0" applyBorder="0" applyAlignment="0" applyProtection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8" fillId="0" borderId="0" xfId="172" applyFont="1"/>
    <xf numFmtId="0" fontId="65" fillId="0" borderId="0" xfId="172" applyFont="1"/>
    <xf numFmtId="0" fontId="28" fillId="0" borderId="0" xfId="2" applyFont="1"/>
    <xf numFmtId="0" fontId="67" fillId="0" borderId="0" xfId="2" applyFont="1"/>
    <xf numFmtId="0" fontId="65" fillId="0" borderId="0" xfId="2" applyFont="1"/>
    <xf numFmtId="0" fontId="28" fillId="0" borderId="0" xfId="2" applyFont="1" applyAlignment="1">
      <alignment horizontal="left"/>
    </xf>
    <xf numFmtId="0" fontId="65" fillId="0" borderId="0" xfId="172" applyFont="1" applyAlignment="1">
      <alignment horizontal="left" vertical="center" wrapText="1"/>
    </xf>
    <xf numFmtId="0" fontId="28" fillId="0" borderId="0" xfId="172" applyFont="1" applyAlignment="1">
      <alignment horizontal="left" vertical="center" wrapText="1"/>
    </xf>
    <xf numFmtId="0" fontId="68" fillId="0" borderId="0" xfId="172" applyFont="1"/>
    <xf numFmtId="0" fontId="28" fillId="0" borderId="0" xfId="279"/>
    <xf numFmtId="0" fontId="72" fillId="0" borderId="0" xfId="279" applyFont="1" applyAlignment="1">
      <alignment vertical="center"/>
    </xf>
    <xf numFmtId="0" fontId="19" fillId="0" borderId="0" xfId="279" applyFont="1"/>
    <xf numFmtId="0" fontId="65" fillId="0" borderId="0" xfId="279" applyFont="1"/>
    <xf numFmtId="0" fontId="28" fillId="0" borderId="0" xfId="279" applyAlignment="1">
      <alignment horizontal="center"/>
    </xf>
    <xf numFmtId="0" fontId="0" fillId="32" borderId="0" xfId="0" applyFill="1"/>
    <xf numFmtId="0" fontId="75" fillId="32" borderId="0" xfId="280" applyFont="1" applyFill="1" applyAlignment="1">
      <alignment vertical="center"/>
    </xf>
    <xf numFmtId="0" fontId="18" fillId="32" borderId="0" xfId="280" applyFont="1" applyFill="1" applyAlignment="1">
      <alignment vertical="center"/>
    </xf>
    <xf numFmtId="0" fontId="75" fillId="32" borderId="0" xfId="280" applyFont="1" applyFill="1" applyAlignment="1">
      <alignment horizontal="right" vertical="center"/>
    </xf>
    <xf numFmtId="0" fontId="75" fillId="32" borderId="26" xfId="280" applyFont="1" applyFill="1" applyBorder="1"/>
    <xf numFmtId="0" fontId="75" fillId="32" borderId="0" xfId="280" applyFont="1" applyFill="1"/>
    <xf numFmtId="0" fontId="18" fillId="32" borderId="0" xfId="280" applyFont="1" applyFill="1"/>
    <xf numFmtId="178" fontId="49" fillId="32" borderId="0" xfId="281" applyNumberFormat="1" applyFont="1" applyFill="1"/>
    <xf numFmtId="168" fontId="49" fillId="32" borderId="0" xfId="281" applyFont="1" applyFill="1" applyAlignment="1">
      <alignment horizontal="right"/>
    </xf>
    <xf numFmtId="0" fontId="76" fillId="32" borderId="0" xfId="280" applyFont="1" applyFill="1" applyAlignment="1">
      <alignment vertical="center"/>
    </xf>
    <xf numFmtId="0" fontId="77" fillId="32" borderId="0" xfId="280" applyFont="1" applyFill="1" applyAlignment="1">
      <alignment vertical="center"/>
    </xf>
    <xf numFmtId="0" fontId="18" fillId="32" borderId="0" xfId="280" applyFont="1" applyFill="1" applyAlignment="1">
      <alignment horizontal="center"/>
    </xf>
    <xf numFmtId="0" fontId="18" fillId="32" borderId="27" xfId="280" applyFont="1" applyFill="1" applyBorder="1"/>
    <xf numFmtId="0" fontId="78" fillId="32" borderId="27" xfId="280" applyFont="1" applyFill="1" applyBorder="1" applyAlignment="1">
      <alignment horizontal="center" wrapText="1"/>
    </xf>
    <xf numFmtId="178" fontId="78" fillId="32" borderId="27" xfId="281" applyNumberFormat="1" applyFont="1" applyFill="1" applyBorder="1" applyAlignment="1">
      <alignment horizontal="center" wrapText="1"/>
    </xf>
    <xf numFmtId="0" fontId="76" fillId="32" borderId="10" xfId="280" applyFont="1" applyFill="1" applyBorder="1" applyAlignment="1">
      <alignment horizontal="left" vertical="center"/>
    </xf>
    <xf numFmtId="0" fontId="18" fillId="32" borderId="10" xfId="280" applyFont="1" applyFill="1" applyBorder="1" applyAlignment="1">
      <alignment vertical="center"/>
    </xf>
    <xf numFmtId="0" fontId="18" fillId="32" borderId="10" xfId="280" applyFont="1" applyFill="1" applyBorder="1" applyAlignment="1">
      <alignment horizontal="center"/>
    </xf>
    <xf numFmtId="178" fontId="49" fillId="32" borderId="0" xfId="281" applyNumberFormat="1" applyFont="1" applyFill="1" applyAlignment="1">
      <alignment horizontal="center"/>
    </xf>
    <xf numFmtId="0" fontId="76" fillId="32" borderId="0" xfId="280" applyFont="1" applyFill="1" applyAlignment="1">
      <alignment horizontal="left" vertical="center"/>
    </xf>
    <xf numFmtId="164" fontId="76" fillId="32" borderId="0" xfId="106" applyNumberFormat="1" applyFont="1" applyFill="1" applyAlignment="1">
      <alignment horizontal="center"/>
    </xf>
    <xf numFmtId="0" fontId="18" fillId="32" borderId="0" xfId="280" quotePrefix="1" applyFont="1" applyFill="1" applyAlignment="1">
      <alignment horizontal="left" vertical="center"/>
    </xf>
    <xf numFmtId="164" fontId="79" fillId="32" borderId="0" xfId="106" applyNumberFormat="1" applyFont="1" applyFill="1" applyAlignment="1">
      <alignment horizontal="center"/>
    </xf>
    <xf numFmtId="178" fontId="79" fillId="32" borderId="0" xfId="281" applyNumberFormat="1" applyFont="1" applyFill="1" applyAlignment="1">
      <alignment horizontal="center"/>
    </xf>
    <xf numFmtId="164" fontId="79" fillId="32" borderId="0" xfId="277" applyNumberFormat="1" applyFont="1" applyFill="1" applyAlignment="1">
      <alignment horizontal="center"/>
    </xf>
    <xf numFmtId="0" fontId="76" fillId="32" borderId="11" xfId="280" applyFont="1" applyFill="1" applyBorder="1" applyAlignment="1">
      <alignment horizontal="left" vertical="center"/>
    </xf>
    <xf numFmtId="0" fontId="18" fillId="32" borderId="11" xfId="280" applyFont="1" applyFill="1" applyBorder="1" applyAlignment="1">
      <alignment vertical="center"/>
    </xf>
    <xf numFmtId="0" fontId="0" fillId="32" borderId="0" xfId="0" applyFill="1" applyAlignment="1">
      <alignment vertical="center"/>
    </xf>
    <xf numFmtId="164" fontId="76" fillId="32" borderId="11" xfId="280" applyNumberFormat="1" applyFont="1" applyFill="1" applyBorder="1" applyAlignment="1">
      <alignment horizontal="center" vertical="center"/>
    </xf>
    <xf numFmtId="164" fontId="0" fillId="32" borderId="0" xfId="0" applyNumberFormat="1" applyFill="1"/>
    <xf numFmtId="0" fontId="75" fillId="32" borderId="0" xfId="280" applyFont="1" applyFill="1" applyAlignment="1">
      <alignment horizontal="left" vertical="center"/>
    </xf>
    <xf numFmtId="3" fontId="49" fillId="32" borderId="0" xfId="281" applyNumberFormat="1" applyFont="1" applyFill="1" applyAlignment="1">
      <alignment horizontal="right"/>
    </xf>
    <xf numFmtId="0" fontId="18" fillId="32" borderId="0" xfId="280" applyFont="1" applyFill="1" applyAlignment="1">
      <alignment horizontal="left" vertical="center"/>
    </xf>
    <xf numFmtId="164" fontId="18" fillId="32" borderId="0" xfId="106" applyNumberFormat="1" applyFont="1" applyFill="1" applyAlignment="1">
      <alignment horizontal="center"/>
    </xf>
    <xf numFmtId="0" fontId="76" fillId="32" borderId="0" xfId="280" applyFont="1" applyFill="1" applyAlignment="1">
      <alignment horizontal="center"/>
    </xf>
    <xf numFmtId="178" fontId="80" fillId="32" borderId="0" xfId="281" applyNumberFormat="1" applyFont="1" applyFill="1" applyAlignment="1">
      <alignment horizontal="center"/>
    </xf>
    <xf numFmtId="164" fontId="76" fillId="32" borderId="11" xfId="280" applyNumberFormat="1" applyFont="1" applyFill="1" applyBorder="1" applyAlignment="1">
      <alignment horizontal="center"/>
    </xf>
    <xf numFmtId="0" fontId="76" fillId="32" borderId="0" xfId="280" applyFont="1" applyFill="1"/>
    <xf numFmtId="0" fontId="78" fillId="32" borderId="0" xfId="280" applyFont="1" applyFill="1" applyAlignment="1">
      <alignment horizontal="center" wrapText="1"/>
    </xf>
    <xf numFmtId="0" fontId="78" fillId="32" borderId="0" xfId="280" applyFont="1" applyFill="1" applyAlignment="1">
      <alignment horizontal="center"/>
    </xf>
    <xf numFmtId="43" fontId="18" fillId="32" borderId="0" xfId="277" applyFont="1" applyFill="1"/>
    <xf numFmtId="164" fontId="18" fillId="32" borderId="0" xfId="277" applyNumberFormat="1" applyFont="1" applyFill="1"/>
    <xf numFmtId="164" fontId="76" fillId="32" borderId="0" xfId="277" applyNumberFormat="1" applyFont="1" applyFill="1"/>
    <xf numFmtId="164" fontId="18" fillId="32" borderId="0" xfId="280" applyNumberFormat="1" applyFont="1" applyFill="1"/>
    <xf numFmtId="164" fontId="76" fillId="32" borderId="0" xfId="277" applyNumberFormat="1" applyFont="1" applyFill="1" applyAlignment="1">
      <alignment horizontal="right"/>
    </xf>
    <xf numFmtId="0" fontId="76" fillId="32" borderId="11" xfId="280" applyFont="1" applyFill="1" applyBorder="1" applyAlignment="1">
      <alignment vertical="center"/>
    </xf>
    <xf numFmtId="164" fontId="76" fillId="32" borderId="11" xfId="280" applyNumberFormat="1" applyFont="1" applyFill="1" applyBorder="1" applyAlignment="1">
      <alignment vertical="center"/>
    </xf>
    <xf numFmtId="164" fontId="0" fillId="32" borderId="0" xfId="0" applyNumberFormat="1" applyFill="1" applyAlignment="1">
      <alignment vertical="center"/>
    </xf>
    <xf numFmtId="164" fontId="76" fillId="32" borderId="0" xfId="280" applyNumberFormat="1" applyFont="1" applyFill="1" applyAlignment="1">
      <alignment vertical="center"/>
    </xf>
    <xf numFmtId="37" fontId="18" fillId="32" borderId="0" xfId="280" applyNumberFormat="1" applyFont="1" applyFill="1"/>
    <xf numFmtId="37" fontId="76" fillId="32" borderId="0" xfId="277" applyNumberFormat="1" applyFont="1" applyFill="1" applyAlignment="1">
      <alignment horizontal="right"/>
    </xf>
    <xf numFmtId="37" fontId="76" fillId="32" borderId="0" xfId="277" applyNumberFormat="1" applyFont="1" applyFill="1"/>
    <xf numFmtId="164" fontId="76" fillId="32" borderId="0" xfId="280" applyNumberFormat="1" applyFont="1" applyFill="1"/>
    <xf numFmtId="178" fontId="18" fillId="32" borderId="0" xfId="281" applyNumberFormat="1" applyFont="1" applyFill="1" applyAlignment="1">
      <alignment horizontal="center"/>
    </xf>
    <xf numFmtId="3" fontId="76" fillId="32" borderId="0" xfId="281" applyNumberFormat="1" applyFont="1" applyFill="1" applyAlignment="1">
      <alignment horizontal="right"/>
    </xf>
    <xf numFmtId="164" fontId="76" fillId="32" borderId="0" xfId="280" applyNumberFormat="1" applyFont="1" applyFill="1" applyAlignment="1">
      <alignment horizontal="center"/>
    </xf>
    <xf numFmtId="178" fontId="76" fillId="32" borderId="0" xfId="281" applyNumberFormat="1" applyFont="1" applyFill="1"/>
    <xf numFmtId="3" fontId="18" fillId="32" borderId="0" xfId="281" applyNumberFormat="1" applyFont="1" applyFill="1" applyAlignment="1">
      <alignment horizontal="right"/>
    </xf>
    <xf numFmtId="3" fontId="18" fillId="32" borderId="0" xfId="280" applyNumberFormat="1" applyFont="1" applyFill="1"/>
    <xf numFmtId="0" fontId="18" fillId="32" borderId="9" xfId="280" applyFont="1" applyFill="1" applyBorder="1" applyAlignment="1">
      <alignment horizontal="left" vertical="center"/>
    </xf>
    <xf numFmtId="0" fontId="18" fillId="32" borderId="9" xfId="280" applyFont="1" applyFill="1" applyBorder="1" applyAlignment="1">
      <alignment vertical="center"/>
    </xf>
    <xf numFmtId="164" fontId="18" fillId="32" borderId="9" xfId="280" applyNumberFormat="1" applyFont="1" applyFill="1" applyBorder="1" applyAlignment="1">
      <alignment horizontal="center"/>
    </xf>
    <xf numFmtId="164" fontId="18" fillId="32" borderId="0" xfId="280" applyNumberFormat="1" applyFont="1" applyFill="1" applyAlignment="1">
      <alignment horizontal="center"/>
    </xf>
    <xf numFmtId="9" fontId="18" fillId="32" borderId="11" xfId="280" applyNumberFormat="1" applyFont="1" applyFill="1" applyBorder="1" applyAlignment="1">
      <alignment vertical="center"/>
    </xf>
    <xf numFmtId="0" fontId="18" fillId="32" borderId="0" xfId="280" applyFont="1" applyFill="1" applyAlignment="1">
      <alignment horizontal="left"/>
    </xf>
    <xf numFmtId="178" fontId="49" fillId="32" borderId="0" xfId="281" applyNumberFormat="1" applyFont="1" applyFill="1" applyAlignment="1">
      <alignment horizontal="left"/>
    </xf>
    <xf numFmtId="168" fontId="81" fillId="32" borderId="0" xfId="281" applyFont="1" applyFill="1" applyAlignment="1">
      <alignment horizontal="right"/>
    </xf>
    <xf numFmtId="0" fontId="18" fillId="32" borderId="0" xfId="280" applyFont="1" applyFill="1" applyAlignment="1">
      <alignment horizontal="right"/>
    </xf>
    <xf numFmtId="0" fontId="76" fillId="32" borderId="27" xfId="280" applyFont="1" applyFill="1" applyBorder="1"/>
    <xf numFmtId="168" fontId="76" fillId="32" borderId="0" xfId="281" applyFont="1" applyFill="1"/>
    <xf numFmtId="168" fontId="18" fillId="32" borderId="0" xfId="281" applyFont="1" applyFill="1"/>
    <xf numFmtId="0" fontId="28" fillId="0" borderId="28" xfId="279" applyBorder="1"/>
    <xf numFmtId="0" fontId="28" fillId="0" borderId="10" xfId="279" applyBorder="1" applyAlignment="1">
      <alignment horizontal="center"/>
    </xf>
    <xf numFmtId="0" fontId="28" fillId="0" borderId="10" xfId="279" applyBorder="1"/>
    <xf numFmtId="43" fontId="28" fillId="0" borderId="10" xfId="277" applyFont="1" applyBorder="1"/>
    <xf numFmtId="178" fontId="0" fillId="0" borderId="10" xfId="281" applyNumberFormat="1" applyFont="1" applyBorder="1"/>
    <xf numFmtId="168" fontId="0" fillId="0" borderId="10" xfId="281" applyFont="1" applyBorder="1"/>
    <xf numFmtId="0" fontId="28" fillId="0" borderId="29" xfId="279" applyBorder="1"/>
    <xf numFmtId="0" fontId="28" fillId="0" borderId="30" xfId="279" applyBorder="1"/>
    <xf numFmtId="43" fontId="28" fillId="0" borderId="0" xfId="277" applyFont="1"/>
    <xf numFmtId="178" fontId="0" fillId="0" borderId="0" xfId="281" applyNumberFormat="1" applyFont="1"/>
    <xf numFmtId="168" fontId="0" fillId="0" borderId="0" xfId="281" applyFont="1"/>
    <xf numFmtId="0" fontId="28" fillId="0" borderId="31" xfId="279" applyBorder="1"/>
    <xf numFmtId="0" fontId="72" fillId="0" borderId="30" xfId="279" applyFont="1" applyBorder="1" applyAlignment="1">
      <alignment vertical="center"/>
    </xf>
    <xf numFmtId="43" fontId="72" fillId="0" borderId="0" xfId="277" applyFont="1" applyAlignment="1">
      <alignment vertical="center"/>
    </xf>
    <xf numFmtId="0" fontId="72" fillId="0" borderId="31" xfId="279" applyFont="1" applyBorder="1" applyAlignment="1">
      <alignment vertical="center"/>
    </xf>
    <xf numFmtId="0" fontId="28" fillId="0" borderId="0" xfId="279" applyAlignment="1">
      <alignment vertical="center"/>
    </xf>
    <xf numFmtId="0" fontId="72" fillId="0" borderId="30" xfId="279" applyFont="1" applyBorder="1" applyAlignment="1">
      <alignment horizontal="center" vertical="center"/>
    </xf>
    <xf numFmtId="0" fontId="72" fillId="0" borderId="0" xfId="279" applyFont="1" applyAlignment="1">
      <alignment horizontal="center" vertical="center"/>
    </xf>
    <xf numFmtId="43" fontId="72" fillId="0" borderId="0" xfId="277" applyFont="1" applyAlignment="1">
      <alignment horizontal="center" vertical="center"/>
    </xf>
    <xf numFmtId="178" fontId="72" fillId="0" borderId="0" xfId="281" applyNumberFormat="1" applyFont="1" applyAlignment="1">
      <alignment horizontal="center" vertical="center"/>
    </xf>
    <xf numFmtId="168" fontId="72" fillId="0" borderId="0" xfId="281" applyFont="1" applyAlignment="1">
      <alignment horizontal="center" vertical="center"/>
    </xf>
    <xf numFmtId="0" fontId="72" fillId="0" borderId="31" xfId="279" applyFont="1" applyBorder="1" applyAlignment="1">
      <alignment horizontal="center" vertical="center"/>
    </xf>
    <xf numFmtId="0" fontId="82" fillId="0" borderId="26" xfId="279" applyFont="1" applyBorder="1"/>
    <xf numFmtId="0" fontId="65" fillId="0" borderId="0" xfId="279" applyFont="1" applyAlignment="1">
      <alignment horizontal="center" vertical="center"/>
    </xf>
    <xf numFmtId="0" fontId="65" fillId="0" borderId="0" xfId="279" applyFont="1" applyAlignment="1">
      <alignment vertical="center"/>
    </xf>
    <xf numFmtId="0" fontId="83" fillId="0" borderId="0" xfId="279" applyFont="1" applyAlignment="1">
      <alignment vertical="center"/>
    </xf>
    <xf numFmtId="0" fontId="84" fillId="0" borderId="0" xfId="279" applyFont="1" applyAlignment="1">
      <alignment horizontal="center" vertical="center"/>
    </xf>
    <xf numFmtId="0" fontId="84" fillId="0" borderId="0" xfId="279" applyFont="1" applyAlignment="1">
      <alignment horizontal="left" vertical="center"/>
    </xf>
    <xf numFmtId="0" fontId="28" fillId="0" borderId="33" xfId="279" applyBorder="1" applyAlignment="1">
      <alignment horizontal="center"/>
    </xf>
    <xf numFmtId="43" fontId="28" fillId="0" borderId="33" xfId="277" applyFont="1" applyBorder="1" applyAlignment="1">
      <alignment horizontal="center"/>
    </xf>
    <xf numFmtId="178" fontId="0" fillId="0" borderId="33" xfId="281" applyNumberFormat="1" applyFont="1" applyBorder="1" applyAlignment="1">
      <alignment horizontal="center"/>
    </xf>
    <xf numFmtId="0" fontId="28" fillId="0" borderId="34" xfId="279" applyBorder="1" applyAlignment="1">
      <alignment horizontal="center"/>
    </xf>
    <xf numFmtId="43" fontId="28" fillId="0" borderId="34" xfId="277" applyFont="1" applyBorder="1" applyAlignment="1">
      <alignment horizontal="center"/>
    </xf>
    <xf numFmtId="178" fontId="0" fillId="0" borderId="34" xfId="281" applyNumberFormat="1" applyFont="1" applyBorder="1" applyAlignment="1">
      <alignment horizontal="center"/>
    </xf>
    <xf numFmtId="0" fontId="28" fillId="0" borderId="32" xfId="279" applyBorder="1"/>
    <xf numFmtId="4" fontId="28" fillId="0" borderId="32" xfId="0" applyNumberFormat="1" applyFont="1" applyBorder="1"/>
    <xf numFmtId="164" fontId="28" fillId="0" borderId="32" xfId="277" applyNumberFormat="1" applyFont="1" applyBorder="1" applyAlignment="1">
      <alignment vertical="center"/>
    </xf>
    <xf numFmtId="43" fontId="28" fillId="0" borderId="32" xfId="277" applyFont="1" applyBorder="1" applyAlignment="1">
      <alignment vertical="center"/>
    </xf>
    <xf numFmtId="43" fontId="0" fillId="0" borderId="0" xfId="277" applyFont="1"/>
    <xf numFmtId="179" fontId="28" fillId="0" borderId="32" xfId="277" applyNumberFormat="1" applyFont="1" applyBorder="1" applyAlignment="1">
      <alignment vertical="center"/>
    </xf>
    <xf numFmtId="43" fontId="69" fillId="0" borderId="0" xfId="277" applyFont="1"/>
    <xf numFmtId="180" fontId="28" fillId="0" borderId="0" xfId="279" applyNumberFormat="1"/>
    <xf numFmtId="0" fontId="28" fillId="0" borderId="30" xfId="279" applyBorder="1" applyAlignment="1">
      <alignment vertical="center"/>
    </xf>
    <xf numFmtId="0" fontId="28" fillId="0" borderId="0" xfId="279" applyAlignment="1">
      <alignment horizontal="center" vertical="center"/>
    </xf>
    <xf numFmtId="3" fontId="74" fillId="0" borderId="32" xfId="281" applyNumberFormat="1" applyFont="1" applyBorder="1" applyAlignment="1">
      <alignment vertical="center"/>
    </xf>
    <xf numFmtId="43" fontId="28" fillId="0" borderId="0" xfId="279" applyNumberFormat="1" applyAlignment="1">
      <alignment vertical="center"/>
    </xf>
    <xf numFmtId="0" fontId="28" fillId="0" borderId="31" xfId="279" applyBorder="1" applyAlignment="1">
      <alignment vertical="center"/>
    </xf>
    <xf numFmtId="3" fontId="28" fillId="0" borderId="0" xfId="279" applyNumberFormat="1" applyAlignment="1">
      <alignment vertical="center"/>
    </xf>
    <xf numFmtId="43" fontId="19" fillId="0" borderId="0" xfId="277" applyFont="1"/>
    <xf numFmtId="178" fontId="19" fillId="0" borderId="0" xfId="281" applyNumberFormat="1" applyFont="1"/>
    <xf numFmtId="168" fontId="19" fillId="0" borderId="0" xfId="281" applyFont="1"/>
    <xf numFmtId="0" fontId="28" fillId="0" borderId="32" xfId="279" applyBorder="1" applyAlignment="1">
      <alignment horizontal="center" vertical="center"/>
    </xf>
    <xf numFmtId="0" fontId="28" fillId="0" borderId="37" xfId="279" applyBorder="1" applyAlignment="1">
      <alignment vertical="center"/>
    </xf>
    <xf numFmtId="0" fontId="28" fillId="0" borderId="27" xfId="279" applyBorder="1" applyAlignment="1">
      <alignment vertical="center"/>
    </xf>
    <xf numFmtId="0" fontId="28" fillId="0" borderId="34" xfId="279" applyBorder="1" applyAlignment="1">
      <alignment vertical="center"/>
    </xf>
    <xf numFmtId="3" fontId="28" fillId="0" borderId="32" xfId="279" applyNumberFormat="1" applyBorder="1" applyAlignment="1">
      <alignment vertical="center"/>
    </xf>
    <xf numFmtId="0" fontId="28" fillId="0" borderId="35" xfId="279" applyBorder="1"/>
    <xf numFmtId="0" fontId="28" fillId="0" borderId="9" xfId="279" applyBorder="1"/>
    <xf numFmtId="3" fontId="28" fillId="0" borderId="0" xfId="279" applyNumberFormat="1"/>
    <xf numFmtId="43" fontId="74" fillId="0" borderId="32" xfId="277" applyFont="1" applyBorder="1"/>
    <xf numFmtId="0" fontId="28" fillId="0" borderId="0" xfId="279" applyAlignment="1">
      <alignment horizontal="left" vertical="center"/>
    </xf>
    <xf numFmtId="0" fontId="66" fillId="0" borderId="0" xfId="279" applyFont="1" applyAlignment="1">
      <alignment vertical="center"/>
    </xf>
    <xf numFmtId="178" fontId="0" fillId="0" borderId="0" xfId="281" applyNumberFormat="1" applyFont="1" applyAlignment="1">
      <alignment horizontal="right"/>
    </xf>
    <xf numFmtId="178" fontId="0" fillId="0" borderId="0" xfId="281" applyNumberFormat="1" applyFont="1" applyAlignment="1">
      <alignment horizontal="center"/>
    </xf>
    <xf numFmtId="178" fontId="0" fillId="0" borderId="9" xfId="281" applyNumberFormat="1" applyFont="1" applyBorder="1"/>
    <xf numFmtId="43" fontId="28" fillId="0" borderId="0" xfId="277" applyFont="1" applyAlignment="1">
      <alignment horizontal="center"/>
    </xf>
    <xf numFmtId="178" fontId="70" fillId="0" borderId="0" xfId="281" applyNumberFormat="1" applyFont="1" applyAlignment="1">
      <alignment horizontal="center"/>
    </xf>
    <xf numFmtId="178" fontId="70" fillId="0" borderId="0" xfId="278" applyNumberFormat="1" applyFill="1"/>
    <xf numFmtId="0" fontId="85" fillId="0" borderId="0" xfId="279" applyFont="1"/>
    <xf numFmtId="43" fontId="85" fillId="0" borderId="0" xfId="277" applyFont="1"/>
    <xf numFmtId="0" fontId="28" fillId="0" borderId="37" xfId="279" applyBorder="1"/>
    <xf numFmtId="0" fontId="28" fillId="0" borderId="27" xfId="279" applyBorder="1" applyAlignment="1">
      <alignment horizontal="center"/>
    </xf>
    <xf numFmtId="0" fontId="28" fillId="0" borderId="27" xfId="279" applyBorder="1"/>
    <xf numFmtId="0" fontId="85" fillId="0" borderId="27" xfId="279" applyFont="1" applyBorder="1"/>
    <xf numFmtId="43" fontId="85" fillId="0" borderId="27" xfId="277" applyFont="1" applyBorder="1"/>
    <xf numFmtId="178" fontId="0" fillId="0" borderId="27" xfId="281" applyNumberFormat="1" applyFont="1" applyBorder="1" applyAlignment="1">
      <alignment horizontal="center"/>
    </xf>
    <xf numFmtId="168" fontId="0" fillId="0" borderId="27" xfId="281" applyFont="1" applyBorder="1"/>
    <xf numFmtId="0" fontId="28" fillId="0" borderId="38" xfId="279" applyBorder="1"/>
    <xf numFmtId="0" fontId="85" fillId="0" borderId="10" xfId="279" applyFont="1" applyBorder="1"/>
    <xf numFmtId="43" fontId="85" fillId="0" borderId="10" xfId="277" applyFont="1" applyBorder="1"/>
    <xf numFmtId="178" fontId="0" fillId="0" borderId="10" xfId="281" applyNumberFormat="1" applyFont="1" applyBorder="1" applyAlignment="1">
      <alignment horizontal="center"/>
    </xf>
    <xf numFmtId="178" fontId="85" fillId="0" borderId="0" xfId="281" applyNumberFormat="1" applyFont="1"/>
    <xf numFmtId="168" fontId="0" fillId="0" borderId="9" xfId="281" applyFont="1" applyBorder="1"/>
    <xf numFmtId="0" fontId="28" fillId="0" borderId="0" xfId="279" applyAlignment="1">
      <alignment horizontal="left"/>
    </xf>
    <xf numFmtId="178" fontId="65" fillId="0" borderId="9" xfId="281" applyNumberFormat="1" applyFont="1" applyBorder="1"/>
    <xf numFmtId="43" fontId="65" fillId="0" borderId="0" xfId="277" applyFont="1"/>
    <xf numFmtId="178" fontId="28" fillId="0" borderId="0" xfId="281" applyNumberFormat="1" applyAlignment="1">
      <alignment horizontal="center"/>
    </xf>
    <xf numFmtId="0" fontId="65" fillId="0" borderId="0" xfId="279" applyFont="1" applyAlignment="1">
      <alignment horizontal="right" vertical="center"/>
    </xf>
    <xf numFmtId="168" fontId="0" fillId="0" borderId="0" xfId="281" applyFont="1" applyAlignment="1">
      <alignment horizontal="center"/>
    </xf>
    <xf numFmtId="0" fontId="65" fillId="0" borderId="0" xfId="279" applyFont="1" applyAlignment="1">
      <alignment horizontal="left" vertical="center"/>
    </xf>
    <xf numFmtId="0" fontId="66" fillId="0" borderId="0" xfId="279" applyFont="1"/>
    <xf numFmtId="168" fontId="0" fillId="0" borderId="0" xfId="281" applyFont="1" applyAlignment="1">
      <alignment vertical="center"/>
    </xf>
    <xf numFmtId="0" fontId="66" fillId="0" borderId="0" xfId="279" applyFont="1" applyAlignment="1">
      <alignment horizontal="left"/>
    </xf>
    <xf numFmtId="178" fontId="28" fillId="0" borderId="0" xfId="281" applyNumberFormat="1"/>
    <xf numFmtId="178" fontId="65" fillId="0" borderId="0" xfId="281" applyNumberFormat="1" applyFont="1"/>
    <xf numFmtId="168" fontId="65" fillId="0" borderId="0" xfId="281" applyFont="1"/>
    <xf numFmtId="0" fontId="65" fillId="0" borderId="27" xfId="279" applyFont="1" applyBorder="1"/>
    <xf numFmtId="43" fontId="65" fillId="0" borderId="27" xfId="277" applyFont="1" applyBorder="1"/>
    <xf numFmtId="178" fontId="28" fillId="0" borderId="27" xfId="281" applyNumberFormat="1" applyBorder="1" applyAlignment="1">
      <alignment horizontal="center"/>
    </xf>
    <xf numFmtId="168" fontId="65" fillId="0" borderId="27" xfId="281" applyFont="1" applyBorder="1"/>
    <xf numFmtId="0" fontId="65" fillId="0" borderId="10" xfId="279" applyFont="1" applyBorder="1"/>
    <xf numFmtId="43" fontId="65" fillId="0" borderId="10" xfId="277" applyFont="1" applyBorder="1"/>
    <xf numFmtId="178" fontId="28" fillId="0" borderId="10" xfId="281" applyNumberFormat="1" applyBorder="1" applyAlignment="1">
      <alignment horizontal="center"/>
    </xf>
    <xf numFmtId="168" fontId="65" fillId="0" borderId="10" xfId="281" applyFont="1" applyBorder="1"/>
    <xf numFmtId="0" fontId="86" fillId="0" borderId="0" xfId="279" applyFont="1"/>
    <xf numFmtId="0" fontId="65" fillId="0" borderId="0" xfId="279" applyFont="1" applyAlignment="1">
      <alignment horizontal="center"/>
    </xf>
    <xf numFmtId="0" fontId="28" fillId="0" borderId="10" xfId="279" applyBorder="1" applyAlignment="1">
      <alignment horizontal="center" vertical="center"/>
    </xf>
    <xf numFmtId="0" fontId="66" fillId="0" borderId="10" xfId="279" applyFont="1" applyBorder="1" applyAlignment="1">
      <alignment vertical="center"/>
    </xf>
    <xf numFmtId="178" fontId="28" fillId="0" borderId="10" xfId="281" applyNumberFormat="1" applyBorder="1"/>
    <xf numFmtId="0" fontId="87" fillId="0" borderId="0" xfId="279" applyFont="1" applyAlignment="1">
      <alignment horizontal="right"/>
    </xf>
    <xf numFmtId="0" fontId="82" fillId="0" borderId="0" xfId="279" applyFont="1" applyAlignment="1">
      <alignment vertical="center"/>
    </xf>
    <xf numFmtId="0" fontId="82" fillId="0" borderId="0" xfId="279" applyFont="1" applyAlignment="1">
      <alignment horizontal="left" vertical="center"/>
    </xf>
    <xf numFmtId="43" fontId="28" fillId="0" borderId="0" xfId="277" applyFont="1" applyAlignment="1">
      <alignment horizontal="left"/>
    </xf>
    <xf numFmtId="178" fontId="0" fillId="0" borderId="0" xfId="281" applyNumberFormat="1" applyFont="1" applyAlignment="1">
      <alignment horizontal="left"/>
    </xf>
    <xf numFmtId="168" fontId="0" fillId="0" borderId="0" xfId="281" applyFont="1" applyAlignment="1">
      <alignment horizontal="left"/>
    </xf>
    <xf numFmtId="168" fontId="88" fillId="0" borderId="0" xfId="281" applyFont="1" applyAlignment="1">
      <alignment horizontal="center"/>
    </xf>
    <xf numFmtId="0" fontId="74" fillId="0" borderId="0" xfId="279" applyFont="1"/>
    <xf numFmtId="43" fontId="74" fillId="0" borderId="0" xfId="277" applyFont="1"/>
    <xf numFmtId="178" fontId="85" fillId="0" borderId="0" xfId="281" applyNumberFormat="1" applyFont="1" applyAlignment="1">
      <alignment horizontal="center"/>
    </xf>
    <xf numFmtId="181" fontId="28" fillId="0" borderId="0" xfId="279" applyNumberFormat="1"/>
    <xf numFmtId="43" fontId="28" fillId="0" borderId="27" xfId="277" applyFont="1" applyBorder="1"/>
    <xf numFmtId="43" fontId="73" fillId="0" borderId="0" xfId="277" applyFont="1"/>
    <xf numFmtId="0" fontId="88" fillId="0" borderId="0" xfId="279" applyFont="1" applyAlignment="1">
      <alignment horizontal="center"/>
    </xf>
    <xf numFmtId="0" fontId="85" fillId="0" borderId="0" xfId="279" applyFont="1" applyAlignment="1">
      <alignment horizontal="center"/>
    </xf>
    <xf numFmtId="178" fontId="0" fillId="0" borderId="27" xfId="281" applyNumberFormat="1" applyFont="1" applyBorder="1"/>
    <xf numFmtId="178" fontId="28" fillId="0" borderId="0" xfId="279" applyNumberFormat="1"/>
    <xf numFmtId="0" fontId="89" fillId="0" borderId="0" xfId="0" applyFont="1"/>
    <xf numFmtId="0" fontId="90" fillId="0" borderId="0" xfId="0" applyFont="1" applyAlignment="1">
      <alignment horizontal="left" vertical="top"/>
    </xf>
    <xf numFmtId="0" fontId="91" fillId="0" borderId="0" xfId="0" applyFont="1"/>
    <xf numFmtId="0" fontId="92" fillId="0" borderId="0" xfId="0" applyFont="1" applyAlignment="1">
      <alignment horizontal="left" vertical="top"/>
    </xf>
    <xf numFmtId="0" fontId="93" fillId="0" borderId="0" xfId="0" applyFont="1" applyAlignment="1">
      <alignment vertical="top" wrapText="1"/>
    </xf>
    <xf numFmtId="0" fontId="84" fillId="32" borderId="0" xfId="280" applyFont="1" applyFill="1" applyAlignment="1">
      <alignment horizontal="left" vertical="center"/>
    </xf>
    <xf numFmtId="0" fontId="28" fillId="32" borderId="0" xfId="280" applyFill="1"/>
    <xf numFmtId="178" fontId="11" fillId="32" borderId="0" xfId="281" applyNumberFormat="1" applyFont="1" applyFill="1"/>
    <xf numFmtId="3" fontId="11" fillId="32" borderId="0" xfId="281" applyNumberFormat="1" applyFont="1" applyFill="1" applyAlignment="1">
      <alignment horizontal="right"/>
    </xf>
    <xf numFmtId="0" fontId="71" fillId="44" borderId="0" xfId="0" applyFont="1" applyFill="1"/>
    <xf numFmtId="0" fontId="28" fillId="32" borderId="0" xfId="280" applyFill="1" applyAlignment="1">
      <alignment horizontal="left" vertical="center"/>
    </xf>
    <xf numFmtId="0" fontId="0" fillId="44" borderId="0" xfId="0" applyFill="1"/>
    <xf numFmtId="0" fontId="71" fillId="0" borderId="0" xfId="0" applyFont="1"/>
    <xf numFmtId="0" fontId="94" fillId="32" borderId="0" xfId="0" applyFont="1" applyFill="1"/>
    <xf numFmtId="0" fontId="28" fillId="45" borderId="0" xfId="280" applyFill="1" applyAlignment="1">
      <alignment horizontal="left" vertical="center"/>
    </xf>
    <xf numFmtId="0" fontId="28" fillId="45" borderId="0" xfId="280" applyFill="1"/>
    <xf numFmtId="178" fontId="11" fillId="45" borderId="0" xfId="281" applyNumberFormat="1" applyFont="1" applyFill="1"/>
    <xf numFmtId="3" fontId="11" fillId="45" borderId="0" xfId="281" applyNumberFormat="1" applyFont="1" applyFill="1" applyAlignment="1">
      <alignment horizontal="right"/>
    </xf>
    <xf numFmtId="0" fontId="84" fillId="0" borderId="0" xfId="172" applyFont="1" applyAlignment="1">
      <alignment horizontal="center" vertical="center" wrapText="1"/>
    </xf>
    <xf numFmtId="182" fontId="95" fillId="0" borderId="0" xfId="106" applyNumberFormat="1" applyFont="1" applyAlignment="1">
      <alignment vertical="center"/>
    </xf>
    <xf numFmtId="0" fontId="9" fillId="0" borderId="0" xfId="1" applyFont="1"/>
    <xf numFmtId="0" fontId="7" fillId="0" borderId="0" xfId="1"/>
    <xf numFmtId="0" fontId="7" fillId="0" borderId="0" xfId="2"/>
    <xf numFmtId="164" fontId="7" fillId="0" borderId="0" xfId="2" applyNumberFormat="1" applyAlignment="1">
      <alignment horizontal="right"/>
    </xf>
    <xf numFmtId="0" fontId="8" fillId="0" borderId="0" xfId="1" applyFont="1" applyAlignment="1">
      <alignment horizontal="left"/>
    </xf>
    <xf numFmtId="0" fontId="66" fillId="0" borderId="0" xfId="223" applyFont="1"/>
    <xf numFmtId="0" fontId="10" fillId="0" borderId="0" xfId="2" applyFont="1" applyAlignment="1">
      <alignment horizontal="right" vertical="top" wrapText="1"/>
    </xf>
    <xf numFmtId="164" fontId="10" fillId="0" borderId="0" xfId="3" applyNumberFormat="1" applyFont="1" applyAlignment="1">
      <alignment horizontal="justify" wrapText="1"/>
    </xf>
    <xf numFmtId="164" fontId="10" fillId="0" borderId="0" xfId="3" applyNumberFormat="1" applyFont="1" applyAlignment="1">
      <alignment horizontal="right" wrapText="1"/>
    </xf>
    <xf numFmtId="49" fontId="10" fillId="0" borderId="0" xfId="3" applyNumberFormat="1" applyFont="1" applyAlignment="1">
      <alignment horizontal="center" wrapText="1"/>
    </xf>
    <xf numFmtId="0" fontId="10" fillId="0" borderId="0" xfId="3" applyNumberFormat="1" applyFont="1" applyAlignment="1">
      <alignment horizontal="center" wrapText="1"/>
    </xf>
    <xf numFmtId="164" fontId="7" fillId="0" borderId="0" xfId="1" applyNumberFormat="1" applyAlignment="1">
      <alignment horizontal="right"/>
    </xf>
    <xf numFmtId="43" fontId="9" fillId="0" borderId="0" xfId="3" applyFont="1" applyAlignment="1">
      <alignment horizontal="right"/>
    </xf>
    <xf numFmtId="164" fontId="9" fillId="0" borderId="0" xfId="1" applyNumberFormat="1" applyFont="1"/>
    <xf numFmtId="0" fontId="95" fillId="0" borderId="0" xfId="0" applyFont="1"/>
    <xf numFmtId="0" fontId="99" fillId="0" borderId="0" xfId="2" applyFont="1" applyAlignment="1">
      <alignment horizontal="center" vertical="top" wrapText="1"/>
    </xf>
    <xf numFmtId="49" fontId="99" fillId="0" borderId="0" xfId="2" applyNumberFormat="1" applyFont="1" applyAlignment="1">
      <alignment horizontal="right" vertical="top" wrapText="1"/>
    </xf>
    <xf numFmtId="49" fontId="99" fillId="0" borderId="0" xfId="2" applyNumberFormat="1" applyFont="1" applyAlignment="1">
      <alignment horizontal="left" wrapText="1"/>
    </xf>
    <xf numFmtId="49" fontId="100" fillId="0" borderId="0" xfId="2" applyNumberFormat="1" applyFont="1" applyAlignment="1">
      <alignment horizontal="left" wrapText="1"/>
    </xf>
    <xf numFmtId="0" fontId="97" fillId="0" borderId="0" xfId="1" applyFont="1" applyAlignment="1">
      <alignment horizontal="left"/>
    </xf>
    <xf numFmtId="0" fontId="102" fillId="0" borderId="0" xfId="223" applyFont="1"/>
    <xf numFmtId="49" fontId="103" fillId="0" borderId="0" xfId="2" applyNumberFormat="1" applyFont="1" applyAlignment="1">
      <alignment horizontal="left" vertical="top" wrapText="1"/>
    </xf>
    <xf numFmtId="182" fontId="95" fillId="0" borderId="0" xfId="106" applyNumberFormat="1" applyFont="1"/>
    <xf numFmtId="182" fontId="98" fillId="0" borderId="39" xfId="280" applyNumberFormat="1" applyFont="1" applyBorder="1" applyAlignment="1">
      <alignment horizontal="right"/>
    </xf>
    <xf numFmtId="182" fontId="95" fillId="0" borderId="0" xfId="283" applyNumberFormat="1" applyFont="1" applyAlignment="1">
      <alignment horizontal="right"/>
    </xf>
    <xf numFmtId="182" fontId="98" fillId="0" borderId="11" xfId="280" applyNumberFormat="1" applyFont="1" applyBorder="1" applyAlignment="1">
      <alignment horizontal="right"/>
    </xf>
    <xf numFmtId="182" fontId="98" fillId="0" borderId="9" xfId="280" applyNumberFormat="1" applyFont="1" applyBorder="1" applyAlignment="1">
      <alignment horizontal="right"/>
    </xf>
    <xf numFmtId="0" fontId="101" fillId="0" borderId="0" xfId="172" applyFont="1"/>
    <xf numFmtId="0" fontId="104" fillId="0" borderId="0" xfId="172" applyFont="1"/>
    <xf numFmtId="0" fontId="106" fillId="0" borderId="0" xfId="172" applyFont="1"/>
    <xf numFmtId="182" fontId="108" fillId="0" borderId="0" xfId="106" applyNumberFormat="1" applyFont="1"/>
    <xf numFmtId="0" fontId="101" fillId="0" borderId="0" xfId="172" applyFont="1" applyAlignment="1">
      <alignment horizontal="center"/>
    </xf>
    <xf numFmtId="0" fontId="105" fillId="0" borderId="0" xfId="2" applyFont="1" applyAlignment="1">
      <alignment horizontal="left"/>
    </xf>
    <xf numFmtId="0" fontId="101" fillId="0" borderId="0" xfId="1" applyFont="1" applyAlignment="1">
      <alignment horizontal="left"/>
    </xf>
    <xf numFmtId="0" fontId="101" fillId="0" borderId="0" xfId="2" applyFont="1" applyAlignment="1">
      <alignment horizontal="left"/>
    </xf>
    <xf numFmtId="0" fontId="107" fillId="0" borderId="0" xfId="223" applyFont="1"/>
    <xf numFmtId="0" fontId="104" fillId="0" borderId="0" xfId="172" applyFont="1" applyAlignment="1">
      <alignment horizontal="center" wrapText="1"/>
    </xf>
    <xf numFmtId="0" fontId="99" fillId="0" borderId="0" xfId="172" applyFont="1" applyAlignment="1">
      <alignment horizontal="center" wrapText="1"/>
    </xf>
    <xf numFmtId="0" fontId="99" fillId="0" borderId="0" xfId="172" applyFont="1" applyAlignment="1">
      <alignment horizontal="right" wrapText="1"/>
    </xf>
    <xf numFmtId="0" fontId="101" fillId="0" borderId="0" xfId="172" applyFont="1" applyAlignment="1">
      <alignment wrapText="1"/>
    </xf>
    <xf numFmtId="0" fontId="100" fillId="0" borderId="0" xfId="172" applyFont="1" applyAlignment="1">
      <alignment horizontal="center" wrapText="1"/>
    </xf>
    <xf numFmtId="0" fontId="105" fillId="0" borderId="0" xfId="172" applyFont="1" applyAlignment="1">
      <alignment wrapText="1"/>
    </xf>
    <xf numFmtId="49" fontId="100" fillId="0" borderId="0" xfId="97" applyNumberFormat="1" applyFont="1" applyAlignment="1">
      <alignment horizontal="center" wrapText="1"/>
    </xf>
    <xf numFmtId="164" fontId="105" fillId="0" borderId="0" xfId="172" applyNumberFormat="1" applyFont="1" applyAlignment="1">
      <alignment wrapText="1"/>
    </xf>
    <xf numFmtId="0" fontId="105" fillId="0" borderId="0" xfId="172" applyFont="1" applyAlignment="1">
      <alignment horizontal="justify" wrapText="1"/>
    </xf>
    <xf numFmtId="9" fontId="105" fillId="0" borderId="0" xfId="172" applyNumberFormat="1" applyFont="1"/>
    <xf numFmtId="164" fontId="101" fillId="0" borderId="0" xfId="172" applyNumberFormat="1" applyFont="1"/>
    <xf numFmtId="0" fontId="8" fillId="0" borderId="0" xfId="2" applyFont="1" applyAlignment="1">
      <alignment horizontal="left"/>
    </xf>
    <xf numFmtId="164" fontId="101" fillId="0" borderId="0" xfId="2" applyNumberFormat="1" applyFont="1" applyAlignment="1">
      <alignment horizontal="right"/>
    </xf>
    <xf numFmtId="0" fontId="101" fillId="0" borderId="0" xfId="1" applyFont="1"/>
    <xf numFmtId="0" fontId="108" fillId="0" borderId="0" xfId="0" applyFont="1"/>
    <xf numFmtId="164" fontId="100" fillId="0" borderId="0" xfId="3" applyNumberFormat="1" applyFont="1" applyAlignment="1">
      <alignment horizontal="right" vertical="top" wrapText="1"/>
    </xf>
    <xf numFmtId="164" fontId="99" fillId="0" borderId="0" xfId="3" applyNumberFormat="1" applyFont="1" applyAlignment="1">
      <alignment horizontal="right" vertical="top" wrapText="1"/>
    </xf>
    <xf numFmtId="182" fontId="96" fillId="0" borderId="9" xfId="106" applyNumberFormat="1" applyFont="1" applyBorder="1"/>
    <xf numFmtId="182" fontId="96" fillId="0" borderId="11" xfId="106" applyNumberFormat="1" applyFont="1" applyBorder="1"/>
    <xf numFmtId="0" fontId="28" fillId="0" borderId="0" xfId="223" applyFont="1"/>
    <xf numFmtId="0" fontId="84" fillId="0" borderId="0" xfId="172" applyFont="1" applyAlignment="1">
      <alignment horizontal="center" vertical="top" wrapText="1"/>
    </xf>
    <xf numFmtId="182" fontId="96" fillId="0" borderId="0" xfId="106" applyNumberFormat="1" applyFont="1"/>
    <xf numFmtId="0" fontId="65" fillId="0" borderId="0" xfId="172" applyFont="1" applyAlignment="1">
      <alignment horizontal="right" wrapText="1"/>
    </xf>
    <xf numFmtId="0" fontId="65" fillId="0" borderId="0" xfId="172" applyFont="1" applyAlignment="1">
      <alignment horizontal="right"/>
    </xf>
    <xf numFmtId="0" fontId="97" fillId="0" borderId="0" xfId="223" applyFont="1"/>
    <xf numFmtId="164" fontId="97" fillId="0" borderId="0" xfId="223" applyNumberFormat="1" applyFont="1"/>
    <xf numFmtId="164" fontId="97" fillId="0" borderId="0" xfId="97" applyNumberFormat="1" applyFont="1"/>
    <xf numFmtId="4" fontId="97" fillId="0" borderId="0" xfId="223" applyNumberFormat="1" applyFont="1"/>
    <xf numFmtId="0" fontId="8" fillId="0" borderId="0" xfId="223" applyFont="1" applyAlignment="1">
      <alignment wrapText="1"/>
    </xf>
    <xf numFmtId="0" fontId="98" fillId="0" borderId="0" xfId="223" applyFont="1"/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98" fillId="0" borderId="0" xfId="172" applyFont="1"/>
    <xf numFmtId="0" fontId="97" fillId="0" borderId="0" xfId="172" applyFont="1" applyAlignment="1">
      <alignment horizontal="left"/>
    </xf>
    <xf numFmtId="164" fontId="98" fillId="0" borderId="0" xfId="133" applyNumberFormat="1" applyFont="1"/>
    <xf numFmtId="164" fontId="98" fillId="0" borderId="0" xfId="97" applyNumberFormat="1" applyFont="1"/>
    <xf numFmtId="4" fontId="97" fillId="0" borderId="0" xfId="172" applyNumberFormat="1" applyFont="1"/>
    <xf numFmtId="0" fontId="97" fillId="0" borderId="0" xfId="172" applyFont="1" applyAlignment="1">
      <alignment horizontal="left" wrapText="1"/>
    </xf>
    <xf numFmtId="164" fontId="97" fillId="0" borderId="0" xfId="133" applyNumberFormat="1" applyFont="1"/>
    <xf numFmtId="0" fontId="98" fillId="0" borderId="0" xfId="222" applyFont="1" applyAlignment="1">
      <alignment wrapText="1"/>
    </xf>
    <xf numFmtId="0" fontId="98" fillId="0" borderId="0" xfId="172" applyFont="1" applyAlignment="1">
      <alignment wrapText="1"/>
    </xf>
    <xf numFmtId="0" fontId="97" fillId="0" borderId="0" xfId="172" applyFont="1"/>
    <xf numFmtId="4" fontId="110" fillId="0" borderId="0" xfId="223" applyNumberFormat="1" applyFont="1"/>
    <xf numFmtId="43" fontId="97" fillId="0" borderId="0" xfId="133" applyNumberFormat="1" applyFont="1"/>
    <xf numFmtId="0" fontId="98" fillId="0" borderId="0" xfId="172" applyFont="1" applyAlignment="1">
      <alignment vertical="center"/>
    </xf>
    <xf numFmtId="164" fontId="98" fillId="0" borderId="0" xfId="133" applyNumberFormat="1" applyFont="1" applyAlignment="1">
      <alignment vertical="center"/>
    </xf>
    <xf numFmtId="3" fontId="97" fillId="0" borderId="0" xfId="223" applyNumberFormat="1" applyFont="1"/>
    <xf numFmtId="177" fontId="109" fillId="0" borderId="0" xfId="94" applyNumberFormat="1" applyFont="1" applyAlignment="1">
      <alignment horizontal="center" vertical="top" wrapText="1"/>
    </xf>
    <xf numFmtId="164" fontId="97" fillId="0" borderId="0" xfId="133" applyNumberFormat="1" applyFont="1" applyAlignment="1">
      <alignment wrapText="1"/>
    </xf>
    <xf numFmtId="0" fontId="97" fillId="0" borderId="0" xfId="172" applyFont="1" applyAlignment="1">
      <alignment horizontal="left" indent="2"/>
    </xf>
    <xf numFmtId="182" fontId="98" fillId="0" borderId="0" xfId="280" applyNumberFormat="1" applyFont="1" applyAlignment="1">
      <alignment horizontal="right"/>
    </xf>
    <xf numFmtId="182" fontId="97" fillId="0" borderId="0" xfId="280" applyNumberFormat="1" applyFont="1" applyAlignment="1">
      <alignment horizontal="right"/>
    </xf>
    <xf numFmtId="164" fontId="97" fillId="0" borderId="0" xfId="277" applyNumberFormat="1" applyFont="1"/>
    <xf numFmtId="182" fontId="101" fillId="0" borderId="0" xfId="172" applyNumberFormat="1" applyFont="1"/>
    <xf numFmtId="182" fontId="108" fillId="0" borderId="0" xfId="106" applyNumberFormat="1" applyFont="1" applyAlignment="1">
      <alignment vertical="center"/>
    </xf>
    <xf numFmtId="182" fontId="105" fillId="0" borderId="39" xfId="280" applyNumberFormat="1" applyFont="1" applyBorder="1" applyAlignment="1">
      <alignment horizontal="right"/>
    </xf>
    <xf numFmtId="164" fontId="100" fillId="0" borderId="0" xfId="3" applyNumberFormat="1" applyFont="1" applyAlignment="1">
      <alignment horizontal="right" wrapText="1"/>
    </xf>
    <xf numFmtId="182" fontId="105" fillId="0" borderId="11" xfId="280" applyNumberFormat="1" applyFont="1" applyBorder="1" applyAlignment="1">
      <alignment horizontal="right"/>
    </xf>
    <xf numFmtId="182" fontId="105" fillId="0" borderId="9" xfId="280" applyNumberFormat="1" applyFont="1" applyBorder="1" applyAlignment="1">
      <alignment horizontal="right"/>
    </xf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28" fillId="0" borderId="0" xfId="279" applyAlignment="1">
      <alignment horizontal="center"/>
    </xf>
    <xf numFmtId="4" fontId="28" fillId="0" borderId="35" xfId="0" applyNumberFormat="1" applyFont="1" applyBorder="1" applyAlignment="1">
      <alignment horizontal="left" vertical="top"/>
    </xf>
    <xf numFmtId="4" fontId="0" fillId="0" borderId="36" xfId="0" applyNumberFormat="1" applyBorder="1" applyAlignment="1">
      <alignment horizontal="left" vertical="top"/>
    </xf>
    <xf numFmtId="0" fontId="82" fillId="0" borderId="0" xfId="279" applyFont="1" applyAlignment="1">
      <alignment horizontal="left"/>
    </xf>
    <xf numFmtId="0" fontId="28" fillId="0" borderId="32" xfId="279" applyBorder="1" applyAlignment="1">
      <alignment horizontal="center" vertical="center"/>
    </xf>
    <xf numFmtId="0" fontId="82" fillId="0" borderId="0" xfId="279" applyFont="1" applyAlignment="1">
      <alignment horizontal="left" vertical="center"/>
    </xf>
    <xf numFmtId="0" fontId="65" fillId="0" borderId="35" xfId="279" applyFont="1" applyBorder="1" applyAlignment="1">
      <alignment horizontal="center" vertical="center"/>
    </xf>
    <xf numFmtId="0" fontId="65" fillId="0" borderId="9" xfId="279" applyFont="1" applyBorder="1" applyAlignment="1">
      <alignment horizontal="center" vertical="center"/>
    </xf>
    <xf numFmtId="0" fontId="65" fillId="0" borderId="36" xfId="279" applyFont="1" applyBorder="1" applyAlignment="1">
      <alignment horizontal="center" vertical="center"/>
    </xf>
    <xf numFmtId="0" fontId="28" fillId="0" borderId="0" xfId="279" applyAlignment="1">
      <alignment horizontal="left"/>
    </xf>
  </cellXfs>
  <cellStyles count="286"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7000000}"/>
    <cellStyle name="Accent6 3" xfId="74" xr:uid="{00000000-0005-0000-0000-000048000000}"/>
    <cellStyle name="Accent6 4" xfId="75" xr:uid="{00000000-0005-0000-0000-000049000000}"/>
    <cellStyle name="Bad" xfId="278" builtinId="27"/>
    <cellStyle name="Bad 2" xfId="76" xr:uid="{00000000-0005-0000-0000-00004B000000}"/>
    <cellStyle name="Bad 3" xfId="77" xr:uid="{00000000-0005-0000-0000-00004C000000}"/>
    <cellStyle name="Bad 4" xfId="78" xr:uid="{00000000-0005-0000-0000-00004D000000}"/>
    <cellStyle name="Brand Align Left Text" xfId="79" xr:uid="{00000000-0005-0000-0000-00004E000000}"/>
    <cellStyle name="Brand Default" xfId="80" xr:uid="{00000000-0005-0000-0000-00004F000000}"/>
    <cellStyle name="Brand Percent" xfId="81" xr:uid="{00000000-0005-0000-0000-000050000000}"/>
    <cellStyle name="Brand Source" xfId="82" xr:uid="{00000000-0005-0000-0000-000051000000}"/>
    <cellStyle name="Brand Subtitle with Underline" xfId="83" xr:uid="{00000000-0005-0000-0000-000052000000}"/>
    <cellStyle name="Brand Subtitle with Underline 2" xfId="84" xr:uid="{00000000-0005-0000-0000-000053000000}"/>
    <cellStyle name="Brand Subtitle without Underline" xfId="85" xr:uid="{00000000-0005-0000-0000-000054000000}"/>
    <cellStyle name="Brand Title" xfId="86" xr:uid="{00000000-0005-0000-0000-000055000000}"/>
    <cellStyle name="Calculation 2" xfId="87" xr:uid="{00000000-0005-0000-0000-000056000000}"/>
    <cellStyle name="Calculation 3" xfId="88" xr:uid="{00000000-0005-0000-0000-000057000000}"/>
    <cellStyle name="Calculation 4" xfId="89" xr:uid="{00000000-0005-0000-0000-000058000000}"/>
    <cellStyle name="Check Cell 2" xfId="90" xr:uid="{00000000-0005-0000-0000-000059000000}"/>
    <cellStyle name="Check Cell 3" xfId="91" xr:uid="{00000000-0005-0000-0000-00005A000000}"/>
    <cellStyle name="Check Cell 4" xfId="92" xr:uid="{00000000-0005-0000-0000-00005B000000}"/>
    <cellStyle name="Comma" xfId="277" builtinId="3"/>
    <cellStyle name="Comma [0] 2" xfId="93" xr:uid="{00000000-0005-0000-0000-00005D000000}"/>
    <cellStyle name="Comma [0]_FS Eurotech 2005" xfId="94" xr:uid="{00000000-0005-0000-0000-00005E000000}"/>
    <cellStyle name="Comma 10" xfId="95" xr:uid="{00000000-0005-0000-0000-00005F000000}"/>
    <cellStyle name="Comma 10 2" xfId="96" xr:uid="{00000000-0005-0000-0000-000060000000}"/>
    <cellStyle name="Comma 11" xfId="97" xr:uid="{00000000-0005-0000-0000-000061000000}"/>
    <cellStyle name="Comma 12" xfId="98" xr:uid="{00000000-0005-0000-0000-000062000000}"/>
    <cellStyle name="Comma 13" xfId="99" xr:uid="{00000000-0005-0000-0000-000063000000}"/>
    <cellStyle name="Comma 14" xfId="100" xr:uid="{00000000-0005-0000-0000-000064000000}"/>
    <cellStyle name="Comma 15" xfId="101" xr:uid="{00000000-0005-0000-0000-000065000000}"/>
    <cellStyle name="Comma 16" xfId="102" xr:uid="{00000000-0005-0000-0000-000066000000}"/>
    <cellStyle name="Comma 17" xfId="103" xr:uid="{00000000-0005-0000-0000-000067000000}"/>
    <cellStyle name="Comma 18" xfId="104" xr:uid="{00000000-0005-0000-0000-000068000000}"/>
    <cellStyle name="Comma 19" xfId="105" xr:uid="{00000000-0005-0000-0000-000069000000}"/>
    <cellStyle name="Comma 2" xfId="3" xr:uid="{00000000-0005-0000-0000-00006A000000}"/>
    <cellStyle name="Comma 2 2" xfId="106" xr:uid="{00000000-0005-0000-0000-00006B000000}"/>
    <cellStyle name="Comma 20" xfId="107" xr:uid="{00000000-0005-0000-0000-00006C000000}"/>
    <cellStyle name="Comma 21" xfId="108" xr:uid="{00000000-0005-0000-0000-00006D000000}"/>
    <cellStyle name="Comma 22" xfId="109" xr:uid="{00000000-0005-0000-0000-00006E000000}"/>
    <cellStyle name="Comma 23" xfId="110" xr:uid="{00000000-0005-0000-0000-00006F000000}"/>
    <cellStyle name="Comma 24" xfId="111" xr:uid="{00000000-0005-0000-0000-000070000000}"/>
    <cellStyle name="Comma 25" xfId="112" xr:uid="{00000000-0005-0000-0000-000071000000}"/>
    <cellStyle name="Comma 26" xfId="113" xr:uid="{00000000-0005-0000-0000-000072000000}"/>
    <cellStyle name="Comma 27" xfId="284" xr:uid="{00000000-0005-0000-0000-000073000000}"/>
    <cellStyle name="Comma 3" xfId="114" xr:uid="{00000000-0005-0000-0000-000074000000}"/>
    <cellStyle name="Comma 3 2" xfId="115" xr:uid="{00000000-0005-0000-0000-000075000000}"/>
    <cellStyle name="Comma 3 3" xfId="116" xr:uid="{00000000-0005-0000-0000-000076000000}"/>
    <cellStyle name="Comma 3 3 2" xfId="117" xr:uid="{00000000-0005-0000-0000-000077000000}"/>
    <cellStyle name="Comma 3 3 2 2" xfId="118" xr:uid="{00000000-0005-0000-0000-000078000000}"/>
    <cellStyle name="Comma 3 3 2 3" xfId="119" xr:uid="{00000000-0005-0000-0000-000079000000}"/>
    <cellStyle name="Comma 3 3 3" xfId="120" xr:uid="{00000000-0005-0000-0000-00007A000000}"/>
    <cellStyle name="Comma 3 3 4" xfId="121" xr:uid="{00000000-0005-0000-0000-00007B000000}"/>
    <cellStyle name="Comma 3 4" xfId="122" xr:uid="{00000000-0005-0000-0000-00007C000000}"/>
    <cellStyle name="Comma 3 4 2" xfId="123" xr:uid="{00000000-0005-0000-0000-00007D000000}"/>
    <cellStyle name="Comma 3 4 2 2" xfId="124" xr:uid="{00000000-0005-0000-0000-00007E000000}"/>
    <cellStyle name="Comma 3 4 2 3" xfId="125" xr:uid="{00000000-0005-0000-0000-00007F000000}"/>
    <cellStyle name="Comma 3 4 3" xfId="126" xr:uid="{00000000-0005-0000-0000-000080000000}"/>
    <cellStyle name="Comma 3 4 4" xfId="127" xr:uid="{00000000-0005-0000-0000-000081000000}"/>
    <cellStyle name="Comma 3 5" xfId="128" xr:uid="{00000000-0005-0000-0000-000082000000}"/>
    <cellStyle name="Comma 3_Deferred tax calc nevila" xfId="129" xr:uid="{00000000-0005-0000-0000-000083000000}"/>
    <cellStyle name="Comma 30" xfId="281" xr:uid="{00000000-0005-0000-0000-000084000000}"/>
    <cellStyle name="Comma 4" xfId="130" xr:uid="{00000000-0005-0000-0000-000085000000}"/>
    <cellStyle name="Comma 5" xfId="131" xr:uid="{00000000-0005-0000-0000-000086000000}"/>
    <cellStyle name="Comma 6" xfId="132" xr:uid="{00000000-0005-0000-0000-000087000000}"/>
    <cellStyle name="Comma 7" xfId="133" xr:uid="{00000000-0005-0000-0000-000088000000}"/>
    <cellStyle name="Comma 7 2" xfId="134" xr:uid="{00000000-0005-0000-0000-000089000000}"/>
    <cellStyle name="Comma 8" xfId="135" xr:uid="{00000000-0005-0000-0000-00008A000000}"/>
    <cellStyle name="Comma 8 2" xfId="136" xr:uid="{00000000-0005-0000-0000-00008B000000}"/>
    <cellStyle name="Comma 9" xfId="137" xr:uid="{00000000-0005-0000-0000-00008C000000}"/>
    <cellStyle name="E&amp;Y House" xfId="138" xr:uid="{00000000-0005-0000-0000-00008E000000}"/>
    <cellStyle name="Euro" xfId="139" xr:uid="{00000000-0005-0000-0000-00008F000000}"/>
    <cellStyle name="Explanatory Text 2" xfId="140" xr:uid="{00000000-0005-0000-0000-000090000000}"/>
    <cellStyle name="Explanatory Text 3" xfId="141" xr:uid="{00000000-0005-0000-0000-000091000000}"/>
    <cellStyle name="Explanatory Text 4" xfId="142" xr:uid="{00000000-0005-0000-0000-000092000000}"/>
    <cellStyle name="EYColumnHeading" xfId="143" xr:uid="{00000000-0005-0000-0000-000093000000}"/>
    <cellStyle name="Format Number Column" xfId="144" xr:uid="{00000000-0005-0000-0000-000094000000}"/>
    <cellStyle name="Gevolgde hyperlink_BOVK~2002-01-Ontvangen" xfId="145" xr:uid="{00000000-0005-0000-0000-000095000000}"/>
    <cellStyle name="Good 2" xfId="146" xr:uid="{00000000-0005-0000-0000-000096000000}"/>
    <cellStyle name="Good 3" xfId="147" xr:uid="{00000000-0005-0000-0000-000097000000}"/>
    <cellStyle name="Good 4" xfId="148" xr:uid="{00000000-0005-0000-0000-000098000000}"/>
    <cellStyle name="Heading 1 2" xfId="149" xr:uid="{00000000-0005-0000-0000-000099000000}"/>
    <cellStyle name="Heading 1 3" xfId="150" xr:uid="{00000000-0005-0000-0000-00009A000000}"/>
    <cellStyle name="Heading 1 4" xfId="151" xr:uid="{00000000-0005-0000-0000-00009B000000}"/>
    <cellStyle name="Heading 2 2" xfId="152" xr:uid="{00000000-0005-0000-0000-00009C000000}"/>
    <cellStyle name="Heading 2 3" xfId="153" xr:uid="{00000000-0005-0000-0000-00009D000000}"/>
    <cellStyle name="Heading 2 4" xfId="154" xr:uid="{00000000-0005-0000-0000-00009E000000}"/>
    <cellStyle name="Heading 3 2" xfId="155" xr:uid="{00000000-0005-0000-0000-00009F000000}"/>
    <cellStyle name="Heading 3 3" xfId="156" xr:uid="{00000000-0005-0000-0000-0000A0000000}"/>
    <cellStyle name="Heading 3 4" xfId="157" xr:uid="{00000000-0005-0000-0000-0000A1000000}"/>
    <cellStyle name="Heading 4 2" xfId="158" xr:uid="{00000000-0005-0000-0000-0000A2000000}"/>
    <cellStyle name="Heading 4 3" xfId="159" xr:uid="{00000000-0005-0000-0000-0000A3000000}"/>
    <cellStyle name="Heading 4 4" xfId="160" xr:uid="{00000000-0005-0000-0000-0000A4000000}"/>
    <cellStyle name="Input 2" xfId="161" xr:uid="{00000000-0005-0000-0000-0000A5000000}"/>
    <cellStyle name="Input 3" xfId="162" xr:uid="{00000000-0005-0000-0000-0000A6000000}"/>
    <cellStyle name="Input 4" xfId="163" xr:uid="{00000000-0005-0000-0000-0000A7000000}"/>
    <cellStyle name="Komma [0]_BOCMAP2001~2003ontv.xls Grafiek 1" xfId="164" xr:uid="{00000000-0005-0000-0000-0000A8000000}"/>
    <cellStyle name="Komma_BOCMAP2001~2003ontv.xls Grafiek 1" xfId="165" xr:uid="{00000000-0005-0000-0000-0000A9000000}"/>
    <cellStyle name="Linked Cell 2" xfId="166" xr:uid="{00000000-0005-0000-0000-0000AA000000}"/>
    <cellStyle name="Linked Cell 3" xfId="167" xr:uid="{00000000-0005-0000-0000-0000AB000000}"/>
    <cellStyle name="Linked Cell 4" xfId="168" xr:uid="{00000000-0005-0000-0000-0000AC000000}"/>
    <cellStyle name="Neutral 2" xfId="169" xr:uid="{00000000-0005-0000-0000-0000AE000000}"/>
    <cellStyle name="Neutral 3" xfId="170" xr:uid="{00000000-0005-0000-0000-0000AF000000}"/>
    <cellStyle name="Neutral 4" xfId="171" xr:uid="{00000000-0005-0000-0000-0000B0000000}"/>
    <cellStyle name="Normal" xfId="0" builtinId="0"/>
    <cellStyle name="Normal 10" xfId="172" xr:uid="{00000000-0005-0000-0000-0000B2000000}"/>
    <cellStyle name="Normal 11" xfId="173" xr:uid="{00000000-0005-0000-0000-0000B3000000}"/>
    <cellStyle name="Normal 11 2" xfId="174" xr:uid="{00000000-0005-0000-0000-0000B4000000}"/>
    <cellStyle name="Normal 12" xfId="175" xr:uid="{00000000-0005-0000-0000-0000B5000000}"/>
    <cellStyle name="Normal 13" xfId="176" xr:uid="{00000000-0005-0000-0000-0000B6000000}"/>
    <cellStyle name="Normal 14" xfId="177" xr:uid="{00000000-0005-0000-0000-0000B7000000}"/>
    <cellStyle name="Normal 15" xfId="178" xr:uid="{00000000-0005-0000-0000-0000B8000000}"/>
    <cellStyle name="Normal 16" xfId="179" xr:uid="{00000000-0005-0000-0000-0000B9000000}"/>
    <cellStyle name="Normal 16 2" xfId="180" xr:uid="{00000000-0005-0000-0000-0000BA000000}"/>
    <cellStyle name="Normal 16 2 2" xfId="181" xr:uid="{00000000-0005-0000-0000-0000BB000000}"/>
    <cellStyle name="Normal 16 2 3" xfId="182" xr:uid="{00000000-0005-0000-0000-0000BC000000}"/>
    <cellStyle name="Normal 16 3" xfId="183" xr:uid="{00000000-0005-0000-0000-0000BD000000}"/>
    <cellStyle name="Normal 16 4" xfId="184" xr:uid="{00000000-0005-0000-0000-0000BE000000}"/>
    <cellStyle name="Normal 17" xfId="185" xr:uid="{00000000-0005-0000-0000-0000BF000000}"/>
    <cellStyle name="Normal 17 2" xfId="186" xr:uid="{00000000-0005-0000-0000-0000C0000000}"/>
    <cellStyle name="Normal 17 3" xfId="187" xr:uid="{00000000-0005-0000-0000-0000C1000000}"/>
    <cellStyle name="Normal 18" xfId="188" xr:uid="{00000000-0005-0000-0000-0000C2000000}"/>
    <cellStyle name="Normal 19" xfId="189" xr:uid="{00000000-0005-0000-0000-0000C3000000}"/>
    <cellStyle name="Normal 19 2" xfId="190" xr:uid="{00000000-0005-0000-0000-0000C4000000}"/>
    <cellStyle name="Normal 2" xfId="1" xr:uid="{00000000-0005-0000-0000-0000C5000000}"/>
    <cellStyle name="Normal 2 2" xfId="191" xr:uid="{00000000-0005-0000-0000-0000C6000000}"/>
    <cellStyle name="Normal 2 3" xfId="192" xr:uid="{00000000-0005-0000-0000-0000C7000000}"/>
    <cellStyle name="Normal 2 3 2" xfId="193" xr:uid="{00000000-0005-0000-0000-0000C8000000}"/>
    <cellStyle name="Normal 2 3 2 2" xfId="194" xr:uid="{00000000-0005-0000-0000-0000C9000000}"/>
    <cellStyle name="Normal 2 3 2 3" xfId="195" xr:uid="{00000000-0005-0000-0000-0000CA000000}"/>
    <cellStyle name="Normal 2 3 3" xfId="196" xr:uid="{00000000-0005-0000-0000-0000CB000000}"/>
    <cellStyle name="Normal 2 3 4" xfId="197" xr:uid="{00000000-0005-0000-0000-0000CC000000}"/>
    <cellStyle name="Normal 2 4" xfId="198" xr:uid="{00000000-0005-0000-0000-0000CD000000}"/>
    <cellStyle name="Normal 2 4 2" xfId="199" xr:uid="{00000000-0005-0000-0000-0000CE000000}"/>
    <cellStyle name="Normal 2 4 2 2" xfId="200" xr:uid="{00000000-0005-0000-0000-0000CF000000}"/>
    <cellStyle name="Normal 2 4 2 3" xfId="201" xr:uid="{00000000-0005-0000-0000-0000D0000000}"/>
    <cellStyle name="Normal 2 4 3" xfId="202" xr:uid="{00000000-0005-0000-0000-0000D1000000}"/>
    <cellStyle name="Normal 2 4 4" xfId="203" xr:uid="{00000000-0005-0000-0000-0000D2000000}"/>
    <cellStyle name="Normal 2 5" xfId="204" xr:uid="{00000000-0005-0000-0000-0000D3000000}"/>
    <cellStyle name="Normal 20" xfId="205" xr:uid="{00000000-0005-0000-0000-0000D4000000}"/>
    <cellStyle name="Normal 21" xfId="206" xr:uid="{00000000-0005-0000-0000-0000D5000000}"/>
    <cellStyle name="Normal 22" xfId="279" xr:uid="{00000000-0005-0000-0000-0000D6000000}"/>
    <cellStyle name="Normal 22 2" xfId="280" xr:uid="{00000000-0005-0000-0000-0000D7000000}"/>
    <cellStyle name="Normal 23" xfId="282" xr:uid="{00000000-0005-0000-0000-0000D8000000}"/>
    <cellStyle name="Normal 23 2" xfId="283" xr:uid="{00000000-0005-0000-0000-0000D9000000}"/>
    <cellStyle name="Normal 3" xfId="2" xr:uid="{00000000-0005-0000-0000-0000DA000000}"/>
    <cellStyle name="Normal 3 2" xfId="207" xr:uid="{00000000-0005-0000-0000-0000DB000000}"/>
    <cellStyle name="Normal 3 3" xfId="208" xr:uid="{00000000-0005-0000-0000-0000DC000000}"/>
    <cellStyle name="Normal 4" xfId="209" xr:uid="{00000000-0005-0000-0000-0000DD000000}"/>
    <cellStyle name="Normal 4 2" xfId="210" xr:uid="{00000000-0005-0000-0000-0000DE000000}"/>
    <cellStyle name="Normal 4 2 2" xfId="211" xr:uid="{00000000-0005-0000-0000-0000DF000000}"/>
    <cellStyle name="Normal 4 2 2 2" xfId="212" xr:uid="{00000000-0005-0000-0000-0000E0000000}"/>
    <cellStyle name="Normal 4 2 2 3" xfId="213" xr:uid="{00000000-0005-0000-0000-0000E1000000}"/>
    <cellStyle name="Normal 4 2 3" xfId="214" xr:uid="{00000000-0005-0000-0000-0000E2000000}"/>
    <cellStyle name="Normal 4 2 4" xfId="215" xr:uid="{00000000-0005-0000-0000-0000E3000000}"/>
    <cellStyle name="Normal 5" xfId="216" xr:uid="{00000000-0005-0000-0000-0000E4000000}"/>
    <cellStyle name="Normal 6" xfId="217" xr:uid="{00000000-0005-0000-0000-0000E5000000}"/>
    <cellStyle name="Normal 7" xfId="218" xr:uid="{00000000-0005-0000-0000-0000E6000000}"/>
    <cellStyle name="Normal 8" xfId="219" xr:uid="{00000000-0005-0000-0000-0000E7000000}"/>
    <cellStyle name="Normal 8 2" xfId="220" xr:uid="{00000000-0005-0000-0000-0000E8000000}"/>
    <cellStyle name="Normal 9" xfId="221" xr:uid="{00000000-0005-0000-0000-0000E9000000}"/>
    <cellStyle name="Normal_A2-10 FS 2007" xfId="222" xr:uid="{00000000-0005-0000-0000-0000EA000000}"/>
    <cellStyle name="Normal_FS Eurotech 2005" xfId="223" xr:uid="{00000000-0005-0000-0000-0000EB000000}"/>
    <cellStyle name="Normale_Fixing" xfId="224" xr:uid="{00000000-0005-0000-0000-0000EC000000}"/>
    <cellStyle name="Normalny_AKTYWA" xfId="225" xr:uid="{00000000-0005-0000-0000-0000ED000000}"/>
    <cellStyle name="Note 2" xfId="226" xr:uid="{00000000-0005-0000-0000-0000EE000000}"/>
    <cellStyle name="Note 3" xfId="227" xr:uid="{00000000-0005-0000-0000-0000EF000000}"/>
    <cellStyle name="Output 2" xfId="228" xr:uid="{00000000-0005-0000-0000-0000F0000000}"/>
    <cellStyle name="Output 3" xfId="229" xr:uid="{00000000-0005-0000-0000-0000F1000000}"/>
    <cellStyle name="Output 4" xfId="230" xr:uid="{00000000-0005-0000-0000-0000F2000000}"/>
    <cellStyle name="Percent 2" xfId="231" xr:uid="{00000000-0005-0000-0000-0000F3000000}"/>
    <cellStyle name="Percent 2 2" xfId="232" xr:uid="{00000000-0005-0000-0000-0000F4000000}"/>
    <cellStyle name="Percent 2 2 2" xfId="233" xr:uid="{00000000-0005-0000-0000-0000F5000000}"/>
    <cellStyle name="Percent 2 2 2 2" xfId="234" xr:uid="{00000000-0005-0000-0000-0000F6000000}"/>
    <cellStyle name="Percent 2 2 2 3" xfId="235" xr:uid="{00000000-0005-0000-0000-0000F7000000}"/>
    <cellStyle name="Percent 2 2 3" xfId="236" xr:uid="{00000000-0005-0000-0000-0000F8000000}"/>
    <cellStyle name="Percent 2 2 4" xfId="237" xr:uid="{00000000-0005-0000-0000-0000F9000000}"/>
    <cellStyle name="Percent 2 3" xfId="238" xr:uid="{00000000-0005-0000-0000-0000FA000000}"/>
    <cellStyle name="Percent 2 3 2" xfId="239" xr:uid="{00000000-0005-0000-0000-0000FB000000}"/>
    <cellStyle name="Percent 2 3 3" xfId="240" xr:uid="{00000000-0005-0000-0000-0000FC000000}"/>
    <cellStyle name="Percent 2 4" xfId="241" xr:uid="{00000000-0005-0000-0000-0000FD000000}"/>
    <cellStyle name="Percent 2 5" xfId="242" xr:uid="{00000000-0005-0000-0000-0000FE000000}"/>
    <cellStyle name="Percent 3" xfId="243" xr:uid="{00000000-0005-0000-0000-0000FF000000}"/>
    <cellStyle name="Percent 3 2" xfId="244" xr:uid="{00000000-0005-0000-0000-000000010000}"/>
    <cellStyle name="Percent 3 2 2" xfId="245" xr:uid="{00000000-0005-0000-0000-000001010000}"/>
    <cellStyle name="Percent 3 2 3" xfId="246" xr:uid="{00000000-0005-0000-0000-000002010000}"/>
    <cellStyle name="Percent 3 3" xfId="247" xr:uid="{00000000-0005-0000-0000-000003010000}"/>
    <cellStyle name="Percent 3 4" xfId="248" xr:uid="{00000000-0005-0000-0000-000004010000}"/>
    <cellStyle name="Percent 4" xfId="249" xr:uid="{00000000-0005-0000-0000-000005010000}"/>
    <cellStyle name="Percent 5" xfId="250" xr:uid="{00000000-0005-0000-0000-000006010000}"/>
    <cellStyle name="Percent 6" xfId="251" xr:uid="{00000000-0005-0000-0000-000007010000}"/>
    <cellStyle name="Percent 7" xfId="285" xr:uid="{00000000-0005-0000-0000-000008010000}"/>
    <cellStyle name="Smart Bold" xfId="252" xr:uid="{00000000-0005-0000-0000-000009010000}"/>
    <cellStyle name="Smart Forecast" xfId="253" xr:uid="{00000000-0005-0000-0000-00000A010000}"/>
    <cellStyle name="Smart General" xfId="254" xr:uid="{00000000-0005-0000-0000-00000B010000}"/>
    <cellStyle name="Smart Highlight" xfId="255" xr:uid="{00000000-0005-0000-0000-00000C010000}"/>
    <cellStyle name="Smart Percent" xfId="256" xr:uid="{00000000-0005-0000-0000-00000D010000}"/>
    <cellStyle name="Smart Source" xfId="257" xr:uid="{00000000-0005-0000-0000-00000E010000}"/>
    <cellStyle name="Smart Subtitle 1" xfId="258" xr:uid="{00000000-0005-0000-0000-00000F010000}"/>
    <cellStyle name="Smart Subtitle 1 2" xfId="259" xr:uid="{00000000-0005-0000-0000-000010010000}"/>
    <cellStyle name="Smart Subtitle 2" xfId="260" xr:uid="{00000000-0005-0000-0000-000011010000}"/>
    <cellStyle name="Smart Subtitle 2 2" xfId="261" xr:uid="{00000000-0005-0000-0000-000012010000}"/>
    <cellStyle name="Smart Subtotal" xfId="262" xr:uid="{00000000-0005-0000-0000-000013010000}"/>
    <cellStyle name="Smart Title" xfId="263" xr:uid="{00000000-0005-0000-0000-000014010000}"/>
    <cellStyle name="Smart Total" xfId="264" xr:uid="{00000000-0005-0000-0000-000015010000}"/>
    <cellStyle name="Standaard_99OZtotaal" xfId="265" xr:uid="{00000000-0005-0000-0000-000016010000}"/>
    <cellStyle name="Style 1" xfId="266" xr:uid="{00000000-0005-0000-0000-000017010000}"/>
    <cellStyle name="Title 2" xfId="267" xr:uid="{00000000-0005-0000-0000-000018010000}"/>
    <cellStyle name="Title 3" xfId="268" xr:uid="{00000000-0005-0000-0000-000019010000}"/>
    <cellStyle name="Total 2" xfId="269" xr:uid="{00000000-0005-0000-0000-00001A010000}"/>
    <cellStyle name="Total 3" xfId="270" xr:uid="{00000000-0005-0000-0000-00001B010000}"/>
    <cellStyle name="Total 4" xfId="271" xr:uid="{00000000-0005-0000-0000-00001C010000}"/>
    <cellStyle name="Valuta [0]_BOCMAP2001~2003ontv.xls Grafiek 1" xfId="272" xr:uid="{00000000-0005-0000-0000-00001D010000}"/>
    <cellStyle name="Valuta_BOCMAP2001~2003ontv.xls Grafiek 1" xfId="273" xr:uid="{00000000-0005-0000-0000-00001E010000}"/>
    <cellStyle name="Warning Text 2" xfId="274" xr:uid="{00000000-0005-0000-0000-00001F010000}"/>
    <cellStyle name="Warning Text 3" xfId="275" xr:uid="{00000000-0005-0000-0000-000020010000}"/>
    <cellStyle name="Warning Text 4" xfId="276" xr:uid="{00000000-0005-0000-0000-000021010000}"/>
  </cellStyles>
  <dxfs count="0"/>
  <tableStyles count="0" defaultTableStyle="TableStyleMedium2" defaultPivotStyle="PivotStyleMedium9"/>
  <colors>
    <mruColors>
      <color rgb="FFCCFFFF"/>
      <color rgb="FF99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1</xdr:row>
      <xdr:rowOff>123825</xdr:rowOff>
    </xdr:from>
    <xdr:to>
      <xdr:col>22</xdr:col>
      <xdr:colOff>265921</xdr:colOff>
      <xdr:row>38</xdr:row>
      <xdr:rowOff>103896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314325"/>
          <a:ext cx="6228571" cy="7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10</xdr:col>
      <xdr:colOff>456424</xdr:colOff>
      <xdr:row>35</xdr:row>
      <xdr:rowOff>113452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0"/>
          <a:ext cx="6209524" cy="67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0:K28"/>
  <sheetViews>
    <sheetView workbookViewId="0">
      <selection sqref="A1:XFD1048576"/>
    </sheetView>
  </sheetViews>
  <sheetFormatPr defaultRowHeight="15"/>
  <sheetData>
    <row r="20" spans="2:11" ht="15.75">
      <c r="B20" s="212"/>
    </row>
    <row r="21" spans="2:11" ht="21">
      <c r="B21" s="213" t="s">
        <v>307</v>
      </c>
      <c r="C21" s="214"/>
    </row>
    <row r="22" spans="2:11" ht="15.75">
      <c r="B22" s="212"/>
      <c r="C22" s="214"/>
    </row>
    <row r="23" spans="2:11" ht="15.75">
      <c r="B23" s="212"/>
      <c r="C23" s="214"/>
    </row>
    <row r="24" spans="2:11" ht="16.5">
      <c r="B24" s="215" t="s">
        <v>248</v>
      </c>
      <c r="C24" s="216"/>
      <c r="K24" s="224"/>
    </row>
    <row r="25" spans="2:11" ht="16.5">
      <c r="B25" s="215" t="s">
        <v>308</v>
      </c>
      <c r="C25" s="216"/>
    </row>
    <row r="26" spans="2:11" ht="15.75">
      <c r="B26" s="212" t="s">
        <v>309</v>
      </c>
      <c r="C26" s="214"/>
    </row>
    <row r="27" spans="2:11" ht="15.75">
      <c r="B27" s="212"/>
      <c r="C27" s="214"/>
    </row>
    <row r="28" spans="2:11" ht="15.75">
      <c r="B28" s="212"/>
      <c r="C28" s="214"/>
    </row>
  </sheetData>
  <pageMargins left="0.75" right="0.75" top="0.75" bottom="0.75" header="0.3" footer="0.3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G45"/>
  <sheetViews>
    <sheetView showGridLines="0" view="pageBreakPreview" zoomScale="60" zoomScaleNormal="91" workbookViewId="0">
      <selection activeCell="J25" sqref="J25"/>
    </sheetView>
  </sheetViews>
  <sheetFormatPr defaultRowHeight="12.75" outlineLevelRow="1"/>
  <cols>
    <col min="1" max="1" width="37.85546875" style="233" customWidth="1"/>
    <col min="2" max="2" width="9.140625" style="233" bestFit="1" customWidth="1"/>
    <col min="3" max="3" width="15.28515625" style="243" bestFit="1" customWidth="1"/>
    <col min="4" max="4" width="2.85546875" style="243" customWidth="1"/>
    <col min="5" max="5" width="7.28515625" style="243" customWidth="1"/>
    <col min="6" max="6" width="17.28515625" style="233" customWidth="1"/>
    <col min="7" max="7" width="9.140625" style="246"/>
    <col min="8" max="8" width="12.140625" style="246" bestFit="1" customWidth="1"/>
    <col min="9" max="16384" width="9.140625" style="246"/>
  </cols>
  <sheetData>
    <row r="1" spans="1:7">
      <c r="B1" s="234"/>
      <c r="C1" s="235"/>
      <c r="D1" s="235"/>
      <c r="E1" s="280"/>
      <c r="F1" s="281"/>
      <c r="G1" s="282"/>
    </row>
    <row r="2" spans="1:7" ht="15.75">
      <c r="A2" s="236" t="s">
        <v>296</v>
      </c>
      <c r="B2" s="234"/>
      <c r="C2" s="235"/>
      <c r="D2" s="235"/>
      <c r="E2" s="262"/>
      <c r="F2" s="262"/>
      <c r="G2" s="282"/>
    </row>
    <row r="3" spans="1:7">
      <c r="A3" s="251" t="s">
        <v>299</v>
      </c>
      <c r="B3" s="234"/>
      <c r="C3" s="235"/>
      <c r="D3" s="235"/>
      <c r="E3" s="262"/>
      <c r="F3" s="262"/>
      <c r="G3" s="282"/>
    </row>
    <row r="4" spans="1:7">
      <c r="A4" s="252" t="s">
        <v>51</v>
      </c>
      <c r="B4" s="234"/>
      <c r="C4" s="235"/>
      <c r="D4" s="235"/>
      <c r="E4" s="262"/>
      <c r="F4" s="262"/>
      <c r="G4" s="282"/>
    </row>
    <row r="5" spans="1:7">
      <c r="A5" s="253"/>
      <c r="B5" s="247" t="s">
        <v>0</v>
      </c>
      <c r="C5" s="248" t="s">
        <v>300</v>
      </c>
      <c r="D5" s="248"/>
      <c r="E5" s="262"/>
      <c r="F5" s="248" t="s">
        <v>310</v>
      </c>
      <c r="G5" s="282"/>
    </row>
    <row r="6" spans="1:7">
      <c r="A6" s="253" t="s">
        <v>1</v>
      </c>
      <c r="B6" s="238"/>
      <c r="C6" s="231"/>
      <c r="D6" s="231"/>
      <c r="E6" s="262"/>
      <c r="F6" s="322"/>
      <c r="G6" s="282"/>
    </row>
    <row r="7" spans="1:7">
      <c r="A7" s="253"/>
      <c r="B7" s="238"/>
      <c r="C7" s="231"/>
      <c r="D7" s="231"/>
      <c r="E7" s="262"/>
      <c r="F7" s="322"/>
      <c r="G7" s="282"/>
    </row>
    <row r="8" spans="1:7">
      <c r="A8" s="249" t="s">
        <v>35</v>
      </c>
      <c r="B8" s="239"/>
      <c r="C8" s="254"/>
      <c r="D8" s="254"/>
      <c r="E8" s="262"/>
      <c r="F8" s="262"/>
      <c r="G8" s="282"/>
    </row>
    <row r="9" spans="1:7">
      <c r="A9" s="250" t="s">
        <v>2</v>
      </c>
      <c r="B9" s="241" t="s">
        <v>277</v>
      </c>
      <c r="C9" s="254">
        <v>237100.16</v>
      </c>
      <c r="D9" s="254"/>
      <c r="E9" s="262"/>
      <c r="F9" s="262">
        <v>0</v>
      </c>
      <c r="G9" s="282"/>
    </row>
    <row r="10" spans="1:7">
      <c r="A10" s="250" t="s">
        <v>261</v>
      </c>
      <c r="B10" s="241" t="s">
        <v>278</v>
      </c>
      <c r="C10" s="254">
        <v>0</v>
      </c>
      <c r="D10" s="254"/>
      <c r="E10" s="262"/>
      <c r="F10" s="262"/>
      <c r="G10" s="282"/>
    </row>
    <row r="11" spans="1:7">
      <c r="A11" s="250" t="s">
        <v>257</v>
      </c>
      <c r="B11" s="241" t="s">
        <v>279</v>
      </c>
      <c r="C11" s="254">
        <v>0</v>
      </c>
      <c r="D11" s="254"/>
      <c r="E11" s="262"/>
      <c r="F11" s="262"/>
      <c r="G11" s="282"/>
    </row>
    <row r="12" spans="1:7">
      <c r="A12" s="250" t="s">
        <v>290</v>
      </c>
      <c r="B12" s="241" t="s">
        <v>280</v>
      </c>
      <c r="C12" s="254">
        <v>0</v>
      </c>
      <c r="D12" s="254"/>
      <c r="E12" s="262"/>
      <c r="F12" s="262">
        <v>0</v>
      </c>
      <c r="G12" s="282"/>
    </row>
    <row r="13" spans="1:7">
      <c r="A13" s="249" t="s">
        <v>36</v>
      </c>
      <c r="B13" s="241"/>
      <c r="C13" s="255">
        <v>237100.16</v>
      </c>
      <c r="D13" s="256"/>
      <c r="E13" s="262"/>
      <c r="F13" s="323">
        <v>0</v>
      </c>
      <c r="G13" s="282"/>
    </row>
    <row r="14" spans="1:7">
      <c r="A14" s="249"/>
      <c r="B14" s="241"/>
      <c r="C14" s="254"/>
      <c r="D14" s="254"/>
      <c r="E14" s="262"/>
      <c r="F14" s="262"/>
      <c r="G14" s="282"/>
    </row>
    <row r="15" spans="1:7">
      <c r="A15" s="249" t="s">
        <v>37</v>
      </c>
      <c r="B15" s="241"/>
      <c r="C15" s="254"/>
      <c r="D15" s="254"/>
      <c r="E15" s="262"/>
      <c r="F15" s="262"/>
      <c r="G15" s="282"/>
    </row>
    <row r="16" spans="1:7">
      <c r="A16" s="250" t="s">
        <v>3</v>
      </c>
      <c r="B16" s="242">
        <v>8</v>
      </c>
      <c r="C16" s="254">
        <v>0</v>
      </c>
      <c r="D16" s="254"/>
      <c r="E16" s="262"/>
      <c r="F16" s="262"/>
      <c r="G16" s="282"/>
    </row>
    <row r="17" spans="1:7" outlineLevel="1">
      <c r="A17" s="250" t="s">
        <v>260</v>
      </c>
      <c r="B17" s="242"/>
      <c r="C17" s="240">
        <v>0</v>
      </c>
      <c r="D17" s="240"/>
      <c r="E17" s="262"/>
      <c r="F17" s="324">
        <v>0</v>
      </c>
      <c r="G17" s="282"/>
    </row>
    <row r="18" spans="1:7">
      <c r="A18" s="249" t="s">
        <v>38</v>
      </c>
      <c r="B18" s="241"/>
      <c r="C18" s="255">
        <v>0</v>
      </c>
      <c r="D18" s="256"/>
      <c r="E18" s="262"/>
      <c r="F18" s="323"/>
      <c r="G18" s="282"/>
    </row>
    <row r="19" spans="1:7">
      <c r="A19" s="249"/>
      <c r="B19" s="241"/>
      <c r="C19" s="254"/>
      <c r="D19" s="254"/>
      <c r="E19" s="262"/>
      <c r="F19" s="262"/>
      <c r="G19" s="282"/>
    </row>
    <row r="20" spans="1:7" ht="15" customHeight="1" thickBot="1">
      <c r="A20" s="249" t="s">
        <v>39</v>
      </c>
      <c r="B20" s="241"/>
      <c r="C20" s="257">
        <v>237100.16</v>
      </c>
      <c r="D20" s="256"/>
      <c r="E20" s="262"/>
      <c r="F20" s="325">
        <v>0</v>
      </c>
      <c r="G20" s="282"/>
    </row>
    <row r="21" spans="1:7">
      <c r="A21" s="249"/>
      <c r="B21" s="241"/>
      <c r="C21" s="254"/>
      <c r="D21" s="254"/>
      <c r="E21" s="262"/>
      <c r="F21" s="262"/>
      <c r="G21" s="282"/>
    </row>
    <row r="22" spans="1:7">
      <c r="A22" s="249" t="s">
        <v>4</v>
      </c>
      <c r="B22" s="241"/>
      <c r="C22" s="254"/>
      <c r="D22" s="254"/>
      <c r="E22" s="262"/>
      <c r="F22" s="262"/>
      <c r="G22" s="282"/>
    </row>
    <row r="23" spans="1:7">
      <c r="A23" s="249"/>
      <c r="B23" s="241"/>
      <c r="C23" s="254"/>
      <c r="D23" s="254"/>
      <c r="E23" s="262"/>
      <c r="F23" s="262"/>
      <c r="G23" s="282"/>
    </row>
    <row r="24" spans="1:7">
      <c r="A24" s="249" t="s">
        <v>40</v>
      </c>
      <c r="B24" s="241"/>
      <c r="C24" s="254"/>
      <c r="D24" s="254"/>
      <c r="E24" s="262"/>
      <c r="F24" s="262"/>
      <c r="G24" s="282"/>
    </row>
    <row r="25" spans="1:7" outlineLevel="1">
      <c r="A25" s="250" t="s">
        <v>263</v>
      </c>
      <c r="B25" s="241"/>
      <c r="C25" s="240">
        <v>0</v>
      </c>
      <c r="D25" s="240"/>
      <c r="E25" s="262"/>
      <c r="F25" s="324">
        <v>0</v>
      </c>
      <c r="G25" s="282"/>
    </row>
    <row r="26" spans="1:7">
      <c r="A26" s="250" t="s">
        <v>274</v>
      </c>
      <c r="B26" s="242">
        <v>9</v>
      </c>
      <c r="C26" s="254">
        <v>0</v>
      </c>
      <c r="D26" s="254"/>
      <c r="E26" s="262"/>
      <c r="F26" s="262">
        <v>0</v>
      </c>
      <c r="G26" s="282"/>
    </row>
    <row r="27" spans="1:7">
      <c r="A27" s="250" t="s">
        <v>273</v>
      </c>
      <c r="B27" s="242">
        <v>10</v>
      </c>
      <c r="C27" s="254">
        <v>13392</v>
      </c>
      <c r="D27" s="254"/>
      <c r="E27" s="262"/>
      <c r="F27" s="262"/>
      <c r="G27" s="282"/>
    </row>
    <row r="28" spans="1:7">
      <c r="A28" s="250" t="s">
        <v>46</v>
      </c>
      <c r="B28" s="242">
        <v>11</v>
      </c>
      <c r="C28" s="254">
        <v>250686</v>
      </c>
      <c r="D28" s="254"/>
      <c r="E28" s="262"/>
      <c r="F28" s="262"/>
      <c r="G28" s="282"/>
    </row>
    <row r="29" spans="1:7">
      <c r="A29" s="249" t="s">
        <v>41</v>
      </c>
      <c r="B29" s="241"/>
      <c r="C29" s="255">
        <v>264078</v>
      </c>
      <c r="D29" s="256"/>
      <c r="E29" s="262"/>
      <c r="F29" s="323">
        <v>0</v>
      </c>
      <c r="G29" s="282"/>
    </row>
    <row r="30" spans="1:7">
      <c r="A30" s="249"/>
      <c r="B30" s="241"/>
      <c r="C30" s="254"/>
      <c r="D30" s="254"/>
      <c r="E30" s="262"/>
      <c r="F30" s="262"/>
      <c r="G30" s="282"/>
    </row>
    <row r="31" spans="1:7">
      <c r="A31" s="249" t="s">
        <v>262</v>
      </c>
      <c r="B31" s="241"/>
      <c r="C31" s="254"/>
      <c r="D31" s="254"/>
      <c r="E31" s="262"/>
      <c r="F31" s="262"/>
      <c r="G31" s="282"/>
    </row>
    <row r="32" spans="1:7">
      <c r="A32" s="250" t="s">
        <v>291</v>
      </c>
      <c r="B32" s="241" t="s">
        <v>293</v>
      </c>
      <c r="C32" s="254">
        <v>0</v>
      </c>
      <c r="D32" s="254"/>
      <c r="E32" s="262"/>
      <c r="F32" s="262">
        <v>0</v>
      </c>
      <c r="G32" s="282"/>
    </row>
    <row r="33" spans="1:7">
      <c r="A33" s="249" t="s">
        <v>294</v>
      </c>
      <c r="B33" s="241"/>
      <c r="C33" s="255">
        <v>0</v>
      </c>
      <c r="D33" s="256"/>
      <c r="E33" s="262"/>
      <c r="F33" s="323"/>
      <c r="G33" s="282"/>
    </row>
    <row r="34" spans="1:7">
      <c r="A34" s="249"/>
      <c r="B34" s="241"/>
      <c r="C34" s="254"/>
      <c r="D34" s="254"/>
      <c r="E34" s="262"/>
      <c r="F34" s="262"/>
      <c r="G34" s="282"/>
    </row>
    <row r="35" spans="1:7">
      <c r="A35" s="249" t="s">
        <v>44</v>
      </c>
      <c r="B35" s="241"/>
      <c r="C35" s="258">
        <v>264078</v>
      </c>
      <c r="D35" s="256"/>
      <c r="E35" s="262"/>
      <c r="F35" s="326">
        <v>0</v>
      </c>
      <c r="G35" s="282"/>
    </row>
    <row r="36" spans="1:7">
      <c r="A36" s="249"/>
      <c r="B36" s="241"/>
      <c r="C36" s="254"/>
      <c r="D36" s="254"/>
      <c r="E36" s="262"/>
      <c r="F36" s="262"/>
      <c r="G36" s="282"/>
    </row>
    <row r="37" spans="1:7">
      <c r="A37" s="249" t="s">
        <v>42</v>
      </c>
      <c r="B37" s="241"/>
      <c r="C37" s="254"/>
      <c r="D37" s="254"/>
      <c r="E37" s="262"/>
      <c r="F37" s="262"/>
      <c r="G37" s="282"/>
    </row>
    <row r="38" spans="1:7">
      <c r="A38" s="250" t="s">
        <v>5</v>
      </c>
      <c r="B38" s="241" t="s">
        <v>292</v>
      </c>
      <c r="C38" s="254">
        <v>100000</v>
      </c>
      <c r="D38" s="254"/>
      <c r="E38" s="283"/>
      <c r="F38" s="254">
        <v>0</v>
      </c>
      <c r="G38" s="282"/>
    </row>
    <row r="39" spans="1:7">
      <c r="A39" s="250" t="s">
        <v>6</v>
      </c>
      <c r="B39" s="241"/>
      <c r="C39" s="254">
        <v>0</v>
      </c>
      <c r="D39" s="254"/>
      <c r="E39" s="283"/>
      <c r="F39" s="262"/>
      <c r="G39" s="282"/>
    </row>
    <row r="40" spans="1:7">
      <c r="A40" s="250" t="s">
        <v>7</v>
      </c>
      <c r="B40" s="241"/>
      <c r="C40" s="254">
        <v>-126977.84</v>
      </c>
      <c r="D40" s="254"/>
      <c r="E40" s="283"/>
      <c r="F40" s="262"/>
      <c r="G40" s="282"/>
    </row>
    <row r="41" spans="1:7">
      <c r="A41" s="249" t="s">
        <v>43</v>
      </c>
      <c r="B41" s="242"/>
      <c r="C41" s="255">
        <v>-26977.839999999997</v>
      </c>
      <c r="D41" s="256"/>
      <c r="E41" s="284"/>
      <c r="F41" s="323">
        <v>0</v>
      </c>
      <c r="G41" s="282"/>
    </row>
    <row r="42" spans="1:7">
      <c r="A42" s="249"/>
      <c r="B42" s="241"/>
      <c r="C42" s="240"/>
      <c r="D42" s="240"/>
      <c r="E42" s="283"/>
      <c r="F42" s="324"/>
      <c r="G42" s="282"/>
    </row>
    <row r="43" spans="1:7" ht="15" customHeight="1" thickBot="1">
      <c r="A43" s="249" t="s">
        <v>286</v>
      </c>
      <c r="B43" s="241"/>
      <c r="C43" s="257">
        <v>237100.16</v>
      </c>
      <c r="D43" s="256"/>
      <c r="E43" s="284"/>
      <c r="F43" s="325">
        <v>0</v>
      </c>
      <c r="G43" s="282"/>
    </row>
    <row r="44" spans="1:7">
      <c r="F44" s="243"/>
    </row>
    <row r="45" spans="1:7">
      <c r="A45" s="232"/>
      <c r="B45" s="232"/>
      <c r="C45" s="244">
        <v>0</v>
      </c>
      <c r="D45" s="244"/>
      <c r="E45" s="244"/>
      <c r="F45" s="245"/>
    </row>
  </sheetData>
  <pageMargins left="0.75" right="0.75" top="0.75" bottom="0.17" header="0.36" footer="0.17"/>
  <pageSetup paperSize="9" scale="96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2:H55"/>
  <sheetViews>
    <sheetView showGridLines="0" tabSelected="1" view="pageBreakPreview" zoomScaleNormal="91" zoomScaleSheetLayoutView="100" workbookViewId="0">
      <selection activeCell="H8" sqref="H8"/>
    </sheetView>
  </sheetViews>
  <sheetFormatPr defaultRowHeight="12.75"/>
  <cols>
    <col min="1" max="1" width="49.140625" style="261" customWidth="1"/>
    <col min="2" max="2" width="8.28515625" style="263" customWidth="1"/>
    <col min="3" max="3" width="16.140625" style="259" bestFit="1" customWidth="1"/>
    <col min="4" max="4" width="7.42578125" style="259" customWidth="1"/>
    <col min="5" max="5" width="16.85546875" style="259" customWidth="1"/>
    <col min="6" max="6" width="12.140625" style="259" bestFit="1" customWidth="1"/>
    <col min="7" max="7" width="9.140625" style="259"/>
    <col min="8" max="8" width="13.140625" style="259" bestFit="1" customWidth="1"/>
    <col min="9" max="16384" width="9.140625" style="259"/>
  </cols>
  <sheetData>
    <row r="2" spans="1:5" ht="15.75">
      <c r="A2" s="279" t="s">
        <v>295</v>
      </c>
    </row>
    <row r="3" spans="1:5">
      <c r="A3" s="265" t="s">
        <v>301</v>
      </c>
    </row>
    <row r="4" spans="1:5">
      <c r="A4" s="266" t="s">
        <v>57</v>
      </c>
    </row>
    <row r="5" spans="1:5">
      <c r="A5" s="267" t="s">
        <v>51</v>
      </c>
    </row>
    <row r="6" spans="1:5">
      <c r="A6" s="264"/>
    </row>
    <row r="7" spans="1:5" ht="25.5">
      <c r="A7" s="268"/>
      <c r="B7" s="269" t="s">
        <v>8</v>
      </c>
      <c r="C7" s="270" t="s">
        <v>302</v>
      </c>
      <c r="D7" s="270"/>
      <c r="E7" s="270" t="s">
        <v>311</v>
      </c>
    </row>
    <row r="8" spans="1:5">
      <c r="A8" s="268"/>
      <c r="C8" s="262"/>
      <c r="D8" s="262"/>
      <c r="E8" s="262"/>
    </row>
    <row r="9" spans="1:5">
      <c r="A9" s="271" t="s">
        <v>9</v>
      </c>
      <c r="B9" s="272">
        <v>14</v>
      </c>
      <c r="C9" s="262">
        <v>0</v>
      </c>
      <c r="D9" s="262"/>
      <c r="E9" s="262">
        <v>0</v>
      </c>
    </row>
    <row r="10" spans="1:5">
      <c r="A10" s="271" t="s">
        <v>285</v>
      </c>
      <c r="B10" s="272"/>
      <c r="C10" s="262">
        <v>0</v>
      </c>
      <c r="D10" s="262"/>
      <c r="E10" s="262">
        <v>0</v>
      </c>
    </row>
    <row r="11" spans="1:5">
      <c r="A11" s="273" t="s">
        <v>10</v>
      </c>
      <c r="C11" s="255">
        <v>0</v>
      </c>
      <c r="D11" s="256"/>
      <c r="E11" s="255">
        <v>0</v>
      </c>
    </row>
    <row r="12" spans="1:5">
      <c r="A12" s="273"/>
      <c r="C12" s="262"/>
      <c r="D12" s="262"/>
      <c r="E12" s="262"/>
    </row>
    <row r="13" spans="1:5" ht="25.5" hidden="1">
      <c r="A13" s="271" t="s">
        <v>272</v>
      </c>
      <c r="C13" s="262">
        <v>0</v>
      </c>
      <c r="D13" s="262"/>
      <c r="E13" s="262">
        <v>0</v>
      </c>
    </row>
    <row r="14" spans="1:5" collapsed="1">
      <c r="A14" s="271" t="s">
        <v>11</v>
      </c>
      <c r="B14" s="263">
        <v>15</v>
      </c>
      <c r="C14" s="262">
        <v>0</v>
      </c>
      <c r="D14" s="262"/>
      <c r="E14" s="262">
        <v>0</v>
      </c>
    </row>
    <row r="15" spans="1:5">
      <c r="A15" s="271" t="s">
        <v>12</v>
      </c>
      <c r="B15" s="272">
        <v>16</v>
      </c>
      <c r="C15" s="262">
        <v>-60569</v>
      </c>
      <c r="D15" s="262"/>
      <c r="E15" s="262">
        <v>0</v>
      </c>
    </row>
    <row r="16" spans="1:5">
      <c r="A16" s="271" t="s">
        <v>13</v>
      </c>
      <c r="B16" s="272">
        <v>8</v>
      </c>
      <c r="C16" s="262">
        <v>0</v>
      </c>
      <c r="D16" s="262"/>
      <c r="E16" s="262">
        <v>0</v>
      </c>
    </row>
    <row r="17" spans="1:8">
      <c r="A17" s="271" t="s">
        <v>14</v>
      </c>
      <c r="B17" s="272">
        <v>17</v>
      </c>
      <c r="C17" s="262">
        <v>-66408.84</v>
      </c>
      <c r="D17" s="262"/>
      <c r="E17" s="262">
        <v>0</v>
      </c>
    </row>
    <row r="18" spans="1:8">
      <c r="A18" s="273" t="s">
        <v>15</v>
      </c>
      <c r="B18" s="274"/>
      <c r="C18" s="255">
        <v>-126977.84</v>
      </c>
      <c r="D18" s="256"/>
      <c r="E18" s="255">
        <v>0</v>
      </c>
    </row>
    <row r="19" spans="1:8">
      <c r="A19" s="275"/>
      <c r="B19" s="274"/>
      <c r="C19" s="262"/>
      <c r="D19" s="262"/>
      <c r="E19" s="262"/>
    </row>
    <row r="20" spans="1:8">
      <c r="A20" s="273" t="s">
        <v>264</v>
      </c>
      <c r="B20" s="269"/>
      <c r="C20" s="258">
        <v>-126977.84</v>
      </c>
      <c r="D20" s="256"/>
      <c r="E20" s="258">
        <v>0</v>
      </c>
      <c r="G20" s="321"/>
    </row>
    <row r="21" spans="1:8">
      <c r="A21" s="276"/>
      <c r="B21" s="272"/>
      <c r="C21" s="262"/>
      <c r="D21" s="262"/>
      <c r="E21" s="262"/>
    </row>
    <row r="22" spans="1:8">
      <c r="A22" s="273" t="s">
        <v>16</v>
      </c>
      <c r="B22" s="272"/>
      <c r="C22" s="262"/>
      <c r="D22" s="262"/>
      <c r="E22" s="262"/>
    </row>
    <row r="23" spans="1:8">
      <c r="A23" s="271" t="s">
        <v>284</v>
      </c>
      <c r="B23" s="272"/>
      <c r="C23" s="262">
        <v>0</v>
      </c>
      <c r="D23" s="262"/>
      <c r="E23" s="262">
        <v>0</v>
      </c>
      <c r="F23" s="321"/>
      <c r="H23" s="321"/>
    </row>
    <row r="24" spans="1:8">
      <c r="A24" s="271" t="s">
        <v>275</v>
      </c>
      <c r="B24" s="272"/>
      <c r="C24" s="262">
        <v>0</v>
      </c>
      <c r="D24" s="262"/>
      <c r="E24" s="262">
        <v>0</v>
      </c>
      <c r="F24" s="321"/>
      <c r="H24" s="321"/>
    </row>
    <row r="25" spans="1:8">
      <c r="A25" s="273" t="s">
        <v>17</v>
      </c>
      <c r="B25" s="274"/>
      <c r="C25" s="255">
        <v>0</v>
      </c>
      <c r="D25" s="256"/>
      <c r="E25" s="255">
        <v>0</v>
      </c>
      <c r="F25" s="321"/>
      <c r="H25" s="321"/>
    </row>
    <row r="26" spans="1:8">
      <c r="A26" s="273"/>
      <c r="B26" s="274"/>
      <c r="C26" s="262"/>
      <c r="D26" s="262"/>
      <c r="E26" s="262"/>
      <c r="H26" s="321"/>
    </row>
    <row r="27" spans="1:8">
      <c r="A27" s="273" t="s">
        <v>265</v>
      </c>
      <c r="B27" s="269"/>
      <c r="C27" s="258">
        <v>-126977.84</v>
      </c>
      <c r="D27" s="256"/>
      <c r="E27" s="258">
        <v>0</v>
      </c>
      <c r="F27" s="278"/>
    </row>
    <row r="28" spans="1:8">
      <c r="A28" s="273"/>
      <c r="B28" s="269"/>
      <c r="C28" s="262"/>
      <c r="D28" s="262"/>
      <c r="E28" s="262"/>
      <c r="F28" s="278"/>
    </row>
    <row r="29" spans="1:8">
      <c r="A29" s="271" t="s">
        <v>267</v>
      </c>
      <c r="B29" s="272">
        <v>18</v>
      </c>
      <c r="C29" s="262">
        <v>0</v>
      </c>
      <c r="D29" s="262"/>
      <c r="E29" s="262">
        <v>0</v>
      </c>
      <c r="H29" s="278"/>
    </row>
    <row r="30" spans="1:8" ht="15" customHeight="1" thickBot="1">
      <c r="A30" s="273" t="s">
        <v>266</v>
      </c>
      <c r="B30" s="269"/>
      <c r="C30" s="257">
        <v>-126977.84</v>
      </c>
      <c r="D30" s="256"/>
      <c r="E30" s="257">
        <v>0</v>
      </c>
      <c r="G30" s="278"/>
    </row>
    <row r="31" spans="1:8">
      <c r="A31" s="273"/>
      <c r="B31" s="269"/>
      <c r="C31" s="262"/>
      <c r="D31" s="262"/>
      <c r="E31" s="262"/>
      <c r="G31" s="278"/>
    </row>
    <row r="32" spans="1:8">
      <c r="A32" s="271" t="s">
        <v>287</v>
      </c>
      <c r="B32" s="272"/>
      <c r="C32" s="262">
        <v>0</v>
      </c>
      <c r="D32" s="262"/>
      <c r="E32" s="262">
        <v>0</v>
      </c>
      <c r="G32" s="278"/>
    </row>
    <row r="33" spans="1:7" ht="15" customHeight="1" thickBot="1">
      <c r="A33" s="273" t="s">
        <v>288</v>
      </c>
      <c r="B33" s="269"/>
      <c r="C33" s="257">
        <v>-126977.84</v>
      </c>
      <c r="D33" s="256"/>
      <c r="E33" s="257">
        <v>0</v>
      </c>
      <c r="G33" s="278"/>
    </row>
    <row r="34" spans="1:7">
      <c r="C34" s="262"/>
      <c r="D34" s="262"/>
      <c r="E34" s="262"/>
    </row>
    <row r="35" spans="1:7">
      <c r="B35" s="259"/>
      <c r="C35" s="262"/>
      <c r="D35" s="262"/>
      <c r="E35" s="262"/>
      <c r="F35" s="278"/>
    </row>
    <row r="36" spans="1:7">
      <c r="B36" s="259"/>
      <c r="C36" s="262"/>
      <c r="D36" s="262"/>
    </row>
    <row r="37" spans="1:7">
      <c r="A37" s="260"/>
      <c r="B37" s="277"/>
      <c r="C37" s="262"/>
      <c r="D37" s="262"/>
    </row>
    <row r="38" spans="1:7">
      <c r="B38" s="259"/>
      <c r="C38" s="262"/>
      <c r="D38" s="262"/>
    </row>
    <row r="39" spans="1:7">
      <c r="B39" s="259"/>
      <c r="C39" s="262"/>
      <c r="D39" s="262"/>
    </row>
    <row r="40" spans="1:7">
      <c r="B40" s="259"/>
      <c r="C40" s="262"/>
      <c r="D40" s="262"/>
    </row>
    <row r="41" spans="1:7">
      <c r="B41" s="259"/>
      <c r="C41" s="262"/>
      <c r="D41" s="262"/>
    </row>
    <row r="42" spans="1:7">
      <c r="B42" s="259"/>
      <c r="C42" s="262"/>
      <c r="D42" s="262"/>
    </row>
    <row r="43" spans="1:7">
      <c r="B43" s="259"/>
      <c r="C43" s="262"/>
      <c r="D43" s="262"/>
    </row>
    <row r="44" spans="1:7">
      <c r="B44" s="259"/>
    </row>
    <row r="45" spans="1:7">
      <c r="B45" s="259"/>
    </row>
    <row r="46" spans="1:7">
      <c r="B46" s="259"/>
    </row>
    <row r="47" spans="1:7">
      <c r="B47" s="259"/>
    </row>
    <row r="48" spans="1:7">
      <c r="B48" s="259"/>
    </row>
    <row r="49" spans="2:2">
      <c r="B49" s="259"/>
    </row>
    <row r="50" spans="2:2">
      <c r="B50" s="259"/>
    </row>
    <row r="51" spans="2:2">
      <c r="B51" s="259"/>
    </row>
    <row r="52" spans="2:2">
      <c r="B52" s="259"/>
    </row>
    <row r="53" spans="2:2">
      <c r="B53" s="259"/>
    </row>
    <row r="54" spans="2:2">
      <c r="B54" s="259"/>
    </row>
    <row r="55" spans="2:2">
      <c r="B55" s="259"/>
    </row>
  </sheetData>
  <pageMargins left="0.75" right="0.75" top="0.75" bottom="0.75" header="0.3" footer="0.3"/>
  <pageSetup paperSize="9" scale="88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U33"/>
  <sheetViews>
    <sheetView showGridLines="0" view="pageBreakPreview" zoomScale="60" zoomScaleNormal="91" workbookViewId="0">
      <selection activeCell="W5" sqref="W5"/>
    </sheetView>
  </sheetViews>
  <sheetFormatPr defaultRowHeight="12.75" outlineLevelCol="1"/>
  <cols>
    <col min="1" max="1" width="5" style="3" customWidth="1"/>
    <col min="2" max="2" width="54" style="3" bestFit="1" customWidth="1"/>
    <col min="3" max="3" width="2.7109375" style="3" customWidth="1"/>
    <col min="4" max="4" width="14.140625" style="3" customWidth="1"/>
    <col min="5" max="5" width="2.7109375" style="3" customWidth="1"/>
    <col min="6" max="6" width="14.140625" style="3" hidden="1" customWidth="1" outlineLevel="1"/>
    <col min="7" max="7" width="2.7109375" style="3" hidden="1" customWidth="1" outlineLevel="1"/>
    <col min="8" max="8" width="14.140625" style="3" hidden="1" customWidth="1" outlineLevel="1"/>
    <col min="9" max="9" width="2.7109375" style="3" hidden="1" customWidth="1" outlineLevel="1"/>
    <col min="10" max="10" width="18.140625" style="3" hidden="1" customWidth="1" outlineLevel="1"/>
    <col min="11" max="11" width="2.7109375" style="3" hidden="1" customWidth="1" outlineLevel="1"/>
    <col min="12" max="12" width="16.140625" style="3" customWidth="1" collapsed="1"/>
    <col min="13" max="13" width="2.7109375" style="3" customWidth="1"/>
    <col min="14" max="14" width="14.140625" style="5" customWidth="1"/>
    <col min="15" max="15" width="11.140625" style="3" bestFit="1" customWidth="1"/>
    <col min="16" max="16" width="14.5703125" style="4" customWidth="1"/>
    <col min="17" max="16384" width="9.140625" style="3"/>
  </cols>
  <sheetData>
    <row r="2" spans="2:21" ht="15.75">
      <c r="B2" s="9" t="s">
        <v>59</v>
      </c>
      <c r="C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21">
      <c r="B3" s="287" t="s">
        <v>303</v>
      </c>
      <c r="C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21">
      <c r="B4" s="237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2:21" ht="25.5">
      <c r="B5" s="2"/>
      <c r="C5" s="230"/>
      <c r="D5" s="290" t="s">
        <v>210</v>
      </c>
      <c r="E5" s="291"/>
      <c r="F5" s="290" t="s">
        <v>276</v>
      </c>
      <c r="G5" s="291"/>
      <c r="H5" s="290" t="s">
        <v>297</v>
      </c>
      <c r="I5" s="291"/>
      <c r="J5" s="290" t="s">
        <v>298</v>
      </c>
      <c r="K5" s="291"/>
      <c r="L5" s="290" t="s">
        <v>47</v>
      </c>
      <c r="M5" s="291"/>
      <c r="N5" s="291" t="s">
        <v>18</v>
      </c>
      <c r="O5" s="262"/>
      <c r="P5" s="262"/>
      <c r="Q5" s="262"/>
      <c r="R5" s="262"/>
      <c r="S5" s="262"/>
      <c r="T5" s="262"/>
      <c r="U5" s="262"/>
    </row>
    <row r="6" spans="2:21">
      <c r="B6" s="2"/>
      <c r="C6" s="230"/>
      <c r="D6" s="288"/>
      <c r="E6" s="230"/>
      <c r="F6" s="230"/>
      <c r="G6" s="230"/>
      <c r="H6" s="230"/>
      <c r="I6" s="230"/>
      <c r="J6" s="230"/>
      <c r="K6" s="230"/>
      <c r="L6" s="288"/>
      <c r="M6" s="230"/>
      <c r="N6" s="288"/>
      <c r="O6" s="262"/>
      <c r="P6" s="262"/>
      <c r="Q6" s="262"/>
      <c r="R6" s="262"/>
      <c r="S6" s="262"/>
      <c r="T6" s="262"/>
      <c r="U6" s="262"/>
    </row>
    <row r="7" spans="2:21" ht="15" customHeight="1">
      <c r="B7" s="7" t="s">
        <v>304</v>
      </c>
      <c r="C7" s="230"/>
      <c r="D7" s="285">
        <v>0</v>
      </c>
      <c r="E7" s="230"/>
      <c r="F7" s="285">
        <v>0</v>
      </c>
      <c r="G7" s="230"/>
      <c r="H7" s="285">
        <v>0</v>
      </c>
      <c r="I7" s="230"/>
      <c r="J7" s="285">
        <v>0</v>
      </c>
      <c r="K7" s="230"/>
      <c r="L7" s="285">
        <v>0</v>
      </c>
      <c r="M7" s="230"/>
      <c r="N7" s="285">
        <v>0</v>
      </c>
      <c r="O7" s="262"/>
      <c r="P7" s="262"/>
      <c r="Q7" s="262"/>
      <c r="R7" s="262"/>
      <c r="S7" s="262"/>
      <c r="T7" s="262"/>
      <c r="U7" s="262"/>
    </row>
    <row r="8" spans="2:21" ht="15" customHeight="1">
      <c r="B8" s="7"/>
      <c r="C8" s="230"/>
      <c r="D8" s="289"/>
      <c r="E8" s="230"/>
      <c r="F8" s="289"/>
      <c r="G8" s="230"/>
      <c r="H8" s="289"/>
      <c r="I8" s="230"/>
      <c r="J8" s="289"/>
      <c r="K8" s="230"/>
      <c r="L8" s="289"/>
      <c r="M8" s="230"/>
      <c r="N8" s="289"/>
      <c r="O8" s="262"/>
      <c r="P8" s="262"/>
      <c r="Q8" s="262"/>
      <c r="R8" s="262"/>
      <c r="S8" s="262"/>
      <c r="T8" s="262"/>
      <c r="U8" s="262"/>
    </row>
    <row r="9" spans="2:21" ht="15" customHeight="1">
      <c r="B9" s="8" t="s">
        <v>19</v>
      </c>
      <c r="C9" s="262"/>
      <c r="D9" s="262">
        <v>0</v>
      </c>
      <c r="E9" s="262"/>
      <c r="F9" s="262">
        <v>0</v>
      </c>
      <c r="G9" s="262"/>
      <c r="H9" s="262">
        <v>0</v>
      </c>
      <c r="I9" s="262"/>
      <c r="J9" s="262">
        <v>0</v>
      </c>
      <c r="K9" s="262"/>
      <c r="L9" s="262">
        <v>0</v>
      </c>
      <c r="M9" s="262"/>
      <c r="N9" s="262">
        <v>0</v>
      </c>
      <c r="O9" s="262"/>
      <c r="P9" s="262"/>
      <c r="Q9" s="262"/>
      <c r="R9" s="262"/>
      <c r="S9" s="262"/>
      <c r="T9" s="262"/>
      <c r="U9" s="262"/>
    </row>
    <row r="10" spans="2:21" ht="15" customHeight="1">
      <c r="B10" s="8" t="s">
        <v>7</v>
      </c>
      <c r="C10" s="262"/>
      <c r="D10" s="262">
        <v>0</v>
      </c>
      <c r="E10" s="262"/>
      <c r="F10" s="262">
        <v>0</v>
      </c>
      <c r="G10" s="262"/>
      <c r="H10" s="262">
        <v>0</v>
      </c>
      <c r="I10" s="262"/>
      <c r="J10" s="262">
        <v>0</v>
      </c>
      <c r="K10" s="262"/>
      <c r="L10" s="262">
        <v>0</v>
      </c>
      <c r="M10" s="262"/>
      <c r="N10" s="262">
        <v>0</v>
      </c>
      <c r="O10" s="262"/>
      <c r="P10" s="262"/>
      <c r="Q10" s="262"/>
      <c r="R10" s="262"/>
      <c r="S10" s="262"/>
      <c r="T10" s="262"/>
      <c r="U10" s="262"/>
    </row>
    <row r="11" spans="2:21" ht="15" customHeight="1">
      <c r="B11" s="7" t="s">
        <v>281</v>
      </c>
      <c r="C11" s="230"/>
      <c r="D11" s="258">
        <v>0</v>
      </c>
      <c r="E11" s="230"/>
      <c r="F11" s="258">
        <v>0</v>
      </c>
      <c r="G11" s="230"/>
      <c r="H11" s="258">
        <v>0</v>
      </c>
      <c r="I11" s="230"/>
      <c r="J11" s="258">
        <v>0</v>
      </c>
      <c r="K11" s="230"/>
      <c r="L11" s="258">
        <v>0</v>
      </c>
      <c r="M11" s="230"/>
      <c r="N11" s="258">
        <v>0</v>
      </c>
      <c r="O11" s="262"/>
      <c r="P11" s="262"/>
      <c r="Q11" s="262"/>
      <c r="R11" s="262"/>
      <c r="S11" s="262"/>
      <c r="T11" s="262"/>
      <c r="U11" s="262"/>
    </row>
    <row r="12" spans="2:21" ht="15" customHeight="1"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</row>
    <row r="13" spans="2:21" ht="15" customHeight="1">
      <c r="B13" s="8" t="s">
        <v>19</v>
      </c>
      <c r="C13" s="262"/>
      <c r="D13" s="262">
        <v>100000</v>
      </c>
      <c r="E13" s="262"/>
      <c r="F13" s="262">
        <v>0</v>
      </c>
      <c r="G13" s="262"/>
      <c r="H13" s="262">
        <v>0</v>
      </c>
      <c r="I13" s="262"/>
      <c r="J13" s="262">
        <v>0</v>
      </c>
      <c r="K13" s="262"/>
      <c r="L13" s="262">
        <v>0</v>
      </c>
      <c r="M13" s="262"/>
      <c r="N13" s="262">
        <v>100000</v>
      </c>
      <c r="O13" s="262"/>
      <c r="P13" s="262"/>
      <c r="Q13" s="262"/>
      <c r="R13" s="262"/>
      <c r="S13" s="262"/>
      <c r="T13" s="262"/>
      <c r="U13" s="262"/>
    </row>
    <row r="14" spans="2:21" ht="15" customHeight="1">
      <c r="B14" s="8" t="s">
        <v>7</v>
      </c>
      <c r="C14" s="262"/>
      <c r="D14" s="262">
        <v>0</v>
      </c>
      <c r="E14" s="262"/>
      <c r="F14" s="262">
        <v>0</v>
      </c>
      <c r="G14" s="262"/>
      <c r="H14" s="262">
        <v>0</v>
      </c>
      <c r="I14" s="262"/>
      <c r="J14" s="262">
        <v>0</v>
      </c>
      <c r="K14" s="262"/>
      <c r="L14" s="262">
        <v>-126977.84</v>
      </c>
      <c r="M14" s="262"/>
      <c r="N14" s="262">
        <v>-126977.84</v>
      </c>
      <c r="O14" s="262"/>
      <c r="P14" s="262"/>
      <c r="Q14" s="262"/>
      <c r="R14" s="262"/>
      <c r="S14" s="262"/>
      <c r="T14" s="262"/>
      <c r="U14" s="262"/>
    </row>
    <row r="15" spans="2:21" ht="15" customHeight="1" thickBot="1">
      <c r="B15" s="7" t="s">
        <v>305</v>
      </c>
      <c r="C15" s="230"/>
      <c r="D15" s="286">
        <v>100000</v>
      </c>
      <c r="E15" s="230"/>
      <c r="F15" s="286">
        <v>0</v>
      </c>
      <c r="G15" s="230"/>
      <c r="H15" s="286">
        <v>0</v>
      </c>
      <c r="I15" s="230"/>
      <c r="J15" s="286">
        <v>0</v>
      </c>
      <c r="K15" s="230"/>
      <c r="L15" s="286">
        <v>-126977.84</v>
      </c>
      <c r="M15" s="230"/>
      <c r="N15" s="286">
        <v>-26977.839999999997</v>
      </c>
      <c r="O15" s="262">
        <v>0</v>
      </c>
      <c r="P15" s="262"/>
      <c r="Q15" s="262"/>
      <c r="R15" s="262"/>
      <c r="S15" s="262"/>
      <c r="T15" s="262"/>
      <c r="U15" s="262"/>
    </row>
    <row r="16" spans="2:21">
      <c r="C16" s="230"/>
      <c r="E16" s="230"/>
      <c r="G16" s="230"/>
      <c r="I16" s="230"/>
      <c r="K16" s="230"/>
      <c r="M16" s="230"/>
      <c r="O16" s="262"/>
      <c r="P16" s="262"/>
      <c r="Q16" s="262"/>
      <c r="R16" s="262"/>
      <c r="S16" s="262"/>
      <c r="T16" s="262"/>
      <c r="U16" s="262"/>
    </row>
    <row r="17" spans="2:21">
      <c r="C17" s="230"/>
      <c r="E17" s="230"/>
      <c r="G17" s="230"/>
      <c r="I17" s="230"/>
      <c r="K17" s="230"/>
      <c r="M17" s="230"/>
      <c r="O17" s="262"/>
      <c r="P17" s="262"/>
      <c r="Q17" s="262"/>
      <c r="R17" s="262"/>
      <c r="S17" s="262"/>
      <c r="T17" s="262"/>
      <c r="U17" s="262"/>
    </row>
    <row r="18" spans="2:21">
      <c r="C18" s="230"/>
      <c r="E18" s="230"/>
      <c r="G18" s="230"/>
      <c r="I18" s="230"/>
      <c r="K18" s="230"/>
      <c r="M18" s="230"/>
      <c r="O18" s="262"/>
      <c r="P18" s="262"/>
      <c r="Q18" s="262"/>
      <c r="R18" s="262"/>
      <c r="S18" s="262"/>
      <c r="T18" s="262"/>
      <c r="U18" s="262"/>
    </row>
    <row r="19" spans="2:21"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pans="2:21"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pans="2:21"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pans="2:21"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pans="2:21"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pans="2:21"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33" spans="8:8">
      <c r="H33" s="6"/>
    </row>
  </sheetData>
  <pageMargins left="0.75" right="0.75" top="0.75" bottom="0.75" header="0.3" footer="0.3"/>
  <pageSetup paperSize="9" scale="8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2:G86"/>
  <sheetViews>
    <sheetView showGridLines="0" view="pageBreakPreview" zoomScale="60" zoomScaleNormal="91" workbookViewId="0">
      <selection activeCell="K46" sqref="K46"/>
    </sheetView>
  </sheetViews>
  <sheetFormatPr defaultColWidth="0.5703125" defaultRowHeight="12.75"/>
  <cols>
    <col min="1" max="1" width="51.5703125" style="292" customWidth="1"/>
    <col min="2" max="2" width="3.42578125" style="292" bestFit="1" customWidth="1"/>
    <col min="3" max="3" width="18" style="292" bestFit="1" customWidth="1"/>
    <col min="4" max="4" width="2.85546875" style="292" customWidth="1"/>
    <col min="5" max="5" width="8" style="292" customWidth="1"/>
    <col min="6" max="6" width="16.7109375" style="295" bestFit="1" customWidth="1"/>
    <col min="7" max="7" width="8" style="295" customWidth="1"/>
    <col min="8" max="226" width="8" style="292" customWidth="1"/>
    <col min="227" max="16384" width="0.5703125" style="292"/>
  </cols>
  <sheetData>
    <row r="2" spans="1:7" ht="15.75">
      <c r="A2" s="296" t="s">
        <v>58</v>
      </c>
      <c r="B2" s="297"/>
    </row>
    <row r="3" spans="1:7">
      <c r="A3" s="251" t="s">
        <v>301</v>
      </c>
      <c r="B3" s="297"/>
    </row>
    <row r="4" spans="1:7">
      <c r="A4" s="252" t="s">
        <v>51</v>
      </c>
      <c r="B4" s="252"/>
    </row>
    <row r="5" spans="1:7">
      <c r="A5" s="327"/>
      <c r="B5" s="298"/>
      <c r="C5" s="328" t="s">
        <v>306</v>
      </c>
      <c r="D5" s="299"/>
      <c r="F5" s="328" t="s">
        <v>312</v>
      </c>
    </row>
    <row r="6" spans="1:7">
      <c r="A6" s="327"/>
      <c r="B6" s="298"/>
      <c r="C6" s="328"/>
      <c r="D6" s="299"/>
      <c r="F6" s="328"/>
    </row>
    <row r="7" spans="1:7">
      <c r="A7" s="300" t="s">
        <v>48</v>
      </c>
      <c r="C7" s="319"/>
      <c r="D7" s="256"/>
      <c r="F7" s="319"/>
    </row>
    <row r="8" spans="1:7">
      <c r="A8" s="301" t="s">
        <v>289</v>
      </c>
      <c r="B8" s="302"/>
      <c r="C8" s="318">
        <v>-126977.84</v>
      </c>
      <c r="D8" s="256"/>
      <c r="F8" s="318">
        <v>0</v>
      </c>
    </row>
    <row r="9" spans="1:7">
      <c r="A9" s="301" t="s">
        <v>21</v>
      </c>
      <c r="B9" s="302"/>
      <c r="C9" s="319"/>
      <c r="D9" s="256"/>
      <c r="F9" s="319"/>
    </row>
    <row r="10" spans="1:7">
      <c r="A10" s="301" t="s">
        <v>22</v>
      </c>
      <c r="B10" s="302"/>
      <c r="C10" s="319">
        <v>0</v>
      </c>
      <c r="D10" s="256"/>
      <c r="F10" s="319">
        <v>0</v>
      </c>
      <c r="G10" s="304"/>
    </row>
    <row r="11" spans="1:7">
      <c r="A11" s="301" t="s">
        <v>282</v>
      </c>
      <c r="B11" s="302"/>
      <c r="C11" s="319">
        <v>0</v>
      </c>
      <c r="D11" s="256"/>
      <c r="F11" s="319">
        <v>0</v>
      </c>
      <c r="G11" s="304"/>
    </row>
    <row r="12" spans="1:7">
      <c r="A12" s="305" t="s">
        <v>268</v>
      </c>
      <c r="B12" s="306"/>
      <c r="C12" s="319">
        <v>0</v>
      </c>
      <c r="D12" s="256"/>
      <c r="F12" s="319">
        <v>0</v>
      </c>
      <c r="G12" s="304"/>
    </row>
    <row r="13" spans="1:7">
      <c r="A13" s="307" t="s">
        <v>23</v>
      </c>
      <c r="B13" s="306"/>
      <c r="C13" s="255">
        <v>-126977.84</v>
      </c>
      <c r="D13" s="256"/>
      <c r="F13" s="255">
        <v>0</v>
      </c>
      <c r="G13" s="304"/>
    </row>
    <row r="14" spans="1:7">
      <c r="A14" s="307"/>
      <c r="B14" s="306"/>
      <c r="C14" s="303"/>
      <c r="D14" s="303"/>
      <c r="F14" s="303"/>
      <c r="G14" s="304"/>
    </row>
    <row r="15" spans="1:7">
      <c r="A15" s="305" t="s">
        <v>269</v>
      </c>
      <c r="B15" s="306"/>
      <c r="C15" s="319">
        <v>0</v>
      </c>
      <c r="D15" s="256"/>
      <c r="F15" s="319">
        <v>0</v>
      </c>
      <c r="G15" s="304"/>
    </row>
    <row r="16" spans="1:7">
      <c r="A16" s="305" t="s">
        <v>271</v>
      </c>
      <c r="B16" s="306"/>
      <c r="C16" s="319">
        <v>0</v>
      </c>
      <c r="D16" s="256"/>
      <c r="F16" s="319">
        <v>0</v>
      </c>
      <c r="G16" s="304"/>
    </row>
    <row r="17" spans="1:7">
      <c r="A17" s="305" t="s">
        <v>270</v>
      </c>
      <c r="B17" s="306"/>
      <c r="C17" s="319">
        <v>0</v>
      </c>
      <c r="D17" s="256"/>
      <c r="F17" s="319"/>
      <c r="G17" s="304"/>
    </row>
    <row r="18" spans="1:7">
      <c r="A18" s="300" t="s">
        <v>24</v>
      </c>
      <c r="B18" s="306"/>
      <c r="C18" s="258">
        <v>-126977.84</v>
      </c>
      <c r="D18" s="256"/>
      <c r="F18" s="258">
        <v>0</v>
      </c>
      <c r="G18" s="304"/>
    </row>
    <row r="19" spans="1:7">
      <c r="A19" s="301" t="s">
        <v>25</v>
      </c>
      <c r="B19" s="306"/>
      <c r="C19" s="319">
        <v>0</v>
      </c>
      <c r="D19" s="256"/>
      <c r="F19" s="319">
        <v>0</v>
      </c>
      <c r="G19" s="304"/>
    </row>
    <row r="20" spans="1:7">
      <c r="A20" s="301" t="s">
        <v>283</v>
      </c>
      <c r="B20" s="306"/>
      <c r="C20" s="319">
        <v>0</v>
      </c>
      <c r="D20" s="256"/>
      <c r="F20" s="319">
        <v>0</v>
      </c>
      <c r="G20" s="304"/>
    </row>
    <row r="21" spans="1:7" ht="15.95" customHeight="1">
      <c r="A21" s="308" t="s">
        <v>26</v>
      </c>
      <c r="B21" s="306"/>
      <c r="C21" s="255">
        <v>-126977.84</v>
      </c>
      <c r="D21" s="256"/>
      <c r="F21" s="255">
        <v>0</v>
      </c>
      <c r="G21" s="304"/>
    </row>
    <row r="22" spans="1:7">
      <c r="A22" s="309"/>
      <c r="B22" s="302"/>
      <c r="C22" s="319"/>
      <c r="D22" s="256"/>
      <c r="F22" s="319"/>
      <c r="G22" s="304"/>
    </row>
    <row r="23" spans="1:7">
      <c r="A23" s="300" t="s">
        <v>49</v>
      </c>
      <c r="B23" s="306"/>
      <c r="C23" s="319"/>
      <c r="D23" s="256"/>
      <c r="F23" s="319"/>
      <c r="G23" s="304"/>
    </row>
    <row r="24" spans="1:7">
      <c r="A24" s="301" t="s">
        <v>27</v>
      </c>
      <c r="B24" s="306"/>
      <c r="C24" s="319">
        <v>0</v>
      </c>
      <c r="D24" s="256"/>
      <c r="F24" s="319">
        <v>0</v>
      </c>
    </row>
    <row r="25" spans="1:7">
      <c r="A25" s="301" t="s">
        <v>28</v>
      </c>
      <c r="B25" s="306"/>
      <c r="C25" s="319">
        <v>0</v>
      </c>
      <c r="D25" s="256"/>
      <c r="F25" s="319">
        <v>0</v>
      </c>
      <c r="G25" s="310"/>
    </row>
    <row r="26" spans="1:7">
      <c r="A26" s="301" t="s">
        <v>29</v>
      </c>
      <c r="B26" s="302"/>
      <c r="C26" s="319">
        <v>0</v>
      </c>
      <c r="D26" s="256"/>
      <c r="F26" s="319">
        <v>0</v>
      </c>
    </row>
    <row r="27" spans="1:7">
      <c r="A27" s="301" t="s">
        <v>30</v>
      </c>
      <c r="B27" s="302"/>
      <c r="C27" s="319">
        <v>0</v>
      </c>
      <c r="D27" s="256"/>
      <c r="F27" s="319">
        <v>0</v>
      </c>
    </row>
    <row r="28" spans="1:7">
      <c r="A28" s="300" t="s">
        <v>31</v>
      </c>
      <c r="B28" s="306"/>
      <c r="C28" s="255">
        <v>0</v>
      </c>
      <c r="D28" s="256"/>
      <c r="F28" s="255">
        <v>0</v>
      </c>
    </row>
    <row r="29" spans="1:7">
      <c r="A29" s="309"/>
      <c r="B29" s="306"/>
      <c r="C29" s="319"/>
      <c r="D29" s="256"/>
      <c r="F29" s="319"/>
    </row>
    <row r="30" spans="1:7">
      <c r="A30" s="300" t="s">
        <v>50</v>
      </c>
      <c r="B30" s="306"/>
      <c r="C30" s="319"/>
      <c r="D30" s="256"/>
      <c r="F30" s="319"/>
    </row>
    <row r="31" spans="1:7">
      <c r="A31" s="301" t="s">
        <v>56</v>
      </c>
      <c r="B31" s="306"/>
      <c r="C31" s="319">
        <v>0</v>
      </c>
      <c r="D31" s="256"/>
      <c r="F31" s="319">
        <v>0</v>
      </c>
    </row>
    <row r="32" spans="1:7">
      <c r="A32" s="301" t="s">
        <v>55</v>
      </c>
      <c r="B32" s="302"/>
      <c r="C32" s="319">
        <v>0</v>
      </c>
      <c r="D32" s="256"/>
      <c r="F32" s="319"/>
    </row>
    <row r="33" spans="1:6">
      <c r="A33" s="301" t="s">
        <v>32</v>
      </c>
      <c r="B33" s="306"/>
      <c r="C33" s="319">
        <v>0</v>
      </c>
      <c r="D33" s="256"/>
      <c r="F33" s="319">
        <v>0</v>
      </c>
    </row>
    <row r="34" spans="1:6">
      <c r="A34" s="301" t="s">
        <v>20</v>
      </c>
      <c r="B34" s="302"/>
      <c r="C34" s="319">
        <v>0</v>
      </c>
      <c r="D34" s="256"/>
      <c r="F34" s="319">
        <v>0</v>
      </c>
    </row>
    <row r="35" spans="1:6">
      <c r="A35" s="300" t="s">
        <v>33</v>
      </c>
      <c r="B35" s="306"/>
      <c r="C35" s="255">
        <v>0</v>
      </c>
      <c r="D35" s="256"/>
      <c r="F35" s="255">
        <v>0</v>
      </c>
    </row>
    <row r="36" spans="1:6">
      <c r="A36" s="309"/>
      <c r="B36" s="306"/>
      <c r="C36" s="318"/>
      <c r="D36" s="256"/>
      <c r="F36" s="318"/>
    </row>
    <row r="37" spans="1:6">
      <c r="A37" s="300" t="s">
        <v>52</v>
      </c>
      <c r="B37" s="311"/>
      <c r="C37" s="318">
        <v>-126977.84</v>
      </c>
      <c r="D37" s="256"/>
      <c r="F37" s="318">
        <v>0</v>
      </c>
    </row>
    <row r="38" spans="1:6">
      <c r="A38" s="300" t="s">
        <v>53</v>
      </c>
      <c r="B38" s="306">
        <v>4</v>
      </c>
      <c r="C38" s="318">
        <v>0</v>
      </c>
      <c r="D38" s="256"/>
      <c r="F38" s="318">
        <v>0</v>
      </c>
    </row>
    <row r="39" spans="1:6" ht="15" customHeight="1" thickBot="1">
      <c r="A39" s="312" t="s">
        <v>54</v>
      </c>
      <c r="B39" s="313">
        <v>4</v>
      </c>
      <c r="C39" s="257">
        <v>-126977.84</v>
      </c>
      <c r="D39" s="256"/>
      <c r="F39" s="257">
        <v>0</v>
      </c>
    </row>
    <row r="40" spans="1:6">
      <c r="C40" s="320">
        <v>0</v>
      </c>
      <c r="D40" s="294"/>
      <c r="F40" s="293">
        <v>0</v>
      </c>
    </row>
    <row r="41" spans="1:6">
      <c r="C41" s="293"/>
      <c r="D41" s="294"/>
    </row>
    <row r="42" spans="1:6">
      <c r="C42" s="293"/>
      <c r="D42" s="294"/>
    </row>
    <row r="43" spans="1:6">
      <c r="C43" s="293"/>
      <c r="D43" s="294"/>
    </row>
    <row r="44" spans="1:6">
      <c r="C44" s="293"/>
      <c r="D44" s="294"/>
    </row>
    <row r="45" spans="1:6">
      <c r="A45" s="314"/>
      <c r="C45" s="294"/>
      <c r="D45" s="294"/>
    </row>
    <row r="46" spans="1:6">
      <c r="D46" s="294"/>
    </row>
    <row r="47" spans="1:6">
      <c r="D47" s="294"/>
    </row>
    <row r="48" spans="1:6">
      <c r="A48" s="315"/>
      <c r="B48" s="315"/>
      <c r="C48" s="315"/>
      <c r="D48" s="294"/>
    </row>
    <row r="49" spans="1:4">
      <c r="A49" s="315"/>
      <c r="B49" s="315"/>
      <c r="C49" s="315"/>
      <c r="D49" s="315"/>
    </row>
    <row r="50" spans="1:4">
      <c r="A50" s="302"/>
      <c r="B50" s="302"/>
      <c r="C50" s="302"/>
      <c r="D50" s="302"/>
    </row>
    <row r="51" spans="1:4">
      <c r="A51" s="302"/>
      <c r="B51" s="302"/>
      <c r="C51" s="302"/>
      <c r="D51" s="302"/>
    </row>
    <row r="52" spans="1:4">
      <c r="A52" s="302"/>
      <c r="B52" s="302"/>
      <c r="C52" s="302"/>
      <c r="D52" s="302"/>
    </row>
    <row r="53" spans="1:4">
      <c r="A53" s="306"/>
      <c r="B53" s="306"/>
      <c r="C53" s="306"/>
      <c r="D53" s="306"/>
    </row>
    <row r="54" spans="1:4">
      <c r="A54" s="306"/>
      <c r="B54" s="306"/>
      <c r="C54" s="306"/>
      <c r="D54" s="306"/>
    </row>
    <row r="55" spans="1:4">
      <c r="A55" s="306"/>
      <c r="B55" s="306"/>
      <c r="C55" s="306"/>
      <c r="D55" s="306"/>
    </row>
    <row r="56" spans="1:4">
      <c r="A56" s="306"/>
      <c r="B56" s="306"/>
      <c r="C56" s="306"/>
      <c r="D56" s="306"/>
    </row>
    <row r="57" spans="1:4">
      <c r="A57" s="306"/>
      <c r="B57" s="306"/>
      <c r="C57" s="306"/>
      <c r="D57" s="306"/>
    </row>
    <row r="58" spans="1:4">
      <c r="A58" s="306"/>
      <c r="B58" s="306"/>
      <c r="C58" s="306"/>
      <c r="D58" s="306"/>
    </row>
    <row r="59" spans="1:4">
      <c r="A59" s="306"/>
      <c r="B59" s="306"/>
      <c r="C59" s="306"/>
      <c r="D59" s="306"/>
    </row>
    <row r="60" spans="1:4">
      <c r="A60" s="306"/>
      <c r="B60" s="302"/>
      <c r="C60" s="302"/>
      <c r="D60" s="302"/>
    </row>
    <row r="61" spans="1:4">
      <c r="A61" s="316"/>
      <c r="B61" s="316"/>
      <c r="C61" s="316"/>
      <c r="D61" s="316"/>
    </row>
    <row r="62" spans="1:4">
      <c r="A62" s="306"/>
      <c r="B62" s="306"/>
      <c r="C62" s="306"/>
      <c r="D62" s="306"/>
    </row>
    <row r="63" spans="1:4">
      <c r="A63" s="306"/>
      <c r="B63" s="306"/>
      <c r="C63" s="306"/>
      <c r="D63" s="306"/>
    </row>
    <row r="64" spans="1:4">
      <c r="A64" s="300"/>
      <c r="B64" s="306"/>
      <c r="C64" s="306"/>
      <c r="D64" s="306"/>
    </row>
    <row r="65" spans="1:4">
      <c r="A65" s="306"/>
      <c r="B65" s="306"/>
      <c r="C65" s="306"/>
      <c r="D65" s="306"/>
    </row>
    <row r="66" spans="1:4">
      <c r="A66" s="306"/>
      <c r="B66" s="306"/>
      <c r="C66" s="306"/>
      <c r="D66" s="306"/>
    </row>
    <row r="67" spans="1:4">
      <c r="A67" s="300"/>
      <c r="B67" s="306"/>
      <c r="C67" s="306"/>
      <c r="D67" s="306"/>
    </row>
    <row r="68" spans="1:4">
      <c r="A68" s="309"/>
      <c r="B68" s="302"/>
      <c r="C68" s="302"/>
      <c r="D68" s="302"/>
    </row>
    <row r="69" spans="1:4">
      <c r="A69" s="300"/>
      <c r="B69" s="306"/>
      <c r="C69" s="306"/>
      <c r="D69" s="306"/>
    </row>
    <row r="70" spans="1:4">
      <c r="A70" s="306"/>
      <c r="B70" s="306"/>
      <c r="C70" s="306"/>
      <c r="D70" s="306"/>
    </row>
    <row r="71" spans="1:4">
      <c r="A71" s="306"/>
      <c r="B71" s="306"/>
      <c r="C71" s="306"/>
      <c r="D71" s="306"/>
    </row>
    <row r="72" spans="1:4">
      <c r="A72" s="306"/>
      <c r="B72" s="306"/>
      <c r="C72" s="306"/>
      <c r="D72" s="306"/>
    </row>
    <row r="73" spans="1:4">
      <c r="A73" s="317"/>
      <c r="B73" s="302"/>
      <c r="C73" s="302"/>
      <c r="D73" s="302"/>
    </row>
    <row r="74" spans="1:4">
      <c r="A74" s="317"/>
      <c r="B74" s="302"/>
      <c r="C74" s="302"/>
      <c r="D74" s="302"/>
    </row>
    <row r="75" spans="1:4">
      <c r="A75" s="306"/>
      <c r="B75" s="306"/>
      <c r="C75" s="306"/>
      <c r="D75" s="306"/>
    </row>
    <row r="76" spans="1:4">
      <c r="A76" s="306"/>
      <c r="B76" s="306"/>
      <c r="C76" s="306"/>
      <c r="D76" s="306"/>
    </row>
    <row r="77" spans="1:4">
      <c r="A77" s="300"/>
      <c r="B77" s="306"/>
      <c r="C77" s="306"/>
      <c r="D77" s="306"/>
    </row>
    <row r="78" spans="1:4">
      <c r="A78" s="317"/>
      <c r="B78" s="306"/>
      <c r="C78" s="306"/>
      <c r="D78" s="306"/>
    </row>
    <row r="79" spans="1:4">
      <c r="A79" s="317"/>
      <c r="B79" s="302"/>
      <c r="C79" s="302"/>
      <c r="D79" s="302"/>
    </row>
    <row r="80" spans="1:4">
      <c r="A80" s="317"/>
      <c r="B80" s="306"/>
      <c r="C80" s="306"/>
      <c r="D80" s="306"/>
    </row>
    <row r="81" spans="1:4">
      <c r="A81" s="317"/>
      <c r="B81" s="302"/>
      <c r="C81" s="302"/>
      <c r="D81" s="302"/>
    </row>
    <row r="82" spans="1:4">
      <c r="A82" s="300"/>
      <c r="B82" s="306"/>
      <c r="C82" s="306"/>
      <c r="D82" s="306"/>
    </row>
    <row r="83" spans="1:4">
      <c r="A83" s="306"/>
      <c r="B83" s="306"/>
      <c r="C83" s="306"/>
      <c r="D83" s="306"/>
    </row>
    <row r="84" spans="1:4">
      <c r="A84" s="311"/>
      <c r="B84" s="311"/>
      <c r="C84" s="311"/>
      <c r="D84" s="311"/>
    </row>
    <row r="85" spans="1:4">
      <c r="A85" s="306"/>
      <c r="B85" s="306"/>
      <c r="C85" s="306"/>
      <c r="D85" s="306"/>
    </row>
    <row r="86" spans="1:4">
      <c r="A86" s="302"/>
      <c r="B86" s="302"/>
      <c r="C86" s="302"/>
      <c r="D86" s="302"/>
    </row>
  </sheetData>
  <mergeCells count="3">
    <mergeCell ref="A5:A6"/>
    <mergeCell ref="C5:C6"/>
    <mergeCell ref="F5:F6"/>
  </mergeCells>
  <pageMargins left="0.75" right="0.75" top="0.75" bottom="0.75" header="0.3" footer="0.3"/>
  <pageSetup paperSize="9" scale="85" orientation="portrait" useFirstPageNumber="1" r:id="rId1"/>
  <rowBreaks count="1" manualBreakCount="1">
    <brk id="39" max="5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40" sqref="J4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00B050"/>
  </sheetPr>
  <dimension ref="A1:Y205"/>
  <sheetViews>
    <sheetView view="pageBreakPreview" topLeftCell="A136" zoomScaleNormal="100" zoomScaleSheetLayoutView="100" workbookViewId="0">
      <selection activeCell="J11" sqref="J11:J13"/>
    </sheetView>
  </sheetViews>
  <sheetFormatPr defaultRowHeight="12" customHeight="1"/>
  <cols>
    <col min="2" max="2" width="23.7109375" customWidth="1"/>
    <col min="3" max="3" width="1.28515625" customWidth="1"/>
    <col min="4" max="4" width="11.42578125" customWidth="1"/>
    <col min="5" max="5" width="1.28515625" customWidth="1"/>
    <col min="6" max="6" width="10.28515625" customWidth="1"/>
    <col min="7" max="7" width="1.28515625" customWidth="1"/>
    <col min="8" max="8" width="10.42578125" customWidth="1"/>
    <col min="9" max="9" width="1.28515625" customWidth="1"/>
    <col min="10" max="10" width="11.140625" customWidth="1"/>
    <col min="11" max="11" width="1.28515625" customWidth="1"/>
    <col min="12" max="12" width="11.42578125" customWidth="1"/>
    <col min="13" max="14" width="10.5703125" bestFit="1" customWidth="1"/>
    <col min="15" max="15" width="12.28515625" bestFit="1" customWidth="1"/>
  </cols>
  <sheetData>
    <row r="1" spans="1:25" ht="12" customHeight="1">
      <c r="A1" s="15"/>
      <c r="B1" s="16" t="s">
        <v>60</v>
      </c>
      <c r="C1" s="16"/>
      <c r="D1" s="17"/>
      <c r="E1" s="16"/>
      <c r="F1" s="16"/>
      <c r="G1" s="16"/>
      <c r="H1" s="16"/>
      <c r="I1" s="16"/>
      <c r="J1" s="16"/>
      <c r="K1" s="16"/>
      <c r="L1" s="18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2" customHeight="1">
      <c r="A2" s="15"/>
      <c r="B2" s="19" t="s">
        <v>61</v>
      </c>
      <c r="C2" s="20"/>
      <c r="D2" s="21"/>
      <c r="E2" s="20"/>
      <c r="F2" s="21"/>
      <c r="G2" s="20"/>
      <c r="H2" s="21"/>
      <c r="I2" s="21"/>
      <c r="J2" s="22"/>
      <c r="K2" s="21"/>
      <c r="L2" s="23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2" customHeight="1">
      <c r="A3" s="15"/>
      <c r="B3" s="21"/>
      <c r="C3" s="21"/>
      <c r="D3" s="21"/>
      <c r="E3" s="21"/>
      <c r="F3" s="21"/>
      <c r="G3" s="21"/>
      <c r="H3" s="21"/>
      <c r="I3" s="21"/>
      <c r="J3" s="22"/>
      <c r="K3" s="21"/>
      <c r="L3" s="23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2" customHeight="1">
      <c r="A4" s="15"/>
      <c r="B4" s="24" t="s">
        <v>238</v>
      </c>
      <c r="C4" s="24"/>
      <c r="D4" s="25"/>
      <c r="E4" s="24"/>
      <c r="F4" s="21"/>
      <c r="G4" s="24"/>
      <c r="H4" s="21"/>
      <c r="I4" s="21"/>
      <c r="J4" s="22"/>
      <c r="K4" s="21"/>
      <c r="L4" s="23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>
      <c r="A5" s="15"/>
      <c r="B5" s="24"/>
      <c r="C5" s="24"/>
      <c r="D5" s="25"/>
      <c r="E5" s="24"/>
      <c r="F5" s="21"/>
      <c r="G5" s="24"/>
      <c r="H5" s="21"/>
      <c r="I5" s="21"/>
      <c r="J5" s="22"/>
      <c r="K5" s="21"/>
      <c r="L5" s="23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2" customHeight="1">
      <c r="A6" s="15"/>
      <c r="B6" s="21" t="s">
        <v>62</v>
      </c>
      <c r="C6" s="26"/>
      <c r="D6" s="25"/>
      <c r="E6" s="26"/>
      <c r="F6" s="21"/>
      <c r="G6" s="26"/>
      <c r="H6" s="21"/>
      <c r="I6" s="21"/>
      <c r="J6" s="22"/>
      <c r="K6" s="21"/>
      <c r="L6" s="23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2" customHeight="1">
      <c r="A7" s="15"/>
      <c r="B7" s="21" t="s">
        <v>63</v>
      </c>
      <c r="C7" s="26"/>
      <c r="D7" s="15"/>
      <c r="E7" s="26"/>
      <c r="F7" s="15"/>
      <c r="G7" s="26"/>
      <c r="H7" s="15"/>
      <c r="I7" s="15"/>
      <c r="J7" s="21"/>
      <c r="K7" s="15"/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>
      <c r="A8" s="15"/>
      <c r="B8" s="21"/>
      <c r="C8" s="21"/>
      <c r="D8" s="21"/>
      <c r="E8" s="21"/>
      <c r="F8" s="15"/>
      <c r="G8" s="21"/>
      <c r="H8" s="15"/>
      <c r="I8" s="15"/>
      <c r="J8" s="21"/>
      <c r="K8" s="15"/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3.25">
      <c r="A9" s="15"/>
      <c r="B9" s="27"/>
      <c r="C9" s="27"/>
      <c r="D9" s="27"/>
      <c r="E9" s="27"/>
      <c r="F9" s="15"/>
      <c r="G9" s="27"/>
      <c r="H9" s="15"/>
      <c r="I9" s="15"/>
      <c r="J9" s="28" t="s">
        <v>231</v>
      </c>
      <c r="K9" s="15"/>
      <c r="L9" s="29" t="s">
        <v>232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2" customHeight="1">
      <c r="A10" s="15"/>
      <c r="B10" s="30"/>
      <c r="C10" s="31"/>
      <c r="D10" s="32"/>
      <c r="E10" s="31"/>
      <c r="F10" s="32"/>
      <c r="G10" s="31"/>
      <c r="H10" s="32"/>
      <c r="I10" s="15"/>
      <c r="J10" s="26"/>
      <c r="K10" s="15"/>
      <c r="L10" s="3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2" customHeight="1">
      <c r="A11" s="15"/>
      <c r="B11" s="34" t="s">
        <v>65</v>
      </c>
      <c r="C11" s="17"/>
      <c r="D11" s="26"/>
      <c r="E11" s="17"/>
      <c r="F11" s="26"/>
      <c r="G11" s="17"/>
      <c r="H11" s="26"/>
      <c r="I11" s="15"/>
      <c r="J11" s="35" t="e">
        <f>SUM(J12:J13)</f>
        <v>#REF!</v>
      </c>
      <c r="K11" s="15"/>
      <c r="L11" s="35">
        <f>SUM(L12:L13)</f>
        <v>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2" customHeight="1">
      <c r="A12" s="15"/>
      <c r="B12" s="36" t="s">
        <v>66</v>
      </c>
      <c r="C12" s="17"/>
      <c r="D12" s="26"/>
      <c r="E12" s="17"/>
      <c r="F12" s="26"/>
      <c r="G12" s="17"/>
      <c r="H12" s="26"/>
      <c r="I12" s="15"/>
      <c r="J12" s="37" t="e">
        <f>+#REF!</f>
        <v>#REF!</v>
      </c>
      <c r="K12" s="15"/>
      <c r="L12" s="37">
        <v>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2" customHeight="1">
      <c r="A13" s="15"/>
      <c r="B13" s="36" t="s">
        <v>67</v>
      </c>
      <c r="C13" s="17"/>
      <c r="D13" s="26"/>
      <c r="E13" s="17"/>
      <c r="F13" s="26"/>
      <c r="G13" s="17"/>
      <c r="H13" s="26"/>
      <c r="I13" s="15"/>
      <c r="J13" s="37" t="e">
        <f>+#REF!+#REF!</f>
        <v>#REF!</v>
      </c>
      <c r="K13" s="15"/>
      <c r="L13" s="37">
        <v>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2" customHeight="1">
      <c r="A14" s="15"/>
      <c r="B14" s="34"/>
      <c r="C14" s="17"/>
      <c r="D14" s="26"/>
      <c r="E14" s="17"/>
      <c r="F14" s="26"/>
      <c r="G14" s="17"/>
      <c r="H14" s="26"/>
      <c r="I14" s="17"/>
      <c r="J14" s="26"/>
      <c r="K14" s="17"/>
      <c r="L14" s="3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2" customHeight="1">
      <c r="A15" s="15"/>
      <c r="B15" s="34" t="s">
        <v>68</v>
      </c>
      <c r="C15" s="17"/>
      <c r="D15" s="26"/>
      <c r="E15" s="17"/>
      <c r="F15" s="26"/>
      <c r="G15" s="17"/>
      <c r="H15" s="26"/>
      <c r="I15" s="17"/>
      <c r="J15" s="35" t="e">
        <f>SUM(J16)</f>
        <v>#REF!</v>
      </c>
      <c r="K15" s="17"/>
      <c r="L15" s="35">
        <f>SUM(L16)</f>
        <v>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2" customHeight="1">
      <c r="A16" s="15"/>
      <c r="B16" s="36" t="s">
        <v>66</v>
      </c>
      <c r="C16" s="17"/>
      <c r="D16" s="26"/>
      <c r="E16" s="17"/>
      <c r="F16" s="26"/>
      <c r="G16" s="17"/>
      <c r="H16" s="26"/>
      <c r="I16" s="15"/>
      <c r="J16" s="39" t="e">
        <f>+#REF!</f>
        <v>#REF!</v>
      </c>
      <c r="K16" s="15"/>
      <c r="L16" s="37"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2" customHeight="1">
      <c r="A17" s="15"/>
      <c r="B17" s="36"/>
      <c r="C17" s="17"/>
      <c r="D17" s="26"/>
      <c r="E17" s="17"/>
      <c r="F17" s="26"/>
      <c r="G17" s="17"/>
      <c r="H17" s="26"/>
      <c r="I17" s="15"/>
      <c r="J17" s="26"/>
      <c r="K17" s="15"/>
      <c r="L17" s="3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thickBot="1">
      <c r="A18" s="15"/>
      <c r="B18" s="40" t="s">
        <v>34</v>
      </c>
      <c r="C18" s="41"/>
      <c r="D18" s="41"/>
      <c r="E18" s="41"/>
      <c r="F18" s="41"/>
      <c r="G18" s="41"/>
      <c r="H18" s="41"/>
      <c r="I18" s="42"/>
      <c r="J18" s="43" t="e">
        <f>J11+J15</f>
        <v>#REF!</v>
      </c>
      <c r="K18" s="42"/>
      <c r="L18" s="43">
        <f>L11+L15</f>
        <v>0</v>
      </c>
      <c r="M18" s="44" t="e">
        <f>+J18-BS!C9</f>
        <v>#REF!</v>
      </c>
      <c r="N18" s="44" t="e">
        <f>+L18-BS!#REF!</f>
        <v>#REF!</v>
      </c>
      <c r="O18" s="44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2" customHeight="1">
      <c r="A19" s="15"/>
      <c r="B19" s="15"/>
      <c r="C19" s="15"/>
      <c r="D19" s="15"/>
      <c r="E19" s="15"/>
      <c r="F19" s="15"/>
      <c r="G19" s="15"/>
      <c r="H19" s="15"/>
      <c r="I19" s="15"/>
      <c r="J19" s="21"/>
      <c r="K19" s="15"/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2" customHeight="1">
      <c r="A20" s="15"/>
      <c r="B20" s="15"/>
      <c r="C20" s="15"/>
      <c r="D20" s="15"/>
      <c r="E20" s="15"/>
      <c r="F20" s="15"/>
      <c r="G20" s="15"/>
      <c r="H20" s="15"/>
      <c r="I20" s="15"/>
      <c r="J20" s="21"/>
      <c r="K20" s="15"/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>
      <c r="A21" s="15"/>
      <c r="B21" s="45" t="s">
        <v>258</v>
      </c>
      <c r="C21" s="45"/>
      <c r="D21" s="21"/>
      <c r="E21" s="45"/>
      <c r="F21" s="21"/>
      <c r="G21" s="45"/>
      <c r="H21" s="21"/>
      <c r="I21" s="21"/>
      <c r="J21" s="22"/>
      <c r="K21" s="21"/>
      <c r="L21" s="4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2" customHeight="1">
      <c r="A22" s="15"/>
      <c r="B22" s="47" t="s">
        <v>259</v>
      </c>
      <c r="C22" s="21"/>
      <c r="D22" s="21"/>
      <c r="E22" s="21"/>
      <c r="F22" s="21"/>
      <c r="G22" s="21"/>
      <c r="H22" s="21"/>
      <c r="I22" s="21"/>
      <c r="J22" s="22"/>
      <c r="K22" s="21"/>
      <c r="L22" s="4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2" customHeight="1">
      <c r="A23" s="15"/>
      <c r="B23" s="21"/>
      <c r="C23" s="21"/>
      <c r="D23" s="21"/>
      <c r="E23" s="21"/>
      <c r="F23" s="21"/>
      <c r="G23" s="21"/>
      <c r="H23" s="21"/>
      <c r="I23" s="21"/>
      <c r="J23" s="22"/>
      <c r="K23" s="21"/>
      <c r="L23" s="4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3.25">
      <c r="A24" s="15"/>
      <c r="B24" s="27"/>
      <c r="C24" s="27"/>
      <c r="D24" s="27"/>
      <c r="E24" s="27"/>
      <c r="F24" s="15"/>
      <c r="G24" s="27"/>
      <c r="H24" s="15"/>
      <c r="I24" s="15"/>
      <c r="J24" s="28" t="s">
        <v>231</v>
      </c>
      <c r="K24" s="225"/>
      <c r="L24" s="29" t="s">
        <v>64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2" customHeight="1">
      <c r="A25" s="15"/>
      <c r="B25" s="30"/>
      <c r="C25" s="31"/>
      <c r="D25" s="32"/>
      <c r="E25" s="31"/>
      <c r="F25" s="32"/>
      <c r="G25" s="31"/>
      <c r="H25" s="32"/>
      <c r="I25" s="15"/>
      <c r="J25" s="26"/>
      <c r="K25" s="15"/>
      <c r="L25" s="3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2" customHeight="1">
      <c r="A26" s="15"/>
      <c r="B26" s="47" t="s">
        <v>239</v>
      </c>
      <c r="C26" s="17"/>
      <c r="D26" s="26"/>
      <c r="E26" s="17"/>
      <c r="F26" s="26"/>
      <c r="G26" s="17"/>
      <c r="H26" s="26"/>
      <c r="I26" s="15"/>
      <c r="J26" s="48" t="e">
        <f>#REF!</f>
        <v>#REF!</v>
      </c>
      <c r="K26" s="15"/>
      <c r="L26" s="48" t="e">
        <f>+BS!#REF!</f>
        <v>#REF!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>
      <c r="A27" s="15"/>
      <c r="B27" s="47" t="s">
        <v>241</v>
      </c>
      <c r="C27" s="17"/>
      <c r="D27" s="26"/>
      <c r="E27" s="17"/>
      <c r="F27" s="26"/>
      <c r="G27" s="17"/>
      <c r="H27" s="26"/>
      <c r="I27" s="15"/>
      <c r="J27" s="48" t="e">
        <f>#REF!</f>
        <v>#REF!</v>
      </c>
      <c r="K27" s="15"/>
      <c r="L27" s="48">
        <v>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2" customHeight="1">
      <c r="A28" s="15"/>
      <c r="B28" s="47" t="s">
        <v>240</v>
      </c>
      <c r="C28" s="17"/>
      <c r="D28" s="26"/>
      <c r="E28" s="17"/>
      <c r="F28" s="26"/>
      <c r="G28" s="17"/>
      <c r="H28" s="26"/>
      <c r="I28" s="15"/>
      <c r="J28" s="48" t="e">
        <f>#REF!</f>
        <v>#REF!</v>
      </c>
      <c r="K28" s="15"/>
      <c r="L28" s="48">
        <v>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2" customHeight="1">
      <c r="A29" s="15"/>
      <c r="B29" s="36"/>
      <c r="C29" s="17"/>
      <c r="D29" s="26"/>
      <c r="E29" s="17"/>
      <c r="F29" s="26"/>
      <c r="G29" s="17"/>
      <c r="H29" s="26"/>
      <c r="I29" s="15"/>
      <c r="J29" s="49"/>
      <c r="K29" s="15"/>
      <c r="L29" s="50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thickBot="1">
      <c r="A30" s="15"/>
      <c r="B30" s="40" t="s">
        <v>34</v>
      </c>
      <c r="C30" s="41"/>
      <c r="D30" s="41"/>
      <c r="E30" s="41"/>
      <c r="F30" s="41"/>
      <c r="G30" s="41"/>
      <c r="H30" s="41"/>
      <c r="I30" s="15"/>
      <c r="J30" s="51" t="e">
        <f>SUM(J26:J29)</f>
        <v>#REF!</v>
      </c>
      <c r="K30" s="15"/>
      <c r="L30" s="51" t="e">
        <f>SUM(L26:L29)</f>
        <v>#REF!</v>
      </c>
      <c r="M30" s="44" t="e">
        <f>J30-BS!#REF!</f>
        <v>#REF!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2" customHeight="1">
      <c r="A31" s="15"/>
      <c r="B31" s="21"/>
      <c r="C31" s="21"/>
      <c r="D31" s="21"/>
      <c r="E31" s="21"/>
      <c r="F31" s="21"/>
      <c r="G31" s="21"/>
      <c r="H31" s="21"/>
      <c r="I31" s="21"/>
      <c r="J31" s="22"/>
      <c r="K31" s="21"/>
      <c r="L31" s="4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2" hidden="1" customHeight="1">
      <c r="A32" s="15"/>
      <c r="B32" s="21"/>
      <c r="C32" s="21"/>
      <c r="D32" s="21"/>
      <c r="E32" s="21"/>
      <c r="F32" s="21"/>
      <c r="G32" s="21"/>
      <c r="H32" s="21"/>
      <c r="I32" s="21"/>
      <c r="J32" s="22"/>
      <c r="K32" s="21"/>
      <c r="L32" s="4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2" hidden="1" customHeight="1">
      <c r="A33" s="15"/>
      <c r="B33" s="45" t="s">
        <v>69</v>
      </c>
      <c r="C33" s="45"/>
      <c r="D33" s="21"/>
      <c r="E33" s="45"/>
      <c r="F33" s="21"/>
      <c r="G33" s="45"/>
      <c r="H33" s="21"/>
      <c r="I33" s="21"/>
      <c r="J33" s="22"/>
      <c r="K33" s="21"/>
      <c r="L33" s="4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2" hidden="1" customHeight="1">
      <c r="A34" s="15"/>
      <c r="B34" s="47" t="s">
        <v>70</v>
      </c>
      <c r="C34" s="21"/>
      <c r="D34" s="21"/>
      <c r="E34" s="21"/>
      <c r="F34" s="21"/>
      <c r="G34" s="21"/>
      <c r="H34" s="21"/>
      <c r="I34" s="21"/>
      <c r="J34" s="22"/>
      <c r="K34" s="21"/>
      <c r="L34" s="4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2" hidden="1" customHeight="1">
      <c r="A35" s="15"/>
      <c r="B35" s="21"/>
      <c r="C35" s="21"/>
      <c r="D35" s="21"/>
      <c r="E35" s="21"/>
      <c r="F35" s="21"/>
      <c r="G35" s="21"/>
      <c r="H35" s="21"/>
      <c r="I35" s="21"/>
      <c r="J35" s="22"/>
      <c r="K35" s="21"/>
      <c r="L35" s="4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23.25" hidden="1">
      <c r="A36" s="15"/>
      <c r="B36" s="27"/>
      <c r="C36" s="27"/>
      <c r="D36" s="27"/>
      <c r="E36" s="27"/>
      <c r="F36" s="15"/>
      <c r="G36" s="27"/>
      <c r="H36" s="15"/>
      <c r="I36" s="15"/>
      <c r="J36" s="28" t="s">
        <v>231</v>
      </c>
      <c r="K36" s="15"/>
      <c r="L36" s="29" t="s">
        <v>64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2" hidden="1" customHeight="1">
      <c r="A37" s="15"/>
      <c r="B37" s="30"/>
      <c r="C37" s="31"/>
      <c r="D37" s="32"/>
      <c r="E37" s="31"/>
      <c r="F37" s="32"/>
      <c r="G37" s="31"/>
      <c r="H37" s="32"/>
      <c r="I37" s="15"/>
      <c r="J37" s="26"/>
      <c r="K37" s="15"/>
      <c r="L37" s="3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2" hidden="1" customHeight="1">
      <c r="A38" s="15"/>
      <c r="B38" s="47" t="s">
        <v>71</v>
      </c>
      <c r="C38" s="17"/>
      <c r="D38" s="26"/>
      <c r="E38" s="17"/>
      <c r="F38" s="26"/>
      <c r="G38" s="17"/>
      <c r="H38" s="26"/>
      <c r="I38" s="15"/>
      <c r="J38" s="48" t="e">
        <f>+#REF!</f>
        <v>#REF!</v>
      </c>
      <c r="K38" s="15"/>
      <c r="L38" s="48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2" hidden="1" customHeight="1">
      <c r="A39" s="15"/>
      <c r="B39" s="47" t="s">
        <v>72</v>
      </c>
      <c r="C39" s="17"/>
      <c r="D39" s="26"/>
      <c r="E39" s="17"/>
      <c r="F39" s="26"/>
      <c r="G39" s="17"/>
      <c r="H39" s="26"/>
      <c r="I39" s="15"/>
      <c r="J39" s="48">
        <v>0</v>
      </c>
      <c r="K39" s="15"/>
      <c r="L39" s="48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2" hidden="1" customHeight="1">
      <c r="A40" s="15"/>
      <c r="B40" s="36"/>
      <c r="C40" s="17"/>
      <c r="D40" s="26"/>
      <c r="E40" s="17"/>
      <c r="F40" s="26"/>
      <c r="G40" s="17"/>
      <c r="H40" s="26"/>
      <c r="I40" s="15"/>
      <c r="J40" s="26"/>
      <c r="K40" s="15"/>
      <c r="L40" s="38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hidden="1" thickBot="1">
      <c r="A41" s="15"/>
      <c r="B41" s="40" t="s">
        <v>34</v>
      </c>
      <c r="C41" s="41"/>
      <c r="D41" s="41"/>
      <c r="E41" s="41"/>
      <c r="F41" s="41"/>
      <c r="G41" s="41"/>
      <c r="H41" s="41"/>
      <c r="I41" s="42"/>
      <c r="J41" s="43" t="e">
        <f>SUM(J38:J40)</f>
        <v>#REF!</v>
      </c>
      <c r="K41" s="42"/>
      <c r="L41" s="43">
        <f>SUM(L38:L40)</f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" hidden="1" customHeight="1">
      <c r="A42" s="15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46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2" customHeight="1">
      <c r="A43" s="15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4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2" customHeight="1">
      <c r="A44" s="15"/>
      <c r="B44" s="45" t="s">
        <v>242</v>
      </c>
      <c r="C44" s="52"/>
      <c r="D44" s="21"/>
      <c r="E44" s="52"/>
      <c r="F44" s="21"/>
      <c r="G44" s="52"/>
      <c r="H44" s="21"/>
      <c r="I44" s="21"/>
      <c r="J44" s="33"/>
      <c r="K44" s="21"/>
      <c r="L44" s="2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2" customHeight="1">
      <c r="A45" s="15"/>
      <c r="B45" s="21" t="s">
        <v>73</v>
      </c>
      <c r="C45" s="21"/>
      <c r="D45" s="21"/>
      <c r="E45" s="21"/>
      <c r="F45" s="21"/>
      <c r="G45" s="21"/>
      <c r="H45" s="21"/>
      <c r="I45" s="21"/>
      <c r="J45" s="33"/>
      <c r="K45" s="21"/>
      <c r="L45" s="2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2" customHeight="1">
      <c r="A46" s="15"/>
      <c r="B46" s="52"/>
      <c r="C46" s="52"/>
      <c r="D46" s="21"/>
      <c r="E46" s="52"/>
      <c r="F46" s="21"/>
      <c r="G46" s="52"/>
      <c r="H46" s="21"/>
      <c r="I46" s="21"/>
      <c r="J46" s="33"/>
      <c r="K46" s="21"/>
      <c r="L46" s="2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23.25">
      <c r="A47" s="15"/>
      <c r="B47" s="15"/>
      <c r="C47" s="15"/>
      <c r="D47" s="53" t="s">
        <v>74</v>
      </c>
      <c r="E47" s="15"/>
      <c r="F47" s="53" t="s">
        <v>75</v>
      </c>
      <c r="G47" s="15"/>
      <c r="H47" s="53" t="s">
        <v>76</v>
      </c>
      <c r="I47" s="53"/>
      <c r="J47" s="53" t="s">
        <v>237</v>
      </c>
      <c r="K47" s="53"/>
      <c r="L47" s="54" t="s">
        <v>18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2" customHeight="1">
      <c r="A48" s="15"/>
      <c r="B48" s="52" t="s">
        <v>78</v>
      </c>
      <c r="C48" s="15"/>
      <c r="D48" s="15"/>
      <c r="E48" s="15"/>
      <c r="F48" s="15"/>
      <c r="G48" s="15"/>
      <c r="H48" s="15"/>
      <c r="I48" s="15"/>
      <c r="J48" s="21"/>
      <c r="K48" s="15"/>
      <c r="L48" s="21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2" customHeight="1">
      <c r="A49" s="15"/>
      <c r="B49" s="21" t="s">
        <v>233</v>
      </c>
      <c r="C49" s="15"/>
      <c r="D49" s="55">
        <v>0</v>
      </c>
      <c r="E49" s="15"/>
      <c r="F49" s="55">
        <v>0</v>
      </c>
      <c r="G49" s="15"/>
      <c r="H49" s="56">
        <v>0</v>
      </c>
      <c r="I49" s="56"/>
      <c r="J49" s="55">
        <v>0</v>
      </c>
      <c r="K49" s="56"/>
      <c r="L49" s="57">
        <f t="shared" ref="L49:L54" si="0">SUM(D49:J49)</f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2" customHeight="1">
      <c r="A50" s="15"/>
      <c r="B50" s="21" t="s">
        <v>79</v>
      </c>
      <c r="C50" s="15"/>
      <c r="D50" s="15"/>
      <c r="E50" s="15"/>
      <c r="F50" s="58"/>
      <c r="G50" s="58"/>
      <c r="H50" s="58"/>
      <c r="I50" s="58"/>
      <c r="J50" s="21"/>
      <c r="K50" s="58"/>
      <c r="L50" s="57">
        <f t="shared" si="0"/>
        <v>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2" customHeight="1">
      <c r="A51" s="15"/>
      <c r="B51" s="21" t="s">
        <v>80</v>
      </c>
      <c r="C51" s="15"/>
      <c r="D51" s="15"/>
      <c r="E51" s="15"/>
      <c r="F51" s="15"/>
      <c r="G51" s="15"/>
      <c r="H51" s="58"/>
      <c r="I51" s="58"/>
      <c r="J51" s="21"/>
      <c r="K51" s="58"/>
      <c r="L51" s="57">
        <f t="shared" si="0"/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2" customHeight="1">
      <c r="A52" s="15"/>
      <c r="B52" s="21" t="s">
        <v>81</v>
      </c>
      <c r="C52" s="15"/>
      <c r="D52" s="59">
        <f>SUM(D49:D51)</f>
        <v>0</v>
      </c>
      <c r="E52" s="59"/>
      <c r="F52" s="59">
        <f>SUM(F49:F51)</f>
        <v>0</v>
      </c>
      <c r="G52" s="59"/>
      <c r="H52" s="59">
        <f>SUM(H49:H51)</f>
        <v>0</v>
      </c>
      <c r="I52" s="59"/>
      <c r="J52" s="59">
        <f>SUM(J49:J51)</f>
        <v>0</v>
      </c>
      <c r="K52" s="59"/>
      <c r="L52" s="57">
        <f t="shared" si="0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2" customHeight="1">
      <c r="A53" s="15"/>
      <c r="B53" s="21" t="s">
        <v>79</v>
      </c>
      <c r="C53" s="15"/>
      <c r="D53" s="58" t="e">
        <f>+#REF!</f>
        <v>#REF!</v>
      </c>
      <c r="E53" s="58"/>
      <c r="F53" t="e">
        <f>+#REF!</f>
        <v>#REF!</v>
      </c>
      <c r="G53" s="58"/>
      <c r="H53" s="58" t="e">
        <f>+#REF!</f>
        <v>#REF!</v>
      </c>
      <c r="I53" s="58"/>
      <c r="J53" s="58" t="e">
        <f>+#REF!+#REF!</f>
        <v>#REF!</v>
      </c>
      <c r="K53" s="58"/>
      <c r="L53" s="57" t="e">
        <f t="shared" si="0"/>
        <v>#REF!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2" customHeight="1">
      <c r="A54" s="15"/>
      <c r="B54" s="21" t="s">
        <v>80</v>
      </c>
      <c r="C54" s="15"/>
      <c r="D54" s="58"/>
      <c r="E54" s="58"/>
      <c r="F54" s="58"/>
      <c r="G54" s="58"/>
      <c r="H54" s="58"/>
      <c r="I54" s="58"/>
      <c r="J54" s="58"/>
      <c r="K54" s="58"/>
      <c r="L54" s="57">
        <f t="shared" si="0"/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thickBot="1">
      <c r="A55" s="15"/>
      <c r="B55" s="60" t="s">
        <v>234</v>
      </c>
      <c r="C55" s="42"/>
      <c r="D55" s="61" t="e">
        <f>SUM(D52:D54)</f>
        <v>#REF!</v>
      </c>
      <c r="E55" s="62"/>
      <c r="F55" s="61" t="e">
        <f>SUM(F52:F54)</f>
        <v>#REF!</v>
      </c>
      <c r="G55" s="62"/>
      <c r="H55" s="61" t="e">
        <f>SUM(H52:H54)</f>
        <v>#REF!</v>
      </c>
      <c r="I55" s="63"/>
      <c r="J55" s="61" t="e">
        <f>SUM(J52:J54)</f>
        <v>#REF!</v>
      </c>
      <c r="K55" s="63"/>
      <c r="L55" s="61" t="e">
        <f>SUM(L52:L54)</f>
        <v>#REF!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2" customHeight="1">
      <c r="A56" s="15"/>
      <c r="B56" s="52" t="s">
        <v>82</v>
      </c>
      <c r="C56" s="15"/>
      <c r="D56" s="15"/>
      <c r="E56" s="15"/>
      <c r="F56" s="15"/>
      <c r="G56" s="15"/>
      <c r="H56" s="15"/>
      <c r="I56" s="15"/>
      <c r="J56" s="21"/>
      <c r="K56" s="15"/>
      <c r="L56" s="21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2" customHeight="1">
      <c r="A57" s="15"/>
      <c r="B57" s="52"/>
      <c r="C57" s="15"/>
      <c r="D57" s="15"/>
      <c r="E57" s="15"/>
      <c r="F57" s="15"/>
      <c r="G57" s="15"/>
      <c r="H57" s="15"/>
      <c r="I57" s="15"/>
      <c r="J57" s="21"/>
      <c r="K57" s="15"/>
      <c r="L57" s="21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2" customHeight="1">
      <c r="A58" s="15"/>
      <c r="B58" s="21" t="s">
        <v>233</v>
      </c>
      <c r="C58" s="15"/>
      <c r="D58" s="55">
        <v>0</v>
      </c>
      <c r="E58" s="15"/>
      <c r="F58" s="55">
        <v>0</v>
      </c>
      <c r="G58" s="15"/>
      <c r="H58" s="55">
        <v>0</v>
      </c>
      <c r="I58" s="55"/>
      <c r="J58" s="55">
        <v>0</v>
      </c>
      <c r="K58" s="55"/>
      <c r="L58" s="57">
        <f t="shared" ref="L58:L63" si="1">SUM(D58:J58)</f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2" customHeight="1">
      <c r="A59" s="15"/>
      <c r="B59" s="21" t="s">
        <v>83</v>
      </c>
      <c r="C59" s="15"/>
      <c r="D59" s="15"/>
      <c r="E59" s="15"/>
      <c r="F59" s="64"/>
      <c r="G59" s="15"/>
      <c r="H59" s="64"/>
      <c r="I59" s="64"/>
      <c r="J59" s="64"/>
      <c r="K59" s="64"/>
      <c r="L59" s="57">
        <f t="shared" si="1"/>
        <v>0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2" customHeight="1">
      <c r="A60" s="15"/>
      <c r="B60" s="21" t="s">
        <v>80</v>
      </c>
      <c r="C60" s="15"/>
      <c r="D60" s="15"/>
      <c r="E60" s="15"/>
      <c r="F60" s="15"/>
      <c r="G60" s="15"/>
      <c r="H60" s="64"/>
      <c r="I60" s="64"/>
      <c r="J60" s="64"/>
      <c r="K60" s="64"/>
      <c r="L60" s="57">
        <f t="shared" si="1"/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2" customHeight="1">
      <c r="A61" s="15"/>
      <c r="B61" s="21" t="s">
        <v>81</v>
      </c>
      <c r="C61" s="15"/>
      <c r="D61" s="59">
        <f>SUM(D58:D60)</f>
        <v>0</v>
      </c>
      <c r="E61" s="15"/>
      <c r="F61" s="59">
        <f>SUM(F58:F60)</f>
        <v>0</v>
      </c>
      <c r="G61" s="15"/>
      <c r="H61" s="59">
        <f>SUM(H58:H60)</f>
        <v>0</v>
      </c>
      <c r="I61" s="65"/>
      <c r="J61" s="59">
        <f>SUM(J58:J60)</f>
        <v>0</v>
      </c>
      <c r="K61" s="65"/>
      <c r="L61" s="57">
        <f t="shared" si="1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2" customHeight="1">
      <c r="A62" s="15"/>
      <c r="B62" s="21" t="s">
        <v>83</v>
      </c>
      <c r="C62" s="15"/>
      <c r="D62" s="58" t="e">
        <f>#REF!</f>
        <v>#REF!</v>
      </c>
      <c r="E62" s="58"/>
      <c r="F62">
        <v>4531</v>
      </c>
      <c r="G62" s="58"/>
      <c r="H62" s="58">
        <v>1750</v>
      </c>
      <c r="I62" s="58"/>
      <c r="J62" s="58" t="e">
        <f>#REF!</f>
        <v>#REF!</v>
      </c>
      <c r="K62" s="64"/>
      <c r="L62" s="66" t="e">
        <f t="shared" si="1"/>
        <v>#REF!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2" customHeight="1">
      <c r="A63" s="15"/>
      <c r="B63" s="21" t="s">
        <v>80</v>
      </c>
      <c r="C63" s="15"/>
      <c r="D63" s="15"/>
      <c r="E63" s="15"/>
      <c r="F63" s="15"/>
      <c r="G63" s="15"/>
      <c r="H63" s="64"/>
      <c r="I63" s="64"/>
      <c r="J63" s="64"/>
      <c r="K63" s="64"/>
      <c r="L63" s="57">
        <f t="shared" si="1"/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thickBot="1">
      <c r="A64" s="15"/>
      <c r="B64" s="60" t="s">
        <v>234</v>
      </c>
      <c r="C64" s="42"/>
      <c r="D64" s="61" t="e">
        <f>SUM(D61:D63)</f>
        <v>#REF!</v>
      </c>
      <c r="E64" s="42"/>
      <c r="F64" s="61">
        <f>SUM(F61:F63)</f>
        <v>4531</v>
      </c>
      <c r="G64" s="42"/>
      <c r="H64" s="61">
        <f>SUM(H61:H63)</f>
        <v>1750</v>
      </c>
      <c r="I64" s="63"/>
      <c r="J64" s="61" t="e">
        <f>SUM(J61:J63)</f>
        <v>#REF!</v>
      </c>
      <c r="K64" s="63"/>
      <c r="L64" s="61" t="e">
        <f>SUM(L61:L63)</f>
        <v>#REF!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2" customHeight="1">
      <c r="A65" s="15"/>
      <c r="B65" s="15"/>
      <c r="C65" s="15"/>
      <c r="D65" s="15"/>
      <c r="E65" s="15"/>
      <c r="F65" s="15"/>
      <c r="G65" s="15"/>
      <c r="H65" s="15"/>
      <c r="I65" s="15"/>
      <c r="J65" s="21"/>
      <c r="K65" s="15"/>
      <c r="L65" s="2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2" customHeight="1">
      <c r="A66" s="15"/>
      <c r="B66" s="52" t="s">
        <v>84</v>
      </c>
      <c r="C66" s="15"/>
      <c r="D66" s="15"/>
      <c r="E66" s="15"/>
      <c r="F66" s="15"/>
      <c r="G66" s="15"/>
      <c r="H66" s="15"/>
      <c r="I66" s="15"/>
      <c r="J66" s="21"/>
      <c r="K66" s="15"/>
      <c r="L66" s="2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2" customHeight="1">
      <c r="A67" s="15"/>
      <c r="B67" s="52" t="s">
        <v>85</v>
      </c>
      <c r="C67" s="15"/>
      <c r="D67" s="67">
        <f>D52-D61</f>
        <v>0</v>
      </c>
      <c r="E67" s="15"/>
      <c r="F67" s="67">
        <f>F52-F61</f>
        <v>0</v>
      </c>
      <c r="G67" s="15"/>
      <c r="H67" s="67">
        <f>H52-H61</f>
        <v>0</v>
      </c>
      <c r="I67" s="67"/>
      <c r="J67" s="67">
        <f>J52-J61</f>
        <v>0</v>
      </c>
      <c r="K67" s="67"/>
      <c r="L67" s="67">
        <f>L52-L61</f>
        <v>0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2" customHeight="1">
      <c r="A68" s="15"/>
      <c r="B68" s="52" t="s">
        <v>235</v>
      </c>
      <c r="C68" s="15"/>
      <c r="D68" s="67" t="e">
        <f>D55-D64</f>
        <v>#REF!</v>
      </c>
      <c r="E68" s="15"/>
      <c r="F68" s="67" t="e">
        <f>F55-F64</f>
        <v>#REF!</v>
      </c>
      <c r="G68" s="15"/>
      <c r="H68" s="67" t="e">
        <f>H55-H64</f>
        <v>#REF!</v>
      </c>
      <c r="I68" s="67"/>
      <c r="J68" s="67" t="e">
        <f>J55-J64</f>
        <v>#REF!</v>
      </c>
      <c r="K68" s="67"/>
      <c r="L68" s="67" t="e">
        <f>L55-L64</f>
        <v>#REF!</v>
      </c>
      <c r="M68" s="44" t="e">
        <f>L68-BS!C16</f>
        <v>#REF!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2" customHeight="1">
      <c r="A69" s="15"/>
      <c r="B69" s="52"/>
      <c r="C69" s="52"/>
      <c r="D69" s="21"/>
      <c r="E69" s="52"/>
      <c r="F69" s="21"/>
      <c r="G69" s="52"/>
      <c r="H69" s="21"/>
      <c r="I69" s="21"/>
      <c r="J69" s="33"/>
      <c r="K69" s="21"/>
      <c r="L69" s="2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2" customHeight="1">
      <c r="A70" s="15"/>
      <c r="B70" s="52"/>
      <c r="C70" s="52"/>
      <c r="D70" s="21"/>
      <c r="E70" s="52"/>
      <c r="F70" s="21"/>
      <c r="G70" s="52"/>
      <c r="H70" s="21"/>
      <c r="I70" s="21"/>
      <c r="J70" s="68"/>
      <c r="K70" s="21"/>
      <c r="L70" s="69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2" customHeight="1">
      <c r="A71" s="15"/>
      <c r="B71" s="45" t="s">
        <v>243</v>
      </c>
      <c r="C71" s="45"/>
      <c r="D71" s="21"/>
      <c r="E71" s="45"/>
      <c r="F71" s="21"/>
      <c r="G71" s="45"/>
      <c r="H71" s="21"/>
      <c r="I71" s="21"/>
      <c r="J71" s="22"/>
      <c r="K71" s="21"/>
      <c r="L71" s="4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2" customHeight="1">
      <c r="A72" s="15"/>
      <c r="B72" s="47" t="s">
        <v>86</v>
      </c>
      <c r="C72" s="21"/>
      <c r="D72" s="21"/>
      <c r="E72" s="21"/>
      <c r="F72" s="21"/>
      <c r="G72" s="21"/>
      <c r="H72" s="21"/>
      <c r="I72" s="21"/>
      <c r="J72" s="22"/>
      <c r="K72" s="21"/>
      <c r="L72" s="46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2" customHeight="1">
      <c r="A73" s="15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46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23.25">
      <c r="A74" s="15"/>
      <c r="B74" s="27"/>
      <c r="C74" s="27"/>
      <c r="D74" s="27"/>
      <c r="E74" s="27"/>
      <c r="F74" s="15"/>
      <c r="G74" s="27"/>
      <c r="H74" s="15"/>
      <c r="I74" s="15"/>
      <c r="J74" s="28" t="s">
        <v>231</v>
      </c>
      <c r="K74" s="15"/>
      <c r="L74" s="29" t="s">
        <v>64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2" customHeight="1">
      <c r="A75" s="15"/>
      <c r="B75" s="30"/>
      <c r="C75" s="31"/>
      <c r="D75" s="32"/>
      <c r="E75" s="31"/>
      <c r="F75" s="32"/>
      <c r="G75" s="31"/>
      <c r="H75" s="32"/>
      <c r="I75" s="15"/>
      <c r="J75" s="26"/>
      <c r="K75" s="15"/>
      <c r="L75" s="33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2" customHeight="1">
      <c r="A76" s="15"/>
      <c r="B76" s="47" t="s">
        <v>45</v>
      </c>
      <c r="C76" s="17"/>
      <c r="D76" s="26"/>
      <c r="E76" s="17"/>
      <c r="F76" s="26"/>
      <c r="G76" s="17"/>
      <c r="H76" s="26"/>
      <c r="I76" s="15"/>
      <c r="J76" s="48" t="e">
        <f>+#REF!+#REF!+#REF!</f>
        <v>#REF!</v>
      </c>
      <c r="K76" s="15"/>
      <c r="L76" s="48">
        <v>0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2" customHeight="1">
      <c r="A77" s="15"/>
      <c r="B77" s="36"/>
      <c r="C77" s="17"/>
      <c r="D77" s="26"/>
      <c r="E77" s="17"/>
      <c r="F77" s="26"/>
      <c r="G77" s="17"/>
      <c r="H77" s="26"/>
      <c r="I77" s="15"/>
      <c r="J77" s="26"/>
      <c r="K77" s="15"/>
      <c r="L77" s="3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thickBot="1">
      <c r="A78" s="15"/>
      <c r="B78" s="40" t="s">
        <v>34</v>
      </c>
      <c r="C78" s="41"/>
      <c r="D78" s="41"/>
      <c r="E78" s="41"/>
      <c r="F78" s="41"/>
      <c r="G78" s="41"/>
      <c r="H78" s="41"/>
      <c r="I78" s="42"/>
      <c r="J78" s="43" t="e">
        <f>SUM(J76:J77)</f>
        <v>#REF!</v>
      </c>
      <c r="K78" s="42"/>
      <c r="L78" s="43">
        <f>SUM(L76:L77)</f>
        <v>0</v>
      </c>
      <c r="M78" s="44" t="e">
        <f>J78-BS!C26</f>
        <v>#REF!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2" customHeight="1">
      <c r="A79" s="15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46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2" customHeight="1">
      <c r="A80" s="15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46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2" customHeight="1">
      <c r="A81" s="15"/>
      <c r="B81" s="45" t="s">
        <v>251</v>
      </c>
      <c r="C81" s="45"/>
      <c r="D81" s="21"/>
      <c r="E81" s="45"/>
      <c r="F81" s="21"/>
      <c r="G81" s="45"/>
      <c r="H81" s="21"/>
      <c r="I81" s="21"/>
      <c r="J81" s="22"/>
      <c r="K81" s="21"/>
      <c r="L81" s="4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2" customHeight="1">
      <c r="A82" s="15"/>
      <c r="B82" s="47" t="s">
        <v>88</v>
      </c>
      <c r="C82" s="21"/>
      <c r="D82" s="21"/>
      <c r="E82" s="21"/>
      <c r="F82" s="21"/>
      <c r="G82" s="21"/>
      <c r="H82" s="21"/>
      <c r="I82" s="21"/>
      <c r="J82" s="22"/>
      <c r="K82" s="21"/>
      <c r="L82" s="4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2" customHeight="1">
      <c r="A83" s="15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4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23.25">
      <c r="A84" s="15"/>
      <c r="B84" s="27"/>
      <c r="C84" s="27"/>
      <c r="D84" s="27"/>
      <c r="E84" s="27"/>
      <c r="F84" s="15"/>
      <c r="G84" s="27"/>
      <c r="H84" s="15"/>
      <c r="I84" s="15"/>
      <c r="J84" s="28" t="s">
        <v>231</v>
      </c>
      <c r="K84" s="15"/>
      <c r="L84" s="29" t="s">
        <v>64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2" customHeight="1">
      <c r="A85" s="15"/>
      <c r="B85" s="30"/>
      <c r="C85" s="31"/>
      <c r="D85" s="32"/>
      <c r="E85" s="31"/>
      <c r="F85" s="32"/>
      <c r="G85" s="31"/>
      <c r="H85" s="32"/>
      <c r="I85" s="15"/>
      <c r="J85" s="26"/>
      <c r="K85" s="15"/>
      <c r="L85" s="33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2" customHeight="1">
      <c r="A86" s="15"/>
      <c r="B86" s="47" t="s">
        <v>244</v>
      </c>
      <c r="C86" s="17"/>
      <c r="D86" s="26"/>
      <c r="E86" s="17"/>
      <c r="F86" s="26"/>
      <c r="G86" s="17"/>
      <c r="H86" s="26"/>
      <c r="I86" s="15"/>
      <c r="J86" s="48" t="e">
        <f>+#REF!</f>
        <v>#REF!</v>
      </c>
      <c r="K86" s="15"/>
      <c r="L86" s="48"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2" customHeight="1">
      <c r="A87" s="15"/>
      <c r="B87" s="47" t="s">
        <v>246</v>
      </c>
      <c r="C87" s="17"/>
      <c r="D87" s="26"/>
      <c r="E87" s="17"/>
      <c r="F87" s="26"/>
      <c r="G87" s="17"/>
      <c r="H87" s="26"/>
      <c r="I87" s="15"/>
      <c r="J87" s="48" t="e">
        <f>#REF!</f>
        <v>#REF!</v>
      </c>
      <c r="K87" s="15"/>
      <c r="L87" s="48"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2" customHeight="1">
      <c r="A88" s="15"/>
      <c r="B88" s="47" t="s">
        <v>245</v>
      </c>
      <c r="C88" s="17"/>
      <c r="D88" s="26"/>
      <c r="E88" s="17"/>
      <c r="F88" s="26"/>
      <c r="G88" s="17"/>
      <c r="H88" s="26"/>
      <c r="I88" s="15"/>
      <c r="J88" s="48" t="e">
        <f>#REF!</f>
        <v>#REF!</v>
      </c>
      <c r="K88" s="15"/>
      <c r="L88" s="48"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2" customHeight="1">
      <c r="A89" s="15"/>
      <c r="B89" s="36"/>
      <c r="C89" s="17"/>
      <c r="D89" s="26"/>
      <c r="E89" s="17"/>
      <c r="F89" s="26"/>
      <c r="G89" s="17"/>
      <c r="H89" s="26"/>
      <c r="I89" s="15"/>
      <c r="J89" s="26"/>
      <c r="K89" s="15"/>
      <c r="L89" s="38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thickBot="1">
      <c r="A90" s="15"/>
      <c r="B90" s="40" t="s">
        <v>34</v>
      </c>
      <c r="C90" s="41"/>
      <c r="D90" s="41"/>
      <c r="E90" s="41"/>
      <c r="F90" s="41"/>
      <c r="G90" s="41"/>
      <c r="H90" s="41"/>
      <c r="I90" s="42"/>
      <c r="J90" s="43" t="e">
        <f>SUM(J86:J88)</f>
        <v>#REF!</v>
      </c>
      <c r="K90" s="42"/>
      <c r="L90" s="43">
        <f>SUM(L86:L88)</f>
        <v>0</v>
      </c>
      <c r="M90" s="44" t="e">
        <f>J90-BS!C28</f>
        <v>#REF!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2" customHeight="1">
      <c r="A91" s="15"/>
      <c r="B91" s="34"/>
      <c r="C91" s="17"/>
      <c r="D91" s="17"/>
      <c r="E91" s="17"/>
      <c r="F91" s="17"/>
      <c r="G91" s="17"/>
      <c r="H91" s="17"/>
      <c r="I91" s="15"/>
      <c r="J91" s="70"/>
      <c r="K91" s="15"/>
      <c r="L91" s="7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2" customHeight="1">
      <c r="A92" s="15"/>
      <c r="B92" s="34"/>
      <c r="C92" s="17"/>
      <c r="D92" s="17"/>
      <c r="E92" s="17"/>
      <c r="F92" s="17"/>
      <c r="G92" s="17"/>
      <c r="H92" s="17"/>
      <c r="I92" s="15"/>
      <c r="J92" s="70"/>
      <c r="K92" s="15"/>
      <c r="L92" s="70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2" customHeight="1">
      <c r="A93" s="15"/>
      <c r="B93" s="45" t="s">
        <v>252</v>
      </c>
      <c r="C93" s="45"/>
      <c r="D93" s="21"/>
      <c r="E93" s="45"/>
      <c r="F93" s="21"/>
      <c r="G93" s="45"/>
      <c r="H93" s="21"/>
      <c r="I93" s="21"/>
      <c r="J93" s="22"/>
      <c r="K93" s="21"/>
      <c r="L93" s="4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2" customHeight="1">
      <c r="A94" s="15"/>
      <c r="B94" s="47" t="s">
        <v>87</v>
      </c>
      <c r="C94" s="21"/>
      <c r="D94" s="21"/>
      <c r="E94" s="21"/>
      <c r="F94" s="21"/>
      <c r="G94" s="21"/>
      <c r="H94" s="21"/>
      <c r="I94" s="21"/>
      <c r="J94" s="22"/>
      <c r="K94" s="21"/>
      <c r="L94" s="4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2" customHeight="1">
      <c r="A95" s="15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4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23.25">
      <c r="A96" s="15"/>
      <c r="B96" s="27"/>
      <c r="C96" s="27"/>
      <c r="D96" s="27"/>
      <c r="E96" s="27"/>
      <c r="F96" s="15"/>
      <c r="G96" s="27"/>
      <c r="H96" s="15"/>
      <c r="I96" s="15"/>
      <c r="J96" s="28" t="s">
        <v>231</v>
      </c>
      <c r="K96" s="15"/>
      <c r="L96" s="29" t="s">
        <v>64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2" customHeight="1">
      <c r="A97" s="15"/>
      <c r="B97" s="30"/>
      <c r="C97" s="31"/>
      <c r="D97" s="32"/>
      <c r="E97" s="31"/>
      <c r="F97" s="32"/>
      <c r="G97" s="31"/>
      <c r="H97" s="32"/>
      <c r="I97" s="15"/>
      <c r="J97" s="26"/>
      <c r="K97" s="15"/>
      <c r="L97" s="33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2" customHeight="1">
      <c r="A98" s="15"/>
      <c r="B98" s="47" t="s">
        <v>236</v>
      </c>
      <c r="C98" s="17"/>
      <c r="D98" s="26"/>
      <c r="E98" s="17"/>
      <c r="F98" s="26"/>
      <c r="G98" s="17"/>
      <c r="H98" s="26"/>
      <c r="I98" s="15"/>
      <c r="J98" s="48" t="e">
        <f>+#REF!</f>
        <v>#REF!</v>
      </c>
      <c r="K98" s="15"/>
      <c r="L98" s="48">
        <v>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2" customHeight="1">
      <c r="A99" s="15"/>
      <c r="B99" s="36"/>
      <c r="C99" s="17"/>
      <c r="D99" s="26"/>
      <c r="E99" s="17"/>
      <c r="F99" s="26"/>
      <c r="G99" s="17"/>
      <c r="H99" s="26"/>
      <c r="I99" s="15"/>
      <c r="J99" s="48"/>
      <c r="K99" s="15"/>
      <c r="L99" s="38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thickBot="1">
      <c r="A100" s="15"/>
      <c r="B100" s="40" t="s">
        <v>34</v>
      </c>
      <c r="C100" s="41"/>
      <c r="D100" s="41"/>
      <c r="E100" s="41"/>
      <c r="F100" s="41"/>
      <c r="G100" s="41"/>
      <c r="H100" s="41"/>
      <c r="I100" s="42"/>
      <c r="J100" s="43" t="e">
        <f>SUM(J98:J99)</f>
        <v>#REF!</v>
      </c>
      <c r="K100" s="42"/>
      <c r="L100" s="43">
        <f>SUM(L98:L99)</f>
        <v>0</v>
      </c>
      <c r="M100" s="44" t="e">
        <f>J100-BS!C27</f>
        <v>#REF!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2" customHeight="1">
      <c r="A101" s="15"/>
      <c r="B101" s="34"/>
      <c r="C101" s="17"/>
      <c r="D101" s="17"/>
      <c r="E101" s="17"/>
      <c r="F101" s="17"/>
      <c r="G101" s="17"/>
      <c r="H101" s="17"/>
      <c r="I101" s="15"/>
      <c r="J101" s="70"/>
      <c r="K101" s="15"/>
      <c r="L101" s="70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2" customHeight="1">
      <c r="A102" s="15"/>
      <c r="B102" s="34"/>
      <c r="C102" s="17"/>
      <c r="D102" s="17"/>
      <c r="E102" s="17"/>
      <c r="F102" s="17"/>
      <c r="G102" s="17"/>
      <c r="H102" s="17"/>
      <c r="I102" s="15"/>
      <c r="J102" s="70"/>
      <c r="K102" s="15"/>
      <c r="L102" s="70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">
      <c r="A103" s="15"/>
      <c r="B103" s="217" t="s">
        <v>249</v>
      </c>
      <c r="C103" s="217"/>
      <c r="D103" s="218"/>
      <c r="E103" s="217"/>
      <c r="F103" s="218"/>
      <c r="G103" s="217"/>
      <c r="H103" s="218"/>
      <c r="I103" s="218"/>
      <c r="J103" s="219"/>
      <c r="K103" s="218"/>
      <c r="L103" s="220"/>
      <c r="M103" s="221" t="s">
        <v>250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">
      <c r="A104" s="15"/>
      <c r="B104" s="226"/>
      <c r="C104" s="227"/>
      <c r="D104" s="227"/>
      <c r="E104" s="227"/>
      <c r="F104" s="227"/>
      <c r="G104" s="227"/>
      <c r="H104" s="227"/>
      <c r="I104" s="227"/>
      <c r="J104" s="228"/>
      <c r="K104" s="227"/>
      <c r="L104" s="229"/>
      <c r="M104" s="223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">
      <c r="A105" s="15"/>
      <c r="B105" s="226"/>
      <c r="C105" s="227"/>
      <c r="D105" s="227"/>
      <c r="E105" s="227"/>
      <c r="F105" s="227"/>
      <c r="G105" s="227"/>
      <c r="H105" s="227"/>
      <c r="I105" s="227"/>
      <c r="J105" s="228"/>
      <c r="K105" s="227"/>
      <c r="L105" s="229"/>
      <c r="M105" s="223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">
      <c r="A106" s="15"/>
      <c r="B106" s="222"/>
      <c r="C106" s="218"/>
      <c r="D106" s="218"/>
      <c r="E106" s="218"/>
      <c r="F106" s="218"/>
      <c r="G106" s="218"/>
      <c r="H106" s="218"/>
      <c r="I106" s="218"/>
      <c r="J106" s="219"/>
      <c r="K106" s="218"/>
      <c r="L106" s="220"/>
      <c r="M106" s="223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2" customHeight="1">
      <c r="A107" s="15"/>
      <c r="B107" s="34"/>
      <c r="C107" s="17"/>
      <c r="D107" s="17"/>
      <c r="E107" s="17"/>
      <c r="F107" s="17"/>
      <c r="G107" s="17"/>
      <c r="H107" s="17"/>
      <c r="I107" s="15"/>
      <c r="J107" s="70"/>
      <c r="K107" s="15"/>
      <c r="L107" s="70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2" customHeight="1">
      <c r="A108" s="15"/>
      <c r="B108" s="45" t="s">
        <v>253</v>
      </c>
      <c r="C108" s="45"/>
      <c r="D108" s="21"/>
      <c r="E108" s="45"/>
      <c r="F108" s="21"/>
      <c r="G108" s="45"/>
      <c r="H108" s="21"/>
      <c r="I108" s="21"/>
      <c r="J108" s="22"/>
      <c r="K108" s="21"/>
      <c r="L108" s="4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2" customHeight="1">
      <c r="A109" s="15"/>
      <c r="B109" s="47" t="s">
        <v>89</v>
      </c>
      <c r="C109" s="21"/>
      <c r="D109" s="21"/>
      <c r="E109" s="21"/>
      <c r="F109" s="21"/>
      <c r="G109" s="21"/>
      <c r="H109" s="21"/>
      <c r="I109" s="21"/>
      <c r="J109" s="22"/>
      <c r="K109" s="21"/>
      <c r="L109" s="4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2" customHeight="1">
      <c r="A110" s="15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4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23.25">
      <c r="A111" s="15"/>
      <c r="B111" s="27"/>
      <c r="C111" s="27"/>
      <c r="D111" s="27"/>
      <c r="E111" s="27"/>
      <c r="F111" s="15"/>
      <c r="G111" s="27"/>
      <c r="H111" s="15"/>
      <c r="I111" s="15"/>
      <c r="J111" s="28" t="s">
        <v>231</v>
      </c>
      <c r="K111" s="15"/>
      <c r="L111" s="29" t="s">
        <v>64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2" customHeight="1">
      <c r="A112" s="15"/>
      <c r="B112" s="30"/>
      <c r="C112" s="31"/>
      <c r="D112" s="32"/>
      <c r="E112" s="31"/>
      <c r="F112" s="32"/>
      <c r="G112" s="31"/>
      <c r="H112" s="32"/>
      <c r="I112" s="15"/>
      <c r="J112" s="26"/>
      <c r="K112" s="15"/>
      <c r="L112" s="33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2" customHeight="1">
      <c r="A113" s="15"/>
      <c r="B113" s="47" t="s">
        <v>90</v>
      </c>
      <c r="C113" s="17"/>
      <c r="D113" s="26"/>
      <c r="E113" s="17"/>
      <c r="F113" s="26"/>
      <c r="G113" s="17"/>
      <c r="H113" s="26"/>
      <c r="I113" s="15"/>
      <c r="J113" s="48">
        <f>+PL!C9</f>
        <v>0</v>
      </c>
      <c r="K113" s="15"/>
      <c r="L113" s="48" t="e">
        <f>+PL!#REF!</f>
        <v>#REF!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2" customHeight="1">
      <c r="A114" s="15"/>
      <c r="B114" s="36"/>
      <c r="C114" s="17"/>
      <c r="D114" s="26"/>
      <c r="E114" s="17"/>
      <c r="F114" s="26"/>
      <c r="G114" s="17"/>
      <c r="H114" s="26"/>
      <c r="I114" s="15"/>
      <c r="J114" s="26"/>
      <c r="K114" s="15"/>
      <c r="L114" s="38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thickBot="1">
      <c r="A115" s="15"/>
      <c r="B115" s="40" t="s">
        <v>34</v>
      </c>
      <c r="C115" s="41"/>
      <c r="D115" s="41"/>
      <c r="E115" s="41"/>
      <c r="F115" s="41"/>
      <c r="G115" s="41"/>
      <c r="H115" s="41"/>
      <c r="I115" s="15"/>
      <c r="J115" s="51">
        <f>SUM(J113:J114)</f>
        <v>0</v>
      </c>
      <c r="K115" s="15"/>
      <c r="L115" s="51" t="e">
        <f>SUM(L113:L114)</f>
        <v>#REF!</v>
      </c>
      <c r="M115" s="44">
        <f>J115-PL!C9</f>
        <v>0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2" customHeight="1">
      <c r="A116" s="15"/>
      <c r="B116" s="34"/>
      <c r="C116" s="17"/>
      <c r="D116" s="17"/>
      <c r="E116" s="17"/>
      <c r="F116" s="17"/>
      <c r="G116" s="17"/>
      <c r="H116" s="17"/>
      <c r="I116" s="15"/>
      <c r="J116" s="70"/>
      <c r="K116" s="15"/>
      <c r="L116" s="70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2" customHeight="1">
      <c r="A117" s="15"/>
      <c r="B117" s="34"/>
      <c r="C117" s="17"/>
      <c r="D117" s="17"/>
      <c r="E117" s="17"/>
      <c r="F117" s="17"/>
      <c r="G117" s="17"/>
      <c r="H117" s="17"/>
      <c r="I117" s="15"/>
      <c r="J117" s="70"/>
      <c r="K117" s="15"/>
      <c r="L117" s="70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2" customHeight="1">
      <c r="A118" s="15"/>
      <c r="B118" s="45" t="s">
        <v>254</v>
      </c>
      <c r="C118" s="45"/>
      <c r="D118" s="21"/>
      <c r="E118" s="45"/>
      <c r="F118" s="21"/>
      <c r="G118" s="45"/>
      <c r="H118" s="21"/>
      <c r="I118" s="21"/>
      <c r="J118" s="22"/>
      <c r="K118" s="21"/>
      <c r="L118" s="46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2" customHeight="1">
      <c r="A119" s="15"/>
      <c r="B119" s="47" t="s">
        <v>91</v>
      </c>
      <c r="C119" s="21"/>
      <c r="D119" s="21"/>
      <c r="E119" s="21"/>
      <c r="F119" s="21"/>
      <c r="G119" s="21"/>
      <c r="H119" s="21"/>
      <c r="I119" s="21"/>
      <c r="J119" s="22"/>
      <c r="K119" s="21"/>
      <c r="L119" s="46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2" customHeight="1">
      <c r="A120" s="15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46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23.25">
      <c r="A121" s="15"/>
      <c r="B121" s="27"/>
      <c r="C121" s="27"/>
      <c r="D121" s="27"/>
      <c r="E121" s="27"/>
      <c r="F121" s="15"/>
      <c r="G121" s="27"/>
      <c r="H121" s="15"/>
      <c r="I121" s="15"/>
      <c r="J121" s="28" t="s">
        <v>231</v>
      </c>
      <c r="K121" s="15"/>
      <c r="L121" s="29" t="s">
        <v>64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2" customHeight="1">
      <c r="A122" s="15"/>
      <c r="B122" s="30"/>
      <c r="C122" s="31"/>
      <c r="D122" s="32"/>
      <c r="E122" s="31"/>
      <c r="F122" s="32"/>
      <c r="G122" s="31"/>
      <c r="H122" s="32"/>
      <c r="I122" s="15"/>
      <c r="J122" s="26"/>
      <c r="K122" s="15"/>
      <c r="L122" s="33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2" customHeight="1">
      <c r="A123" s="15"/>
      <c r="B123" s="47" t="s">
        <v>92</v>
      </c>
      <c r="C123" s="17"/>
      <c r="D123" s="26"/>
      <c r="E123" s="17"/>
      <c r="F123" s="26"/>
      <c r="G123" s="17"/>
      <c r="H123" s="26"/>
      <c r="I123" s="15"/>
      <c r="J123" s="48" t="e">
        <f>+#REF!</f>
        <v>#REF!</v>
      </c>
      <c r="K123" s="15"/>
      <c r="L123" s="48">
        <v>0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2" customHeight="1">
      <c r="A124" s="15"/>
      <c r="B124" s="47" t="s">
        <v>93</v>
      </c>
      <c r="C124" s="17"/>
      <c r="D124" s="26"/>
      <c r="E124" s="17"/>
      <c r="F124" s="26"/>
      <c r="G124" s="17"/>
      <c r="H124" s="26"/>
      <c r="I124" s="15"/>
      <c r="J124" s="48" t="e">
        <f>+#REF!</f>
        <v>#REF!</v>
      </c>
      <c r="K124" s="15"/>
      <c r="L124" s="48">
        <v>0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2" customHeight="1">
      <c r="A125" s="15"/>
      <c r="B125" s="36"/>
      <c r="C125" s="17"/>
      <c r="D125" s="26"/>
      <c r="E125" s="17"/>
      <c r="F125" s="26"/>
      <c r="G125" s="17"/>
      <c r="H125" s="26"/>
      <c r="I125" s="15"/>
      <c r="J125" s="26"/>
      <c r="K125" s="15"/>
      <c r="L125" s="38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thickBot="1">
      <c r="A126" s="15"/>
      <c r="B126" s="40" t="s">
        <v>34</v>
      </c>
      <c r="C126" s="41"/>
      <c r="D126" s="41"/>
      <c r="E126" s="41"/>
      <c r="F126" s="41"/>
      <c r="G126" s="41"/>
      <c r="H126" s="41"/>
      <c r="I126" s="15"/>
      <c r="J126" s="51" t="e">
        <f>SUM(J123:J125)</f>
        <v>#REF!</v>
      </c>
      <c r="K126" s="15"/>
      <c r="L126" s="51">
        <f>SUM(L123:L125)</f>
        <v>0</v>
      </c>
      <c r="M126" s="44" t="e">
        <f>J126+PL!C15</f>
        <v>#REF!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2" customHeight="1">
      <c r="A127" s="15"/>
      <c r="B127" s="34"/>
      <c r="C127" s="17"/>
      <c r="D127" s="17"/>
      <c r="E127" s="17"/>
      <c r="F127" s="17"/>
      <c r="G127" s="17"/>
      <c r="H127" s="17"/>
      <c r="I127" s="15"/>
      <c r="J127" s="70"/>
      <c r="K127" s="15"/>
      <c r="L127" s="70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2" customHeight="1">
      <c r="A128" s="15"/>
      <c r="B128" s="34"/>
      <c r="C128" s="34"/>
      <c r="D128" s="21"/>
      <c r="E128" s="34"/>
      <c r="F128" s="21"/>
      <c r="G128" s="34"/>
      <c r="H128" s="21"/>
      <c r="I128" s="21"/>
      <c r="J128" s="71"/>
      <c r="K128" s="21"/>
      <c r="L128" s="7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2" customHeight="1">
      <c r="A129" s="15"/>
      <c r="B129" s="45" t="s">
        <v>255</v>
      </c>
      <c r="C129" s="45"/>
      <c r="D129" s="21"/>
      <c r="E129" s="45"/>
      <c r="F129" s="21"/>
      <c r="G129" s="45"/>
      <c r="H129" s="21"/>
      <c r="I129" s="21"/>
      <c r="J129" s="22"/>
      <c r="K129" s="21"/>
      <c r="L129" s="46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2" customHeight="1">
      <c r="A130" s="15"/>
      <c r="B130" s="47" t="s">
        <v>94</v>
      </c>
      <c r="C130" s="21"/>
      <c r="D130" s="21"/>
      <c r="E130" s="21"/>
      <c r="F130" s="21"/>
      <c r="G130" s="21"/>
      <c r="H130" s="21"/>
      <c r="I130" s="21"/>
      <c r="J130" s="22"/>
      <c r="K130" s="21"/>
      <c r="L130" s="46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2" customHeight="1">
      <c r="A131" s="15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46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23.25">
      <c r="A132" s="15"/>
      <c r="B132" s="27"/>
      <c r="C132" s="27"/>
      <c r="D132" s="27"/>
      <c r="E132" s="27"/>
      <c r="F132" s="15"/>
      <c r="G132" s="27"/>
      <c r="H132" s="15"/>
      <c r="I132" s="15"/>
      <c r="J132" s="28" t="s">
        <v>231</v>
      </c>
      <c r="K132" s="15"/>
      <c r="L132" s="29" t="s">
        <v>64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2" customHeight="1">
      <c r="A133" s="15"/>
      <c r="B133" s="30"/>
      <c r="C133" s="31"/>
      <c r="D133" s="32"/>
      <c r="E133" s="31"/>
      <c r="F133" s="32"/>
      <c r="G133" s="31"/>
      <c r="H133" s="32"/>
      <c r="I133" s="15"/>
      <c r="J133" s="26"/>
      <c r="K133" s="15"/>
      <c r="L133" s="33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2" customHeight="1">
      <c r="A134" s="15"/>
      <c r="B134" s="47" t="s">
        <v>95</v>
      </c>
      <c r="C134" s="17"/>
      <c r="D134" s="26"/>
      <c r="E134" s="17"/>
      <c r="F134" s="26"/>
      <c r="G134" s="17"/>
      <c r="H134" s="26"/>
      <c r="I134" s="15"/>
      <c r="J134" s="48" t="e">
        <f>+#REF!</f>
        <v>#REF!</v>
      </c>
      <c r="K134" s="15"/>
      <c r="L134" s="48">
        <v>0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2" customHeight="1">
      <c r="A135" s="15"/>
      <c r="B135" s="47" t="s">
        <v>247</v>
      </c>
      <c r="C135" s="17"/>
      <c r="D135" s="26"/>
      <c r="E135" s="17"/>
      <c r="F135" s="26"/>
      <c r="G135" s="17"/>
      <c r="H135" s="26"/>
      <c r="I135" s="15"/>
      <c r="J135" s="48" t="e">
        <f>#REF!</f>
        <v>#REF!</v>
      </c>
      <c r="K135" s="15"/>
      <c r="L135" s="48">
        <v>0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2" customHeight="1">
      <c r="A136" s="15"/>
      <c r="B136" s="47" t="s">
        <v>77</v>
      </c>
      <c r="C136" s="17"/>
      <c r="D136" s="26"/>
      <c r="E136" s="17"/>
      <c r="F136" s="26"/>
      <c r="G136" s="17"/>
      <c r="H136" s="26"/>
      <c r="I136" s="15"/>
      <c r="J136" s="48" t="e">
        <f>#REF!+#REF!+#REF!+#REF!+#REF!+#REF!+#REF!</f>
        <v>#REF!</v>
      </c>
      <c r="K136" s="15"/>
      <c r="L136" s="48">
        <v>0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2" customHeight="1">
      <c r="A137" s="15"/>
      <c r="B137" s="36"/>
      <c r="C137" s="17"/>
      <c r="D137" s="26"/>
      <c r="E137" s="17"/>
      <c r="F137" s="26"/>
      <c r="G137" s="17"/>
      <c r="H137" s="26"/>
      <c r="I137" s="15"/>
      <c r="J137" s="26"/>
      <c r="K137" s="15"/>
      <c r="L137" s="38"/>
      <c r="M137" s="15"/>
      <c r="N137" s="15"/>
      <c r="O137" s="44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thickBot="1">
      <c r="A138" s="15"/>
      <c r="B138" s="40" t="s">
        <v>34</v>
      </c>
      <c r="C138" s="41"/>
      <c r="D138" s="41"/>
      <c r="E138" s="41"/>
      <c r="F138" s="41"/>
      <c r="G138" s="41"/>
      <c r="H138" s="41"/>
      <c r="I138" s="42"/>
      <c r="J138" s="43" t="e">
        <f>SUM(J134:J137)</f>
        <v>#REF!</v>
      </c>
      <c r="K138" s="42"/>
      <c r="L138" s="43">
        <f>SUM(L134:L137)</f>
        <v>0</v>
      </c>
      <c r="M138" s="44" t="e">
        <f>J138+PL!C17</f>
        <v>#REF!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2" customHeight="1">
      <c r="A139" s="15"/>
      <c r="B139" s="34"/>
      <c r="C139" s="17"/>
      <c r="D139" s="17"/>
      <c r="E139" s="17"/>
      <c r="F139" s="17"/>
      <c r="G139" s="17"/>
      <c r="H139" s="17"/>
      <c r="I139" s="15"/>
      <c r="J139" s="70"/>
      <c r="K139" s="15"/>
      <c r="L139" s="70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2" customHeight="1">
      <c r="A140" s="15"/>
      <c r="B140" s="34"/>
      <c r="C140" s="34"/>
      <c r="D140" s="21"/>
      <c r="E140" s="34"/>
      <c r="F140" s="21"/>
      <c r="G140" s="34"/>
      <c r="H140" s="21"/>
      <c r="I140" s="21"/>
      <c r="J140" s="71"/>
      <c r="K140" s="21"/>
      <c r="L140" s="72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2" customHeight="1">
      <c r="A141" s="15"/>
      <c r="B141" s="45" t="s">
        <v>256</v>
      </c>
      <c r="C141" s="34"/>
      <c r="D141" s="21"/>
      <c r="E141" s="34"/>
      <c r="F141" s="21"/>
      <c r="G141" s="34"/>
      <c r="H141" s="21"/>
      <c r="I141" s="21"/>
      <c r="J141" s="71"/>
      <c r="K141" s="21"/>
      <c r="L141" s="72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2" customHeight="1">
      <c r="A142" s="15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72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23.25">
      <c r="A143" s="15"/>
      <c r="B143" s="27"/>
      <c r="C143" s="27"/>
      <c r="D143" s="27"/>
      <c r="E143" s="27"/>
      <c r="F143" s="15"/>
      <c r="G143" s="27"/>
      <c r="H143" s="15"/>
      <c r="I143" s="15"/>
      <c r="J143" s="28" t="s">
        <v>231</v>
      </c>
      <c r="K143" s="15"/>
      <c r="L143" s="29" t="s">
        <v>64</v>
      </c>
      <c r="M143" s="73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2" customHeight="1">
      <c r="A144" s="15"/>
      <c r="B144" s="30"/>
      <c r="C144" s="31"/>
      <c r="D144" s="32"/>
      <c r="E144" s="31"/>
      <c r="F144" s="32"/>
      <c r="G144" s="31"/>
      <c r="H144" s="32"/>
      <c r="I144" s="15"/>
      <c r="J144" s="26"/>
      <c r="K144" s="15"/>
      <c r="L144" s="33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2" customHeight="1">
      <c r="A145" s="15"/>
      <c r="B145" s="47" t="s">
        <v>96</v>
      </c>
      <c r="C145" s="17"/>
      <c r="D145" s="26"/>
      <c r="E145" s="17"/>
      <c r="F145" s="26"/>
      <c r="G145" s="17"/>
      <c r="H145" s="26"/>
      <c r="I145" s="15"/>
      <c r="J145" s="48">
        <f>+PL!C27</f>
        <v>-126977.84</v>
      </c>
      <c r="K145" s="15"/>
      <c r="L145" s="48">
        <v>0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2" customHeight="1">
      <c r="A146" s="15"/>
      <c r="B146" s="47" t="s">
        <v>97</v>
      </c>
      <c r="C146" s="17"/>
      <c r="D146" s="26"/>
      <c r="E146" s="17"/>
      <c r="F146" s="26"/>
      <c r="G146" s="17"/>
      <c r="H146" s="26"/>
      <c r="I146" s="15"/>
      <c r="J146" s="48">
        <f>+PL!C35</f>
        <v>0</v>
      </c>
      <c r="K146" s="15"/>
      <c r="L146" s="48">
        <v>0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2" customHeight="1">
      <c r="A147" s="15"/>
      <c r="B147" s="74" t="s">
        <v>98</v>
      </c>
      <c r="C147" s="75"/>
      <c r="D147" s="75"/>
      <c r="E147" s="75"/>
      <c r="F147" s="75"/>
      <c r="G147" s="75"/>
      <c r="H147" s="75"/>
      <c r="I147" s="15"/>
      <c r="J147" s="76">
        <f>J145+J146</f>
        <v>-126977.84</v>
      </c>
      <c r="K147" s="21"/>
      <c r="L147" s="76">
        <f>L145+L146</f>
        <v>0</v>
      </c>
      <c r="M147" s="44">
        <f>J147-PL!C36</f>
        <v>-126977.84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2" customHeight="1">
      <c r="A148" s="15"/>
      <c r="B148" s="47" t="s">
        <v>99</v>
      </c>
      <c r="C148" s="17"/>
      <c r="D148" s="17"/>
      <c r="E148" s="17"/>
      <c r="F148" s="17"/>
      <c r="G148" s="17"/>
      <c r="H148" s="17"/>
      <c r="I148" s="15"/>
      <c r="J148" s="77">
        <f>+PL!C37</f>
        <v>0</v>
      </c>
      <c r="K148" s="21"/>
      <c r="L148" s="77" t="e">
        <f>+PL!#REF!</f>
        <v>#REF!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2" customHeight="1">
      <c r="A149" s="15"/>
      <c r="B149" s="47" t="s">
        <v>100</v>
      </c>
      <c r="C149" s="17"/>
      <c r="D149" s="17"/>
      <c r="E149" s="17"/>
      <c r="F149" s="17"/>
      <c r="G149" s="17"/>
      <c r="H149" s="17"/>
      <c r="I149" s="15"/>
      <c r="J149" s="77"/>
      <c r="K149" s="21"/>
      <c r="L149" s="77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thickBot="1">
      <c r="A150" s="15"/>
      <c r="B150" s="40" t="s">
        <v>101</v>
      </c>
      <c r="C150" s="41"/>
      <c r="D150" s="78"/>
      <c r="E150" s="41"/>
      <c r="F150" s="41"/>
      <c r="G150" s="41"/>
      <c r="H150" s="41"/>
      <c r="I150" s="15"/>
      <c r="J150" s="51">
        <f>J148-J149</f>
        <v>0</v>
      </c>
      <c r="K150" s="21"/>
      <c r="L150" s="51" t="e">
        <f>L148-L149</f>
        <v>#REF!</v>
      </c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2" customHeight="1">
      <c r="A151" s="15"/>
      <c r="B151" s="16"/>
      <c r="C151" s="16"/>
      <c r="D151" s="21"/>
      <c r="E151" s="16"/>
      <c r="F151" s="21"/>
      <c r="G151" s="16"/>
      <c r="H151" s="21"/>
      <c r="I151" s="15"/>
      <c r="J151" s="22"/>
      <c r="K151" s="21"/>
      <c r="L151" s="23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2" customHeight="1">
      <c r="A152" s="15"/>
      <c r="B152" s="16"/>
      <c r="C152" s="16"/>
      <c r="D152" s="21"/>
      <c r="E152" s="16"/>
      <c r="F152" s="21"/>
      <c r="G152" s="16"/>
      <c r="H152" s="21"/>
      <c r="I152" s="21"/>
      <c r="J152" s="22"/>
      <c r="K152" s="21"/>
      <c r="L152" s="23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2" customHeight="1">
      <c r="A153" s="15"/>
      <c r="B153" s="79" t="s">
        <v>102</v>
      </c>
      <c r="C153" s="79"/>
      <c r="D153" s="79"/>
      <c r="E153" s="79"/>
      <c r="F153" s="79"/>
      <c r="G153" s="79"/>
      <c r="H153" s="79"/>
      <c r="I153" s="79"/>
      <c r="J153" s="80"/>
      <c r="K153" s="79"/>
      <c r="L153" s="23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2" customHeight="1">
      <c r="A154" s="15"/>
      <c r="B154" s="79" t="s">
        <v>103</v>
      </c>
      <c r="C154" s="79"/>
      <c r="D154" s="79"/>
      <c r="E154" s="79"/>
      <c r="F154" s="79"/>
      <c r="G154" s="79"/>
      <c r="H154" s="79"/>
      <c r="I154" s="79"/>
      <c r="J154" s="80"/>
      <c r="K154" s="79"/>
      <c r="L154" s="23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2" customHeight="1">
      <c r="A155" s="15"/>
      <c r="B155" s="79"/>
      <c r="C155" s="79"/>
      <c r="D155" s="79"/>
      <c r="E155" s="79"/>
      <c r="F155" s="79"/>
      <c r="G155" s="79"/>
      <c r="H155" s="79"/>
      <c r="I155" s="79"/>
      <c r="J155" s="80"/>
      <c r="K155" s="79"/>
      <c r="L155" s="23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2" customHeight="1">
      <c r="A156" s="15"/>
      <c r="B156" s="21" t="s">
        <v>104</v>
      </c>
      <c r="C156" s="21"/>
      <c r="D156" s="21"/>
      <c r="E156" s="21"/>
      <c r="F156" s="21"/>
      <c r="G156" s="21"/>
      <c r="H156" s="21"/>
      <c r="I156" s="21"/>
      <c r="J156" s="22"/>
      <c r="K156" s="21"/>
      <c r="L156" s="23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2" customHeight="1">
      <c r="A157" s="15"/>
      <c r="B157" s="21" t="s">
        <v>105</v>
      </c>
      <c r="C157" s="21"/>
      <c r="D157" s="21"/>
      <c r="E157" s="21"/>
      <c r="F157" s="21"/>
      <c r="G157" s="21"/>
      <c r="H157" s="21"/>
      <c r="I157" s="21"/>
      <c r="J157" s="22"/>
      <c r="K157" s="21"/>
      <c r="L157" s="23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2" customHeight="1">
      <c r="A158" s="15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3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2" customHeight="1">
      <c r="A159" s="15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81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2" customHeight="1">
      <c r="A160" s="15"/>
      <c r="B160" s="52" t="s">
        <v>106</v>
      </c>
      <c r="C160" s="52"/>
      <c r="D160" s="21"/>
      <c r="E160" s="52"/>
      <c r="F160" s="21"/>
      <c r="G160" s="52"/>
      <c r="H160" s="52" t="s">
        <v>107</v>
      </c>
      <c r="I160" s="52"/>
      <c r="J160" s="21"/>
      <c r="K160" s="52"/>
      <c r="L160" s="23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2" customHeight="1">
      <c r="A161" s="15"/>
      <c r="B161" s="21"/>
      <c r="C161" s="21"/>
      <c r="D161" s="21"/>
      <c r="E161" s="21"/>
      <c r="F161" s="21"/>
      <c r="G161" s="21"/>
      <c r="H161" s="21"/>
      <c r="I161" s="21"/>
      <c r="J161" s="68"/>
      <c r="K161" s="21"/>
      <c r="L161" s="82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2" customHeight="1">
      <c r="A162" s="15"/>
      <c r="B162" s="21"/>
      <c r="C162" s="21"/>
      <c r="D162" s="21"/>
      <c r="E162" s="21"/>
      <c r="F162" s="21"/>
      <c r="G162" s="21"/>
      <c r="H162" s="21"/>
      <c r="I162" s="21"/>
      <c r="J162" s="68"/>
      <c r="K162" s="21"/>
      <c r="L162" s="82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2" customHeight="1">
      <c r="A163" s="15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3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2" customHeight="1">
      <c r="A164" s="15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3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2" customHeight="1">
      <c r="A165" s="15"/>
      <c r="B165" s="83"/>
      <c r="C165" s="83"/>
      <c r="D165" s="21"/>
      <c r="E165" s="21"/>
      <c r="F165" s="21"/>
      <c r="G165" s="83"/>
      <c r="H165" s="27"/>
      <c r="I165" s="27"/>
      <c r="J165" s="27"/>
      <c r="K165" s="27"/>
      <c r="L165" s="27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2" customHeight="1">
      <c r="A166" s="15"/>
      <c r="B166" s="52"/>
      <c r="C166" s="52"/>
      <c r="D166" s="21"/>
      <c r="E166" s="21"/>
      <c r="F166" s="21"/>
      <c r="G166" s="52"/>
      <c r="H166" s="84"/>
      <c r="I166" s="84"/>
      <c r="J166" s="52"/>
      <c r="K166" s="84"/>
      <c r="L166" s="82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2" customHeight="1">
      <c r="A167" s="15"/>
      <c r="B167" s="21"/>
      <c r="C167" s="21"/>
      <c r="D167" s="21"/>
      <c r="E167" s="21"/>
      <c r="F167" s="21"/>
      <c r="G167" s="21"/>
      <c r="H167" s="15"/>
      <c r="I167" s="85"/>
      <c r="J167" s="21"/>
      <c r="K167" s="85"/>
      <c r="L167" s="82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2" customHeight="1">
      <c r="A168" s="15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3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2" customHeight="1">
      <c r="A169" s="15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3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2" customHeight="1">
      <c r="A170" s="15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3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2" customHeight="1">
      <c r="A171" s="15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3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2" customHeight="1">
      <c r="A172" s="15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3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2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2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2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2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2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2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2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2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2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2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2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2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2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2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2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2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2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2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2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2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2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2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2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2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2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2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2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2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2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2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2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2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2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</sheetData>
  <pageMargins left="0.75" right="0.75" top="0.75" bottom="0.75" header="0.3" footer="0.3"/>
  <pageSetup paperSize="9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FF0000"/>
  </sheetPr>
  <dimension ref="B2:R232"/>
  <sheetViews>
    <sheetView topLeftCell="A4" zoomScale="90" zoomScaleNormal="90" workbookViewId="0">
      <selection activeCell="Q192" sqref="Q192"/>
    </sheetView>
  </sheetViews>
  <sheetFormatPr defaultRowHeight="15"/>
  <cols>
    <col min="1" max="1" width="9.140625" style="10"/>
    <col min="2" max="2" width="3.28515625" style="10" customWidth="1"/>
    <col min="3" max="3" width="4.5703125" style="14" bestFit="1" customWidth="1"/>
    <col min="4" max="4" width="2" style="10" customWidth="1"/>
    <col min="5" max="5" width="3.42578125" style="10" customWidth="1"/>
    <col min="6" max="6" width="19.7109375" style="10" customWidth="1"/>
    <col min="7" max="7" width="10.42578125" style="10" customWidth="1"/>
    <col min="8" max="8" width="10.140625" style="10" customWidth="1"/>
    <col min="9" max="9" width="13.5703125" style="10" customWidth="1"/>
    <col min="10" max="10" width="11.5703125" style="94" customWidth="1"/>
    <col min="11" max="11" width="15.7109375" style="95" customWidth="1"/>
    <col min="12" max="12" width="18.85546875" style="96" bestFit="1" customWidth="1"/>
    <col min="13" max="14" width="1.85546875" style="10" customWidth="1"/>
    <col min="15" max="15" width="2.42578125" style="10" customWidth="1"/>
    <col min="16" max="16" width="0.28515625" style="10" customWidth="1"/>
    <col min="17" max="17" width="12.7109375" style="10" bestFit="1" customWidth="1"/>
    <col min="18" max="18" width="20.28515625" style="10" bestFit="1" customWidth="1"/>
    <col min="19" max="16384" width="9.140625" style="10"/>
  </cols>
  <sheetData>
    <row r="2" spans="2:18">
      <c r="B2" s="86"/>
      <c r="C2" s="87"/>
      <c r="D2" s="88"/>
      <c r="E2" s="88"/>
      <c r="F2" s="88"/>
      <c r="G2" s="88"/>
      <c r="H2" s="88"/>
      <c r="I2" s="88"/>
      <c r="J2" s="89"/>
      <c r="K2" s="90"/>
      <c r="L2" s="91"/>
      <c r="M2" s="88"/>
      <c r="N2" s="88"/>
      <c r="O2" s="92"/>
      <c r="P2" s="88"/>
    </row>
    <row r="3" spans="2:18">
      <c r="B3" s="93"/>
      <c r="O3" s="97"/>
    </row>
    <row r="4" spans="2:18" s="101" customFormat="1" ht="33" customHeight="1">
      <c r="B4" s="98"/>
      <c r="C4" s="11"/>
      <c r="D4" s="11"/>
      <c r="E4" s="11"/>
      <c r="F4" s="11"/>
      <c r="G4" s="11"/>
      <c r="H4" s="11" t="s">
        <v>60</v>
      </c>
      <c r="I4" s="11"/>
      <c r="J4" s="99"/>
      <c r="K4" s="11"/>
      <c r="L4" s="11"/>
      <c r="M4" s="11"/>
      <c r="N4" s="11"/>
      <c r="O4" s="100"/>
    </row>
    <row r="5" spans="2:18" s="101" customFormat="1" ht="12.75" customHeight="1">
      <c r="B5" s="102"/>
      <c r="C5" s="103"/>
      <c r="D5" s="103"/>
      <c r="E5" s="103"/>
      <c r="F5" s="103"/>
      <c r="G5" s="103"/>
      <c r="H5" s="103"/>
      <c r="I5" s="103"/>
      <c r="J5" s="104"/>
      <c r="K5" s="105"/>
      <c r="L5" s="106"/>
      <c r="M5" s="103"/>
      <c r="N5" s="103"/>
      <c r="O5" s="107"/>
    </row>
    <row r="6" spans="2:18" ht="15.75">
      <c r="B6" s="93"/>
      <c r="D6" s="332" t="s">
        <v>108</v>
      </c>
      <c r="E6" s="332"/>
      <c r="F6" s="108" t="s">
        <v>109</v>
      </c>
      <c r="O6" s="97"/>
    </row>
    <row r="7" spans="2:18">
      <c r="B7" s="93"/>
      <c r="O7" s="97"/>
    </row>
    <row r="8" spans="2:18">
      <c r="B8" s="93"/>
      <c r="E8" s="109" t="s">
        <v>110</v>
      </c>
      <c r="F8" s="110" t="s">
        <v>111</v>
      </c>
      <c r="G8" s="110"/>
      <c r="H8" s="111"/>
      <c r="O8" s="97"/>
    </row>
    <row r="9" spans="2:18">
      <c r="B9" s="93"/>
      <c r="E9" s="109"/>
      <c r="F9" s="110"/>
      <c r="G9" s="110"/>
      <c r="H9" s="111"/>
      <c r="O9" s="97"/>
    </row>
    <row r="10" spans="2:18">
      <c r="B10" s="93"/>
      <c r="E10" s="112">
        <v>1</v>
      </c>
      <c r="F10" s="113" t="s">
        <v>112</v>
      </c>
      <c r="G10" s="101"/>
      <c r="O10" s="97"/>
    </row>
    <row r="11" spans="2:18">
      <c r="B11" s="93"/>
      <c r="C11" s="14">
        <v>3</v>
      </c>
      <c r="F11" s="14" t="s">
        <v>113</v>
      </c>
      <c r="O11" s="97"/>
    </row>
    <row r="12" spans="2:18">
      <c r="B12" s="93"/>
      <c r="E12" s="333" t="s">
        <v>114</v>
      </c>
      <c r="F12" s="333" t="s">
        <v>115</v>
      </c>
      <c r="G12" s="333"/>
      <c r="H12" s="333" t="s">
        <v>116</v>
      </c>
      <c r="I12" s="114" t="s">
        <v>117</v>
      </c>
      <c r="J12" s="115" t="s">
        <v>118</v>
      </c>
      <c r="K12" s="116" t="s">
        <v>117</v>
      </c>
      <c r="O12" s="97"/>
    </row>
    <row r="13" spans="2:18">
      <c r="B13" s="93"/>
      <c r="E13" s="333"/>
      <c r="F13" s="333"/>
      <c r="G13" s="333"/>
      <c r="H13" s="333"/>
      <c r="I13" s="117" t="s">
        <v>119</v>
      </c>
      <c r="J13" s="118" t="s">
        <v>120</v>
      </c>
      <c r="K13" s="119" t="s">
        <v>121</v>
      </c>
      <c r="O13" s="97"/>
    </row>
    <row r="14" spans="2:18">
      <c r="B14" s="93"/>
      <c r="E14" s="120"/>
      <c r="F14" s="330" t="s">
        <v>122</v>
      </c>
      <c r="G14" s="331"/>
      <c r="H14" s="121" t="s">
        <v>123</v>
      </c>
      <c r="I14" s="122" t="e">
        <f>+#REF!</f>
        <v>#REF!</v>
      </c>
      <c r="J14" s="123">
        <v>1</v>
      </c>
      <c r="K14" s="122" t="e">
        <f>+I14*J14</f>
        <v>#REF!</v>
      </c>
      <c r="L14" s="124"/>
      <c r="O14" s="97"/>
    </row>
    <row r="15" spans="2:18">
      <c r="B15" s="93"/>
      <c r="E15" s="120"/>
      <c r="F15" s="330" t="s">
        <v>122</v>
      </c>
      <c r="G15" s="331"/>
      <c r="H15" s="121" t="s">
        <v>124</v>
      </c>
      <c r="I15" s="125" t="e">
        <f>+#REF!/137.28</f>
        <v>#REF!</v>
      </c>
      <c r="J15" s="123">
        <v>137.28</v>
      </c>
      <c r="K15" s="122" t="e">
        <f t="shared" ref="K15" si="0">+I15*J15</f>
        <v>#REF!</v>
      </c>
      <c r="L15" s="126"/>
      <c r="M15" s="127"/>
      <c r="N15" s="127"/>
      <c r="O15" s="97"/>
    </row>
    <row r="16" spans="2:18" s="101" customFormat="1" ht="21" customHeight="1">
      <c r="B16" s="128"/>
      <c r="C16" s="129"/>
      <c r="E16" s="335" t="s">
        <v>18</v>
      </c>
      <c r="F16" s="336"/>
      <c r="G16" s="336"/>
      <c r="H16" s="336"/>
      <c r="I16" s="336"/>
      <c r="J16" s="337"/>
      <c r="K16" s="130" t="e">
        <f>SUM(K14:K15)</f>
        <v>#REF!</v>
      </c>
      <c r="L16" s="131"/>
      <c r="O16" s="132"/>
      <c r="R16" s="133"/>
    </row>
    <row r="17" spans="2:18" ht="12.75">
      <c r="B17" s="93"/>
      <c r="C17" s="14">
        <v>4</v>
      </c>
      <c r="E17" s="12"/>
      <c r="F17" s="14" t="s">
        <v>68</v>
      </c>
      <c r="G17" s="12"/>
      <c r="H17" s="12"/>
      <c r="I17" s="12"/>
      <c r="J17" s="134"/>
      <c r="K17" s="135"/>
      <c r="L17" s="136"/>
      <c r="O17" s="97"/>
    </row>
    <row r="18" spans="2:18">
      <c r="B18" s="93"/>
      <c r="E18" s="333" t="s">
        <v>114</v>
      </c>
      <c r="F18" s="333" t="s">
        <v>125</v>
      </c>
      <c r="G18" s="333"/>
      <c r="H18" s="333" t="s">
        <v>116</v>
      </c>
      <c r="I18" s="114" t="s">
        <v>117</v>
      </c>
      <c r="J18" s="115" t="s">
        <v>118</v>
      </c>
      <c r="K18" s="116" t="s">
        <v>117</v>
      </c>
      <c r="O18" s="97"/>
    </row>
    <row r="19" spans="2:18">
      <c r="B19" s="93"/>
      <c r="E19" s="333"/>
      <c r="F19" s="333"/>
      <c r="G19" s="333"/>
      <c r="H19" s="333"/>
      <c r="I19" s="117" t="s">
        <v>119</v>
      </c>
      <c r="J19" s="118" t="s">
        <v>120</v>
      </c>
      <c r="K19" s="119" t="s">
        <v>121</v>
      </c>
      <c r="O19" s="97"/>
    </row>
    <row r="20" spans="2:18">
      <c r="B20" s="93"/>
      <c r="E20" s="137"/>
      <c r="F20" s="138" t="s">
        <v>126</v>
      </c>
      <c r="G20" s="139"/>
      <c r="H20" s="140" t="s">
        <v>127</v>
      </c>
      <c r="I20" s="141">
        <v>0</v>
      </c>
      <c r="J20" s="123">
        <v>1</v>
      </c>
      <c r="K20" s="141">
        <f>+I20*J20</f>
        <v>0</v>
      </c>
      <c r="O20" s="97"/>
    </row>
    <row r="21" spans="2:18">
      <c r="B21" s="93"/>
      <c r="E21" s="137"/>
      <c r="F21" s="138" t="s">
        <v>128</v>
      </c>
      <c r="G21" s="139"/>
      <c r="H21" s="140" t="s">
        <v>129</v>
      </c>
      <c r="I21" s="141">
        <v>0</v>
      </c>
      <c r="J21" s="123">
        <v>137.28</v>
      </c>
      <c r="K21" s="141">
        <f>+I21*J21</f>
        <v>0</v>
      </c>
      <c r="O21" s="97"/>
    </row>
    <row r="22" spans="2:18">
      <c r="B22" s="93"/>
      <c r="E22" s="137"/>
      <c r="F22" s="138"/>
      <c r="G22" s="139"/>
      <c r="H22" s="140"/>
      <c r="I22" s="141"/>
      <c r="J22" s="123"/>
      <c r="K22" s="141"/>
      <c r="O22" s="97"/>
    </row>
    <row r="23" spans="2:18">
      <c r="B23" s="93"/>
      <c r="E23" s="120"/>
      <c r="F23" s="142"/>
      <c r="G23" s="143"/>
      <c r="H23" s="143"/>
      <c r="I23" s="141"/>
      <c r="J23" s="123"/>
      <c r="K23" s="141">
        <f>SUM(K20:K22)</f>
        <v>0</v>
      </c>
      <c r="O23" s="97"/>
      <c r="R23" s="144"/>
    </row>
    <row r="24" spans="2:18" ht="18" customHeight="1">
      <c r="B24" s="93"/>
      <c r="E24" s="335" t="s">
        <v>18</v>
      </c>
      <c r="F24" s="336"/>
      <c r="G24" s="336"/>
      <c r="H24" s="336"/>
      <c r="I24" s="336"/>
      <c r="J24" s="336"/>
      <c r="K24" s="337"/>
      <c r="O24" s="97"/>
    </row>
    <row r="25" spans="2:18">
      <c r="B25" s="93"/>
      <c r="J25" s="145" t="s">
        <v>130</v>
      </c>
      <c r="K25" s="130" t="e">
        <f>+K16+K23</f>
        <v>#REF!</v>
      </c>
      <c r="L25" s="96" t="e">
        <f>BS!C9-'Notes 20'!K25</f>
        <v>#REF!</v>
      </c>
      <c r="O25" s="97"/>
      <c r="R25" s="144"/>
    </row>
    <row r="26" spans="2:18">
      <c r="B26" s="93"/>
      <c r="O26" s="97"/>
    </row>
    <row r="27" spans="2:18">
      <c r="B27" s="93"/>
      <c r="C27" s="14">
        <v>5</v>
      </c>
      <c r="E27" s="112">
        <v>2</v>
      </c>
      <c r="F27" s="113" t="s">
        <v>131</v>
      </c>
      <c r="G27" s="101"/>
      <c r="O27" s="97"/>
    </row>
    <row r="28" spans="2:18">
      <c r="B28" s="93"/>
      <c r="G28" s="10" t="s">
        <v>132</v>
      </c>
      <c r="O28" s="97"/>
    </row>
    <row r="29" spans="2:18">
      <c r="B29" s="93"/>
      <c r="O29" s="97"/>
    </row>
    <row r="30" spans="2:18">
      <c r="B30" s="93"/>
      <c r="C30" s="14">
        <v>6</v>
      </c>
      <c r="E30" s="112">
        <v>3</v>
      </c>
      <c r="F30" s="113" t="s">
        <v>133</v>
      </c>
      <c r="G30" s="101"/>
      <c r="O30" s="97"/>
    </row>
    <row r="31" spans="2:18">
      <c r="B31" s="93"/>
      <c r="E31" s="129"/>
      <c r="F31" s="146"/>
      <c r="G31" s="101"/>
      <c r="O31" s="97"/>
    </row>
    <row r="32" spans="2:18">
      <c r="B32" s="93"/>
      <c r="C32" s="14">
        <v>7</v>
      </c>
      <c r="E32" s="129" t="s">
        <v>134</v>
      </c>
      <c r="F32" s="147" t="s">
        <v>135</v>
      </c>
      <c r="L32" s="148"/>
      <c r="O32" s="97"/>
    </row>
    <row r="33" spans="2:15">
      <c r="B33" s="93"/>
      <c r="F33" s="338" t="s">
        <v>136</v>
      </c>
      <c r="G33" s="338"/>
      <c r="I33" s="14"/>
      <c r="K33" s="149" t="s">
        <v>137</v>
      </c>
      <c r="L33" s="150"/>
      <c r="O33" s="97"/>
    </row>
    <row r="34" spans="2:15">
      <c r="B34" s="93"/>
      <c r="F34" s="338" t="s">
        <v>138</v>
      </c>
      <c r="G34" s="338"/>
      <c r="I34" s="14"/>
      <c r="J34" s="151"/>
      <c r="K34" s="149" t="s">
        <v>137</v>
      </c>
      <c r="L34" s="150"/>
      <c r="O34" s="97"/>
    </row>
    <row r="35" spans="2:15">
      <c r="B35" s="93"/>
      <c r="F35" s="10" t="s">
        <v>139</v>
      </c>
      <c r="I35" s="14"/>
      <c r="J35" s="151"/>
      <c r="K35" s="149" t="s">
        <v>137</v>
      </c>
      <c r="L35" s="150"/>
      <c r="O35" s="97"/>
    </row>
    <row r="36" spans="2:15">
      <c r="B36" s="93"/>
      <c r="F36" s="10" t="s">
        <v>140</v>
      </c>
      <c r="I36" s="14"/>
      <c r="J36" s="151"/>
      <c r="K36" s="149" t="s">
        <v>137</v>
      </c>
      <c r="L36" s="150" t="e">
        <f>+#REF!</f>
        <v>#REF!</v>
      </c>
      <c r="O36" s="97"/>
    </row>
    <row r="37" spans="2:15">
      <c r="B37" s="93"/>
      <c r="F37" s="10" t="s">
        <v>141</v>
      </c>
      <c r="I37" s="14"/>
      <c r="J37" s="151"/>
      <c r="K37" s="149" t="s">
        <v>137</v>
      </c>
      <c r="L37" s="150"/>
      <c r="O37" s="97"/>
    </row>
    <row r="38" spans="2:15">
      <c r="B38" s="93"/>
      <c r="F38" s="10" t="s">
        <v>142</v>
      </c>
      <c r="I38" s="14"/>
      <c r="J38" s="151"/>
      <c r="K38" s="149" t="s">
        <v>137</v>
      </c>
      <c r="L38" s="150"/>
      <c r="O38" s="97"/>
    </row>
    <row r="39" spans="2:15">
      <c r="B39" s="93"/>
      <c r="F39" s="338" t="s">
        <v>143</v>
      </c>
      <c r="G39" s="338"/>
      <c r="I39" s="14"/>
      <c r="J39" s="151"/>
      <c r="K39" s="149" t="s">
        <v>137</v>
      </c>
      <c r="L39" s="150"/>
      <c r="O39" s="97"/>
    </row>
    <row r="40" spans="2:15">
      <c r="B40" s="93"/>
      <c r="F40" s="10" t="s">
        <v>144</v>
      </c>
      <c r="I40" s="14"/>
      <c r="J40" s="151"/>
      <c r="K40" s="149" t="s">
        <v>137</v>
      </c>
      <c r="L40" s="150"/>
      <c r="O40" s="97"/>
    </row>
    <row r="41" spans="2:15">
      <c r="B41" s="93"/>
      <c r="F41" s="10" t="s">
        <v>145</v>
      </c>
      <c r="I41" s="14"/>
      <c r="J41" s="151"/>
      <c r="K41" s="152" t="s">
        <v>137</v>
      </c>
      <c r="L41" s="153"/>
      <c r="O41" s="97"/>
    </row>
    <row r="42" spans="2:15">
      <c r="B42" s="93"/>
      <c r="L42" s="95"/>
      <c r="O42" s="97"/>
    </row>
    <row r="43" spans="2:15">
      <c r="B43" s="93"/>
      <c r="C43" s="14">
        <v>8</v>
      </c>
      <c r="E43" s="129" t="s">
        <v>134</v>
      </c>
      <c r="F43" s="147" t="s">
        <v>146</v>
      </c>
      <c r="K43" s="152" t="s">
        <v>137</v>
      </c>
      <c r="L43" s="95">
        <v>0</v>
      </c>
      <c r="O43" s="97"/>
    </row>
    <row r="44" spans="2:15">
      <c r="B44" s="93"/>
      <c r="L44" s="95"/>
      <c r="O44" s="97"/>
    </row>
    <row r="45" spans="2:15">
      <c r="B45" s="93"/>
      <c r="C45" s="14">
        <v>9</v>
      </c>
      <c r="E45" s="129" t="s">
        <v>134</v>
      </c>
      <c r="F45" s="147" t="s">
        <v>147</v>
      </c>
      <c r="H45" s="329"/>
      <c r="I45" s="329"/>
      <c r="L45" s="95"/>
      <c r="O45" s="97"/>
    </row>
    <row r="46" spans="2:15">
      <c r="B46" s="93"/>
      <c r="G46" s="10" t="s">
        <v>148</v>
      </c>
      <c r="K46" s="149" t="s">
        <v>137</v>
      </c>
      <c r="L46" s="150">
        <v>-298765</v>
      </c>
      <c r="O46" s="97"/>
    </row>
    <row r="47" spans="2:15">
      <c r="B47" s="93"/>
      <c r="G47" s="10" t="s">
        <v>149</v>
      </c>
      <c r="K47" s="149" t="s">
        <v>137</v>
      </c>
      <c r="L47" s="150">
        <f>-PL!C29</f>
        <v>0</v>
      </c>
      <c r="O47" s="97"/>
    </row>
    <row r="48" spans="2:15">
      <c r="B48" s="93"/>
      <c r="G48" s="10" t="s">
        <v>150</v>
      </c>
      <c r="K48" s="149" t="s">
        <v>137</v>
      </c>
      <c r="L48" s="150">
        <f>+L47+L46</f>
        <v>-298765</v>
      </c>
      <c r="O48" s="97"/>
    </row>
    <row r="49" spans="2:15">
      <c r="B49" s="93"/>
      <c r="G49" s="10" t="s">
        <v>151</v>
      </c>
      <c r="K49" s="149" t="s">
        <v>137</v>
      </c>
      <c r="L49" s="150">
        <v>0</v>
      </c>
      <c r="O49" s="97"/>
    </row>
    <row r="50" spans="2:15" ht="15.75">
      <c r="B50" s="93"/>
      <c r="G50" s="10" t="s">
        <v>152</v>
      </c>
      <c r="H50" s="154"/>
      <c r="I50" s="154"/>
      <c r="J50" s="155"/>
      <c r="K50" s="149" t="s">
        <v>137</v>
      </c>
      <c r="L50" s="150">
        <v>0</v>
      </c>
      <c r="O50" s="97"/>
    </row>
    <row r="51" spans="2:15" ht="15.75">
      <c r="B51" s="93"/>
      <c r="H51" s="154"/>
      <c r="I51" s="154"/>
      <c r="J51" s="155"/>
      <c r="K51" s="149"/>
      <c r="O51" s="97"/>
    </row>
    <row r="52" spans="2:15" ht="15.75">
      <c r="B52" s="93"/>
      <c r="H52" s="154"/>
      <c r="I52" s="154"/>
      <c r="J52" s="155"/>
      <c r="K52" s="149"/>
      <c r="O52" s="97"/>
    </row>
    <row r="53" spans="2:15" ht="15.75">
      <c r="B53" s="93"/>
      <c r="H53" s="154"/>
      <c r="I53" s="154"/>
      <c r="J53" s="155"/>
      <c r="K53" s="149"/>
      <c r="O53" s="97"/>
    </row>
    <row r="54" spans="2:15" ht="15.75">
      <c r="B54" s="93"/>
      <c r="H54" s="154"/>
      <c r="I54" s="154"/>
      <c r="J54" s="155"/>
      <c r="K54" s="149"/>
      <c r="O54" s="97"/>
    </row>
    <row r="55" spans="2:15" ht="15.75">
      <c r="B55" s="156"/>
      <c r="C55" s="157"/>
      <c r="D55" s="158"/>
      <c r="E55" s="158"/>
      <c r="F55" s="158"/>
      <c r="G55" s="158"/>
      <c r="H55" s="159"/>
      <c r="I55" s="159"/>
      <c r="J55" s="160"/>
      <c r="K55" s="161"/>
      <c r="L55" s="162"/>
      <c r="M55" s="158"/>
      <c r="N55" s="158"/>
      <c r="O55" s="163"/>
    </row>
    <row r="56" spans="2:15" ht="15.75">
      <c r="B56" s="86"/>
      <c r="C56" s="87"/>
      <c r="D56" s="88"/>
      <c r="E56" s="88"/>
      <c r="F56" s="88"/>
      <c r="G56" s="88"/>
      <c r="H56" s="164"/>
      <c r="I56" s="164"/>
      <c r="J56" s="165"/>
      <c r="K56" s="166"/>
      <c r="L56" s="91"/>
      <c r="M56" s="88"/>
      <c r="N56" s="88"/>
      <c r="O56" s="92"/>
    </row>
    <row r="57" spans="2:15" ht="15.75">
      <c r="B57" s="93"/>
      <c r="C57" s="14">
        <v>10</v>
      </c>
      <c r="E57" s="129" t="s">
        <v>134</v>
      </c>
      <c r="F57" s="147" t="s">
        <v>153</v>
      </c>
      <c r="G57" s="154"/>
      <c r="H57" s="154"/>
      <c r="I57" s="154"/>
      <c r="J57" s="155"/>
      <c r="K57" s="167"/>
      <c r="O57" s="97"/>
    </row>
    <row r="58" spans="2:15">
      <c r="B58" s="93"/>
      <c r="G58" s="10" t="s">
        <v>154</v>
      </c>
      <c r="K58" s="149" t="s">
        <v>137</v>
      </c>
      <c r="L58" s="168">
        <v>0</v>
      </c>
      <c r="O58" s="97"/>
    </row>
    <row r="59" spans="2:15">
      <c r="B59" s="93"/>
      <c r="G59" s="10" t="s">
        <v>155</v>
      </c>
      <c r="K59" s="149" t="s">
        <v>137</v>
      </c>
      <c r="L59" s="150" t="e">
        <f>+#REF!</f>
        <v>#REF!</v>
      </c>
      <c r="O59" s="97"/>
    </row>
    <row r="60" spans="2:15">
      <c r="B60" s="93"/>
      <c r="G60" s="10" t="s">
        <v>156</v>
      </c>
      <c r="K60" s="149" t="s">
        <v>137</v>
      </c>
      <c r="L60" s="150" t="e">
        <f>+L59</f>
        <v>#REF!</v>
      </c>
      <c r="O60" s="97"/>
    </row>
    <row r="61" spans="2:15">
      <c r="B61" s="93"/>
      <c r="G61" s="169" t="s">
        <v>157</v>
      </c>
      <c r="K61" s="10"/>
      <c r="L61" s="168">
        <v>0</v>
      </c>
      <c r="O61" s="97"/>
    </row>
    <row r="62" spans="2:15">
      <c r="B62" s="93"/>
      <c r="F62" s="13"/>
      <c r="G62" s="169" t="s">
        <v>158</v>
      </c>
      <c r="K62" s="149" t="s">
        <v>137</v>
      </c>
      <c r="L62" s="150">
        <v>0</v>
      </c>
      <c r="O62" s="97"/>
    </row>
    <row r="63" spans="2:15">
      <c r="B63" s="93"/>
      <c r="F63" s="13"/>
      <c r="G63" s="169" t="s">
        <v>159</v>
      </c>
      <c r="K63" s="149"/>
      <c r="L63" s="168">
        <v>0</v>
      </c>
      <c r="O63" s="97"/>
    </row>
    <row r="64" spans="2:15">
      <c r="B64" s="93"/>
      <c r="F64" s="13"/>
      <c r="G64" s="169" t="s">
        <v>160</v>
      </c>
      <c r="K64" s="149"/>
      <c r="L64" s="170">
        <v>0</v>
      </c>
      <c r="O64" s="97"/>
    </row>
    <row r="65" spans="2:15">
      <c r="B65" s="93"/>
      <c r="F65" s="13"/>
      <c r="G65" s="13"/>
      <c r="H65" s="13"/>
      <c r="I65" s="13"/>
      <c r="J65" s="171"/>
      <c r="K65" s="172"/>
      <c r="O65" s="97"/>
    </row>
    <row r="66" spans="2:15">
      <c r="B66" s="93"/>
      <c r="C66" s="129">
        <v>11</v>
      </c>
      <c r="D66" s="173"/>
      <c r="E66" s="129" t="s">
        <v>134</v>
      </c>
      <c r="F66" s="147" t="s">
        <v>161</v>
      </c>
      <c r="G66" s="110"/>
      <c r="H66" s="111"/>
      <c r="K66" s="149" t="s">
        <v>137</v>
      </c>
      <c r="O66" s="97"/>
    </row>
    <row r="67" spans="2:15">
      <c r="B67" s="93"/>
      <c r="F67" s="147"/>
      <c r="G67" s="101"/>
      <c r="K67" s="149"/>
      <c r="O67" s="97"/>
    </row>
    <row r="68" spans="2:15">
      <c r="B68" s="93"/>
      <c r="C68" s="14">
        <v>12</v>
      </c>
      <c r="E68" s="129" t="s">
        <v>134</v>
      </c>
      <c r="F68" s="147"/>
      <c r="K68" s="149" t="s">
        <v>162</v>
      </c>
      <c r="L68" s="174"/>
      <c r="O68" s="97"/>
    </row>
    <row r="69" spans="2:15">
      <c r="B69" s="93"/>
      <c r="F69" s="101"/>
      <c r="G69" s="101"/>
      <c r="H69" s="101"/>
      <c r="I69" s="101"/>
      <c r="K69" s="149"/>
      <c r="L69" s="174"/>
      <c r="O69" s="97"/>
    </row>
    <row r="70" spans="2:15">
      <c r="B70" s="93"/>
      <c r="C70" s="14">
        <v>13</v>
      </c>
      <c r="E70" s="129" t="s">
        <v>134</v>
      </c>
      <c r="F70" s="101"/>
      <c r="G70" s="101"/>
      <c r="H70" s="101"/>
      <c r="I70" s="101"/>
      <c r="K70" s="149" t="s">
        <v>162</v>
      </c>
      <c r="O70" s="97"/>
    </row>
    <row r="71" spans="2:15">
      <c r="B71" s="93"/>
      <c r="K71" s="149"/>
      <c r="O71" s="97"/>
    </row>
    <row r="72" spans="2:15">
      <c r="B72" s="93"/>
      <c r="C72" s="14">
        <v>14</v>
      </c>
      <c r="E72" s="109">
        <v>4</v>
      </c>
      <c r="F72" s="175" t="s">
        <v>163</v>
      </c>
      <c r="K72" s="149"/>
      <c r="O72" s="97"/>
    </row>
    <row r="73" spans="2:15">
      <c r="B73" s="93"/>
      <c r="K73" s="149"/>
      <c r="O73" s="97"/>
    </row>
    <row r="74" spans="2:15">
      <c r="B74" s="93"/>
      <c r="C74" s="14">
        <v>15</v>
      </c>
      <c r="E74" s="10" t="s">
        <v>134</v>
      </c>
      <c r="F74" s="176" t="s">
        <v>164</v>
      </c>
      <c r="K74" s="149" t="s">
        <v>162</v>
      </c>
      <c r="L74" s="136"/>
      <c r="O74" s="97"/>
    </row>
    <row r="75" spans="2:15">
      <c r="B75" s="93"/>
      <c r="F75" s="176"/>
      <c r="K75" s="149"/>
      <c r="L75" s="177"/>
      <c r="O75" s="97"/>
    </row>
    <row r="76" spans="2:15">
      <c r="B76" s="93"/>
      <c r="C76" s="14">
        <v>16</v>
      </c>
      <c r="D76" s="101"/>
      <c r="E76" s="10" t="s">
        <v>134</v>
      </c>
      <c r="F76" s="176" t="s">
        <v>165</v>
      </c>
      <c r="G76" s="101"/>
      <c r="H76" s="101"/>
      <c r="I76" s="101"/>
      <c r="K76" s="149" t="s">
        <v>162</v>
      </c>
      <c r="L76" s="136"/>
      <c r="O76" s="97"/>
    </row>
    <row r="77" spans="2:15">
      <c r="B77" s="93"/>
      <c r="F77" s="176"/>
      <c r="G77" s="12"/>
      <c r="H77" s="12"/>
      <c r="I77" s="12"/>
      <c r="K77" s="149"/>
      <c r="L77" s="136"/>
      <c r="O77" s="97"/>
    </row>
    <row r="78" spans="2:15">
      <c r="B78" s="93"/>
      <c r="C78" s="129">
        <v>17</v>
      </c>
      <c r="E78" s="101" t="s">
        <v>134</v>
      </c>
      <c r="F78" s="147" t="s">
        <v>166</v>
      </c>
      <c r="G78" s="12"/>
      <c r="H78" s="12"/>
      <c r="I78" s="12"/>
      <c r="K78" s="149" t="s">
        <v>162</v>
      </c>
      <c r="L78" s="174"/>
      <c r="O78" s="97"/>
    </row>
    <row r="79" spans="2:15">
      <c r="B79" s="93"/>
      <c r="F79" s="176"/>
      <c r="G79" s="101"/>
      <c r="H79" s="101"/>
      <c r="I79" s="101"/>
      <c r="K79" s="149"/>
      <c r="L79" s="174"/>
      <c r="O79" s="97"/>
    </row>
    <row r="80" spans="2:15">
      <c r="B80" s="93"/>
      <c r="C80" s="14">
        <v>18</v>
      </c>
      <c r="E80" s="10" t="s">
        <v>134</v>
      </c>
      <c r="F80" s="176" t="s">
        <v>167</v>
      </c>
      <c r="G80" s="101"/>
      <c r="H80" s="101"/>
      <c r="I80" s="101"/>
      <c r="K80" s="149" t="s">
        <v>162</v>
      </c>
      <c r="O80" s="97"/>
    </row>
    <row r="81" spans="2:15">
      <c r="B81" s="93"/>
      <c r="F81" s="176"/>
      <c r="K81" s="149"/>
      <c r="O81" s="97"/>
    </row>
    <row r="82" spans="2:15">
      <c r="B82" s="93"/>
      <c r="C82" s="14">
        <v>19</v>
      </c>
      <c r="E82" s="10" t="s">
        <v>134</v>
      </c>
      <c r="F82" s="178" t="s">
        <v>168</v>
      </c>
      <c r="K82" s="149" t="s">
        <v>162</v>
      </c>
      <c r="L82" s="179">
        <v>0</v>
      </c>
      <c r="M82" s="144"/>
      <c r="N82" s="144"/>
      <c r="O82" s="97"/>
    </row>
    <row r="83" spans="2:15">
      <c r="B83" s="93"/>
      <c r="F83" s="176"/>
      <c r="K83" s="149"/>
      <c r="O83" s="97"/>
    </row>
    <row r="84" spans="2:15">
      <c r="B84" s="93"/>
      <c r="C84" s="14">
        <v>20</v>
      </c>
      <c r="E84" s="101" t="s">
        <v>134</v>
      </c>
      <c r="F84" s="147" t="s">
        <v>169</v>
      </c>
      <c r="K84" s="149" t="s">
        <v>162</v>
      </c>
      <c r="L84" s="177"/>
      <c r="O84" s="97"/>
    </row>
    <row r="85" spans="2:15">
      <c r="B85" s="93"/>
      <c r="F85" s="176"/>
      <c r="G85" s="101"/>
      <c r="H85" s="101"/>
      <c r="I85" s="101"/>
      <c r="K85" s="149"/>
      <c r="O85" s="97"/>
    </row>
    <row r="86" spans="2:15">
      <c r="B86" s="93"/>
      <c r="C86" s="14">
        <v>21</v>
      </c>
      <c r="E86" s="101" t="s">
        <v>134</v>
      </c>
      <c r="F86" s="147"/>
      <c r="K86" s="149" t="s">
        <v>162</v>
      </c>
      <c r="O86" s="97"/>
    </row>
    <row r="87" spans="2:15">
      <c r="B87" s="93"/>
      <c r="E87" s="129"/>
      <c r="F87" s="146"/>
      <c r="G87" s="101"/>
      <c r="K87" s="149"/>
      <c r="O87" s="97"/>
    </row>
    <row r="88" spans="2:15">
      <c r="B88" s="93"/>
      <c r="C88" s="14">
        <v>22</v>
      </c>
      <c r="E88" s="109">
        <v>5</v>
      </c>
      <c r="F88" s="175" t="s">
        <v>170</v>
      </c>
      <c r="G88" s="101"/>
      <c r="K88" s="149" t="s">
        <v>162</v>
      </c>
      <c r="O88" s="97"/>
    </row>
    <row r="89" spans="2:15">
      <c r="B89" s="93"/>
      <c r="K89" s="149"/>
      <c r="O89" s="97"/>
    </row>
    <row r="90" spans="2:15">
      <c r="B90" s="93"/>
      <c r="C90" s="14">
        <v>23</v>
      </c>
      <c r="E90" s="109">
        <v>6</v>
      </c>
      <c r="F90" s="175" t="s">
        <v>171</v>
      </c>
      <c r="G90" s="101"/>
      <c r="K90" s="149" t="s">
        <v>162</v>
      </c>
      <c r="O90" s="97"/>
    </row>
    <row r="91" spans="2:15">
      <c r="B91" s="93"/>
      <c r="K91" s="149"/>
      <c r="O91" s="97"/>
    </row>
    <row r="92" spans="2:15">
      <c r="B92" s="93"/>
      <c r="C92" s="14">
        <v>24</v>
      </c>
      <c r="E92" s="109">
        <v>7</v>
      </c>
      <c r="F92" s="175" t="s">
        <v>172</v>
      </c>
      <c r="G92" s="101"/>
      <c r="K92" s="149" t="s">
        <v>162</v>
      </c>
      <c r="O92" s="97"/>
    </row>
    <row r="93" spans="2:15">
      <c r="B93" s="93"/>
      <c r="I93" s="14"/>
      <c r="K93" s="149"/>
      <c r="O93" s="97"/>
    </row>
    <row r="94" spans="2:15">
      <c r="B94" s="93"/>
      <c r="C94" s="14">
        <v>25</v>
      </c>
      <c r="E94" s="129" t="s">
        <v>134</v>
      </c>
      <c r="F94" s="101" t="s">
        <v>173</v>
      </c>
      <c r="I94" s="14"/>
      <c r="K94" s="149" t="s">
        <v>137</v>
      </c>
      <c r="L94" s="180"/>
      <c r="O94" s="97"/>
    </row>
    <row r="95" spans="2:15">
      <c r="B95" s="93"/>
      <c r="I95" s="14"/>
      <c r="K95" s="149"/>
      <c r="L95" s="95"/>
      <c r="O95" s="97"/>
    </row>
    <row r="96" spans="2:15">
      <c r="B96" s="93"/>
      <c r="C96" s="14">
        <v>26</v>
      </c>
      <c r="E96" s="129" t="s">
        <v>134</v>
      </c>
      <c r="I96" s="14"/>
      <c r="K96" s="149" t="s">
        <v>137</v>
      </c>
      <c r="O96" s="97"/>
    </row>
    <row r="97" spans="2:17">
      <c r="B97" s="93"/>
      <c r="E97" s="129"/>
      <c r="I97" s="14"/>
      <c r="K97" s="149"/>
      <c r="O97" s="97"/>
    </row>
    <row r="98" spans="2:17">
      <c r="B98" s="93"/>
      <c r="C98" s="14">
        <v>27</v>
      </c>
      <c r="E98" s="13" t="s">
        <v>174</v>
      </c>
      <c r="F98" s="13" t="s">
        <v>175</v>
      </c>
      <c r="I98" s="14"/>
      <c r="K98" s="149" t="s">
        <v>162</v>
      </c>
      <c r="O98" s="97"/>
    </row>
    <row r="99" spans="2:17">
      <c r="B99" s="93"/>
      <c r="I99" s="14"/>
      <c r="K99" s="149"/>
      <c r="O99" s="97"/>
    </row>
    <row r="100" spans="2:17">
      <c r="B100" s="93"/>
      <c r="C100" s="14">
        <v>28</v>
      </c>
      <c r="E100" s="13">
        <v>1</v>
      </c>
      <c r="F100" s="13" t="s">
        <v>176</v>
      </c>
      <c r="I100" s="14"/>
      <c r="K100" s="149" t="s">
        <v>162</v>
      </c>
      <c r="O100" s="97"/>
    </row>
    <row r="101" spans="2:17">
      <c r="B101" s="93"/>
      <c r="E101" s="13"/>
      <c r="F101" s="13"/>
      <c r="I101" s="14"/>
      <c r="K101" s="149"/>
      <c r="O101" s="97"/>
    </row>
    <row r="102" spans="2:17">
      <c r="B102" s="93"/>
      <c r="C102" s="14">
        <v>29</v>
      </c>
      <c r="E102" s="13">
        <v>2</v>
      </c>
      <c r="F102" s="13" t="s">
        <v>3</v>
      </c>
      <c r="K102" s="149"/>
      <c r="L102" s="96" t="e">
        <f>#REF!</f>
        <v>#REF!</v>
      </c>
      <c r="O102" s="97"/>
    </row>
    <row r="103" spans="2:17">
      <c r="B103" s="93"/>
      <c r="E103" s="13"/>
      <c r="F103" s="13"/>
      <c r="K103" s="149"/>
      <c r="O103" s="97"/>
    </row>
    <row r="104" spans="2:17" ht="12.75">
      <c r="B104" s="93"/>
      <c r="F104" s="13"/>
      <c r="G104" s="13"/>
      <c r="H104" s="13"/>
      <c r="I104" s="13"/>
      <c r="J104" s="171"/>
      <c r="K104" s="172"/>
      <c r="L104" s="181"/>
      <c r="O104" s="97"/>
    </row>
    <row r="105" spans="2:17" ht="12.75">
      <c r="B105" s="93"/>
      <c r="C105" s="157"/>
      <c r="D105" s="158"/>
      <c r="E105" s="158"/>
      <c r="F105" s="182"/>
      <c r="G105" s="182"/>
      <c r="H105" s="182"/>
      <c r="I105" s="182"/>
      <c r="J105" s="183"/>
      <c r="K105" s="184"/>
      <c r="L105" s="185"/>
      <c r="O105" s="97"/>
    </row>
    <row r="106" spans="2:17" ht="12.75">
      <c r="B106" s="93"/>
      <c r="C106" s="87"/>
      <c r="D106" s="88"/>
      <c r="E106" s="88"/>
      <c r="F106" s="186"/>
      <c r="G106" s="186"/>
      <c r="H106" s="186"/>
      <c r="I106" s="186"/>
      <c r="J106" s="187"/>
      <c r="K106" s="188"/>
      <c r="L106" s="189"/>
      <c r="O106" s="97"/>
    </row>
    <row r="107" spans="2:17">
      <c r="B107" s="93"/>
      <c r="C107" s="14">
        <v>34</v>
      </c>
      <c r="E107" s="13">
        <v>3</v>
      </c>
      <c r="F107" s="13" t="s">
        <v>177</v>
      </c>
      <c r="K107" s="95" t="s">
        <v>162</v>
      </c>
      <c r="L107" s="181"/>
      <c r="O107" s="97"/>
    </row>
    <row r="108" spans="2:17">
      <c r="B108" s="93"/>
      <c r="E108" s="13"/>
      <c r="F108" s="13"/>
      <c r="O108" s="97"/>
      <c r="Q108" s="190"/>
    </row>
    <row r="109" spans="2:17" ht="12.75">
      <c r="B109" s="93"/>
      <c r="C109" s="14">
        <v>35</v>
      </c>
      <c r="E109" s="13">
        <v>4</v>
      </c>
      <c r="F109" s="13" t="s">
        <v>178</v>
      </c>
      <c r="K109" s="180" t="s">
        <v>137</v>
      </c>
      <c r="L109" s="181"/>
      <c r="O109" s="97"/>
    </row>
    <row r="110" spans="2:17" ht="12.75">
      <c r="B110" s="93"/>
      <c r="E110" s="13"/>
      <c r="F110" s="10" t="s">
        <v>179</v>
      </c>
      <c r="K110" s="179"/>
      <c r="L110" s="181"/>
      <c r="O110" s="97"/>
    </row>
    <row r="111" spans="2:17" ht="12.75">
      <c r="B111" s="93"/>
      <c r="E111" s="13"/>
      <c r="F111" s="10" t="s">
        <v>180</v>
      </c>
      <c r="K111" s="179"/>
      <c r="L111" s="181"/>
      <c r="O111" s="97"/>
    </row>
    <row r="112" spans="2:17" ht="12.75">
      <c r="B112" s="93"/>
      <c r="E112" s="13"/>
      <c r="F112" s="10" t="s">
        <v>181</v>
      </c>
      <c r="K112" s="179"/>
      <c r="L112" s="181"/>
      <c r="O112" s="97"/>
      <c r="Q112" s="144"/>
    </row>
    <row r="113" spans="2:17" ht="12.75">
      <c r="B113" s="93"/>
      <c r="E113" s="13"/>
      <c r="K113" s="179"/>
      <c r="L113" s="181"/>
      <c r="O113" s="97"/>
      <c r="Q113" s="144"/>
    </row>
    <row r="114" spans="2:17">
      <c r="B114" s="93"/>
      <c r="C114" s="14">
        <v>36</v>
      </c>
      <c r="E114" s="13">
        <v>5</v>
      </c>
      <c r="F114" s="13" t="s">
        <v>182</v>
      </c>
      <c r="H114" s="154"/>
      <c r="I114" s="154"/>
      <c r="K114" s="179" t="s">
        <v>162</v>
      </c>
      <c r="L114" s="181"/>
      <c r="O114" s="97"/>
    </row>
    <row r="115" spans="2:17">
      <c r="B115" s="156"/>
      <c r="E115" s="13"/>
      <c r="F115" s="13"/>
      <c r="H115" s="154"/>
      <c r="I115" s="154"/>
      <c r="K115" s="179"/>
      <c r="L115" s="181"/>
      <c r="M115" s="158"/>
      <c r="N115" s="158"/>
      <c r="O115" s="163"/>
      <c r="P115" s="158"/>
    </row>
    <row r="116" spans="2:17">
      <c r="B116" s="86"/>
      <c r="C116" s="14">
        <v>37</v>
      </c>
      <c r="E116" s="13">
        <v>6</v>
      </c>
      <c r="F116" s="13" t="s">
        <v>183</v>
      </c>
      <c r="G116" s="154"/>
      <c r="H116" s="154"/>
      <c r="I116" s="154"/>
      <c r="K116" s="179" t="s">
        <v>162</v>
      </c>
      <c r="L116" s="181"/>
      <c r="M116" s="88"/>
      <c r="N116" s="88"/>
      <c r="O116" s="92"/>
    </row>
    <row r="117" spans="2:17">
      <c r="B117" s="93"/>
      <c r="E117" s="13"/>
      <c r="F117" s="13"/>
      <c r="G117" s="154"/>
      <c r="H117" s="154"/>
      <c r="I117" s="154"/>
      <c r="K117" s="172"/>
      <c r="L117" s="181"/>
      <c r="O117" s="97"/>
    </row>
    <row r="118" spans="2:17" ht="12.75">
      <c r="B118" s="93"/>
      <c r="E118" s="191" t="s">
        <v>110</v>
      </c>
      <c r="F118" s="110" t="s">
        <v>184</v>
      </c>
      <c r="G118" s="110"/>
      <c r="K118" s="172"/>
      <c r="L118" s="181"/>
      <c r="O118" s="97"/>
    </row>
    <row r="119" spans="2:17" ht="12.75">
      <c r="B119" s="93"/>
      <c r="E119" s="191"/>
      <c r="F119" s="110"/>
      <c r="G119" s="110"/>
      <c r="K119" s="172"/>
      <c r="L119" s="181"/>
      <c r="O119" s="97"/>
    </row>
    <row r="120" spans="2:17" ht="12.75">
      <c r="B120" s="93"/>
      <c r="C120" s="14">
        <v>40</v>
      </c>
      <c r="E120" s="109">
        <v>1</v>
      </c>
      <c r="F120" s="175" t="s">
        <v>185</v>
      </c>
      <c r="G120" s="101"/>
      <c r="H120" s="13"/>
      <c r="I120" s="13"/>
      <c r="K120" s="179" t="s">
        <v>162</v>
      </c>
      <c r="L120" s="181"/>
      <c r="O120" s="97"/>
    </row>
    <row r="121" spans="2:17">
      <c r="B121" s="93"/>
      <c r="E121" s="109"/>
      <c r="F121" s="175"/>
      <c r="G121" s="101"/>
      <c r="H121" s="13"/>
      <c r="I121" s="13"/>
      <c r="K121" s="179"/>
      <c r="O121" s="97"/>
    </row>
    <row r="122" spans="2:17">
      <c r="B122" s="93"/>
      <c r="C122" s="14">
        <v>41</v>
      </c>
      <c r="E122" s="109">
        <v>2</v>
      </c>
      <c r="F122" s="175" t="s">
        <v>186</v>
      </c>
      <c r="G122" s="101"/>
      <c r="K122" s="179" t="s">
        <v>137</v>
      </c>
      <c r="O122" s="97"/>
    </row>
    <row r="123" spans="2:17">
      <c r="B123" s="93"/>
      <c r="E123" s="109"/>
      <c r="F123" s="175"/>
      <c r="G123" s="101"/>
      <c r="K123" s="179"/>
      <c r="O123" s="97"/>
    </row>
    <row r="124" spans="2:17">
      <c r="B124" s="93"/>
      <c r="C124" s="14">
        <v>42</v>
      </c>
      <c r="E124" s="129" t="s">
        <v>134</v>
      </c>
      <c r="F124" s="147" t="s">
        <v>187</v>
      </c>
      <c r="K124" s="179" t="s">
        <v>162</v>
      </c>
      <c r="L124" s="95">
        <v>0</v>
      </c>
      <c r="O124" s="97"/>
    </row>
    <row r="125" spans="2:17">
      <c r="B125" s="93"/>
      <c r="E125" s="129"/>
      <c r="F125" s="147"/>
      <c r="K125" s="179"/>
      <c r="O125" s="97"/>
    </row>
    <row r="126" spans="2:17">
      <c r="B126" s="93"/>
      <c r="C126" s="14">
        <v>43</v>
      </c>
      <c r="E126" s="129" t="s">
        <v>134</v>
      </c>
      <c r="F126" s="147" t="s">
        <v>188</v>
      </c>
      <c r="K126" s="179" t="s">
        <v>137</v>
      </c>
      <c r="L126" s="96">
        <v>0</v>
      </c>
      <c r="O126" s="97"/>
    </row>
    <row r="127" spans="2:17">
      <c r="B127" s="93"/>
      <c r="E127" s="129"/>
      <c r="F127" s="147"/>
      <c r="K127" s="179"/>
      <c r="O127" s="97"/>
    </row>
    <row r="128" spans="2:17">
      <c r="B128" s="93"/>
      <c r="C128" s="14">
        <v>44</v>
      </c>
      <c r="E128" s="109">
        <v>3</v>
      </c>
      <c r="F128" s="175" t="s">
        <v>189</v>
      </c>
      <c r="G128" s="101"/>
      <c r="K128" s="179" t="s">
        <v>162</v>
      </c>
      <c r="O128" s="97"/>
    </row>
    <row r="129" spans="2:15">
      <c r="B129" s="93"/>
      <c r="E129" s="109"/>
      <c r="F129" s="175"/>
      <c r="G129" s="101"/>
      <c r="K129" s="179"/>
      <c r="O129" s="97"/>
    </row>
    <row r="130" spans="2:15">
      <c r="B130" s="93"/>
      <c r="C130" s="14">
        <v>45</v>
      </c>
      <c r="E130" s="129" t="s">
        <v>134</v>
      </c>
      <c r="F130" s="147" t="s">
        <v>45</v>
      </c>
      <c r="K130" s="179" t="s">
        <v>162</v>
      </c>
      <c r="L130" s="96" t="e">
        <f>+#REF!</f>
        <v>#REF!</v>
      </c>
      <c r="O130" s="97"/>
    </row>
    <row r="131" spans="2:15">
      <c r="B131" s="93"/>
      <c r="E131" s="129"/>
      <c r="F131" s="147"/>
      <c r="K131" s="179"/>
      <c r="O131" s="97"/>
    </row>
    <row r="132" spans="2:15">
      <c r="B132" s="93"/>
      <c r="C132" s="14">
        <v>46</v>
      </c>
      <c r="E132" s="129" t="s">
        <v>134</v>
      </c>
      <c r="F132" s="147" t="s">
        <v>190</v>
      </c>
      <c r="K132" s="179" t="s">
        <v>137</v>
      </c>
      <c r="L132" s="95" t="e">
        <f>+#REF!</f>
        <v>#REF!</v>
      </c>
      <c r="O132" s="97"/>
    </row>
    <row r="133" spans="2:15">
      <c r="B133" s="93"/>
      <c r="E133" s="129"/>
      <c r="F133" s="147"/>
      <c r="K133" s="179"/>
      <c r="O133" s="97"/>
    </row>
    <row r="134" spans="2:15">
      <c r="B134" s="93"/>
      <c r="C134" s="14">
        <v>47</v>
      </c>
      <c r="E134" s="129" t="s">
        <v>134</v>
      </c>
      <c r="F134" s="147" t="s">
        <v>191</v>
      </c>
      <c r="K134" s="179" t="s">
        <v>137</v>
      </c>
      <c r="L134" s="95" t="e">
        <f>+#REF!</f>
        <v>#REF!</v>
      </c>
      <c r="O134" s="97"/>
    </row>
    <row r="135" spans="2:15">
      <c r="B135" s="93"/>
      <c r="E135" s="129"/>
      <c r="F135" s="147"/>
      <c r="K135" s="179"/>
      <c r="L135" s="95"/>
      <c r="O135" s="97"/>
    </row>
    <row r="136" spans="2:15">
      <c r="B136" s="93"/>
      <c r="C136" s="14">
        <v>48</v>
      </c>
      <c r="E136" s="129" t="s">
        <v>134</v>
      </c>
      <c r="F136" s="147" t="s">
        <v>192</v>
      </c>
      <c r="K136" s="179" t="s">
        <v>137</v>
      </c>
      <c r="L136" s="95">
        <v>0</v>
      </c>
      <c r="O136" s="97"/>
    </row>
    <row r="137" spans="2:15">
      <c r="B137" s="93"/>
      <c r="E137" s="129"/>
      <c r="F137" s="147"/>
      <c r="K137" s="179"/>
      <c r="L137" s="95"/>
      <c r="O137" s="97"/>
    </row>
    <row r="138" spans="2:15">
      <c r="B138" s="93"/>
      <c r="C138" s="14">
        <v>49</v>
      </c>
      <c r="E138" s="129" t="s">
        <v>134</v>
      </c>
      <c r="F138" s="147" t="s">
        <v>193</v>
      </c>
      <c r="K138" s="179" t="s">
        <v>137</v>
      </c>
      <c r="L138" s="95" t="e">
        <f>+#REF!</f>
        <v>#REF!</v>
      </c>
      <c r="O138" s="97"/>
    </row>
    <row r="139" spans="2:15">
      <c r="B139" s="93"/>
      <c r="E139" s="129"/>
      <c r="F139" s="147"/>
      <c r="K139" s="179"/>
      <c r="O139" s="97"/>
    </row>
    <row r="140" spans="2:15">
      <c r="B140" s="93"/>
      <c r="C140" s="14">
        <v>50</v>
      </c>
      <c r="E140" s="129" t="s">
        <v>134</v>
      </c>
      <c r="F140" s="147" t="s">
        <v>194</v>
      </c>
      <c r="K140" s="179" t="s">
        <v>137</v>
      </c>
      <c r="L140" s="96">
        <f>+L64</f>
        <v>0</v>
      </c>
      <c r="O140" s="97"/>
    </row>
    <row r="141" spans="2:15">
      <c r="B141" s="93"/>
      <c r="E141" s="129"/>
      <c r="F141" s="147"/>
      <c r="K141" s="179"/>
      <c r="O141" s="97"/>
    </row>
    <row r="142" spans="2:15" ht="12.75">
      <c r="B142" s="93"/>
      <c r="C142" s="14">
        <v>51</v>
      </c>
      <c r="E142" s="129" t="s">
        <v>134</v>
      </c>
      <c r="F142" s="147" t="s">
        <v>195</v>
      </c>
      <c r="K142" s="179" t="s">
        <v>137</v>
      </c>
      <c r="L142" s="181"/>
      <c r="O142" s="97"/>
    </row>
    <row r="143" spans="2:15">
      <c r="B143" s="93"/>
      <c r="E143" s="129"/>
      <c r="F143" s="147"/>
      <c r="K143" s="179"/>
      <c r="O143" s="97"/>
    </row>
    <row r="144" spans="2:15" ht="12.75">
      <c r="B144" s="93"/>
      <c r="C144" s="14">
        <v>52</v>
      </c>
      <c r="E144" s="129" t="s">
        <v>134</v>
      </c>
      <c r="F144" s="147" t="s">
        <v>161</v>
      </c>
      <c r="K144" s="179" t="s">
        <v>162</v>
      </c>
      <c r="L144" s="179">
        <v>0</v>
      </c>
      <c r="O144" s="97"/>
    </row>
    <row r="145" spans="2:16">
      <c r="B145" s="93"/>
      <c r="E145" s="129"/>
      <c r="F145" s="147"/>
      <c r="K145" s="179"/>
      <c r="O145" s="97"/>
    </row>
    <row r="146" spans="2:16">
      <c r="B146" s="93"/>
      <c r="E146" s="129"/>
      <c r="F146" s="147"/>
      <c r="K146" s="179"/>
      <c r="O146" s="97"/>
    </row>
    <row r="147" spans="2:16">
      <c r="B147" s="93"/>
      <c r="C147" s="14">
        <v>53</v>
      </c>
      <c r="E147" s="129" t="s">
        <v>134</v>
      </c>
      <c r="F147" s="147" t="s">
        <v>196</v>
      </c>
      <c r="K147" s="179" t="s">
        <v>162</v>
      </c>
      <c r="O147" s="97"/>
    </row>
    <row r="148" spans="2:16">
      <c r="B148" s="93"/>
      <c r="E148" s="129"/>
      <c r="F148" s="147"/>
      <c r="K148" s="179"/>
      <c r="O148" s="97"/>
    </row>
    <row r="149" spans="2:16">
      <c r="B149" s="93"/>
      <c r="C149" s="14">
        <v>54</v>
      </c>
      <c r="E149" s="129" t="s">
        <v>134</v>
      </c>
      <c r="F149" s="147" t="s">
        <v>197</v>
      </c>
      <c r="K149" s="179" t="s">
        <v>137</v>
      </c>
      <c r="L149" s="95">
        <v>0</v>
      </c>
      <c r="O149" s="97"/>
    </row>
    <row r="150" spans="2:16">
      <c r="B150" s="93"/>
      <c r="E150" s="129"/>
      <c r="F150" s="147"/>
      <c r="K150" s="179"/>
      <c r="O150" s="97"/>
    </row>
    <row r="151" spans="2:16">
      <c r="B151" s="93"/>
      <c r="C151" s="14">
        <v>55</v>
      </c>
      <c r="E151" s="129">
        <v>4</v>
      </c>
      <c r="F151" s="146" t="s">
        <v>198</v>
      </c>
      <c r="G151" s="101"/>
      <c r="K151" s="179" t="s">
        <v>162</v>
      </c>
      <c r="O151" s="97"/>
    </row>
    <row r="152" spans="2:16">
      <c r="B152" s="93"/>
      <c r="E152" s="129"/>
      <c r="F152" s="146"/>
      <c r="G152" s="101"/>
      <c r="K152" s="179"/>
      <c r="O152" s="97"/>
    </row>
    <row r="153" spans="2:16">
      <c r="B153" s="93"/>
      <c r="C153" s="14">
        <v>56</v>
      </c>
      <c r="E153" s="129">
        <v>5</v>
      </c>
      <c r="F153" s="146" t="s">
        <v>199</v>
      </c>
      <c r="G153" s="101"/>
      <c r="K153" s="179" t="s">
        <v>162</v>
      </c>
      <c r="O153" s="97"/>
    </row>
    <row r="154" spans="2:16">
      <c r="B154" s="93"/>
      <c r="E154" s="109"/>
      <c r="F154" s="175"/>
      <c r="G154" s="101"/>
      <c r="K154" s="179"/>
      <c r="O154" s="97"/>
    </row>
    <row r="155" spans="2:16">
      <c r="B155" s="93"/>
      <c r="E155" s="13" t="s">
        <v>174</v>
      </c>
      <c r="F155" s="110" t="s">
        <v>200</v>
      </c>
      <c r="G155" s="110"/>
      <c r="K155" s="179" t="s">
        <v>162</v>
      </c>
      <c r="O155" s="97"/>
    </row>
    <row r="156" spans="2:16">
      <c r="B156" s="93"/>
      <c r="E156" s="13"/>
      <c r="F156" s="110"/>
      <c r="G156" s="110"/>
      <c r="K156" s="179"/>
      <c r="O156" s="97"/>
    </row>
    <row r="157" spans="2:16">
      <c r="B157" s="93"/>
      <c r="C157" s="14">
        <v>58</v>
      </c>
      <c r="E157" s="109">
        <v>1</v>
      </c>
      <c r="F157" s="175" t="s">
        <v>201</v>
      </c>
      <c r="G157" s="110"/>
      <c r="K157" s="179" t="s">
        <v>162</v>
      </c>
      <c r="O157" s="97"/>
    </row>
    <row r="158" spans="2:16">
      <c r="B158" s="93"/>
      <c r="E158" s="129"/>
      <c r="F158" s="147"/>
      <c r="K158" s="179"/>
      <c r="O158" s="97"/>
      <c r="P158" s="93"/>
    </row>
    <row r="159" spans="2:16">
      <c r="B159" s="93"/>
      <c r="C159" s="87">
        <v>59</v>
      </c>
      <c r="D159" s="88"/>
      <c r="E159" s="192" t="s">
        <v>134</v>
      </c>
      <c r="F159" s="193" t="s">
        <v>202</v>
      </c>
      <c r="G159" s="88"/>
      <c r="H159" s="88"/>
      <c r="I159" s="88"/>
      <c r="J159" s="89"/>
      <c r="K159" s="194" t="s">
        <v>162</v>
      </c>
      <c r="L159" s="90">
        <v>0</v>
      </c>
      <c r="O159" s="97"/>
    </row>
    <row r="160" spans="2:16">
      <c r="B160" s="93"/>
      <c r="E160" s="129"/>
      <c r="F160" s="147"/>
      <c r="K160" s="179"/>
      <c r="O160" s="97"/>
    </row>
    <row r="161" spans="2:15">
      <c r="B161" s="93"/>
      <c r="C161" s="14">
        <v>60</v>
      </c>
      <c r="E161" s="129" t="s">
        <v>134</v>
      </c>
      <c r="F161" s="147" t="s">
        <v>203</v>
      </c>
      <c r="K161" s="179" t="s">
        <v>162</v>
      </c>
      <c r="O161" s="97"/>
    </row>
    <row r="162" spans="2:15">
      <c r="B162" s="93"/>
      <c r="E162" s="129"/>
      <c r="F162" s="147"/>
      <c r="K162" s="179"/>
      <c r="O162" s="97"/>
    </row>
    <row r="163" spans="2:15">
      <c r="B163" s="93"/>
      <c r="C163" s="14">
        <v>61</v>
      </c>
      <c r="E163" s="109">
        <v>2</v>
      </c>
      <c r="F163" s="175" t="s">
        <v>204</v>
      </c>
      <c r="G163" s="101"/>
      <c r="K163" s="179" t="s">
        <v>162</v>
      </c>
      <c r="O163" s="97"/>
    </row>
    <row r="164" spans="2:15">
      <c r="B164" s="93"/>
      <c r="E164" s="109"/>
      <c r="F164" s="175"/>
      <c r="G164" s="101"/>
      <c r="K164" s="179"/>
      <c r="O164" s="97"/>
    </row>
    <row r="165" spans="2:15">
      <c r="B165" s="93"/>
      <c r="C165" s="14">
        <v>62</v>
      </c>
      <c r="E165" s="109">
        <v>3</v>
      </c>
      <c r="F165" s="175" t="s">
        <v>198</v>
      </c>
      <c r="G165" s="101"/>
      <c r="K165" s="179" t="s">
        <v>162</v>
      </c>
      <c r="O165" s="97"/>
    </row>
    <row r="166" spans="2:15">
      <c r="B166" s="93"/>
      <c r="E166" s="109"/>
      <c r="F166" s="175"/>
      <c r="G166" s="101"/>
      <c r="K166" s="179"/>
      <c r="O166" s="97"/>
    </row>
    <row r="167" spans="2:15">
      <c r="B167" s="93"/>
      <c r="C167" s="14">
        <v>63</v>
      </c>
      <c r="E167" s="109">
        <v>4</v>
      </c>
      <c r="F167" s="175" t="s">
        <v>205</v>
      </c>
      <c r="G167" s="101"/>
      <c r="K167" s="179" t="s">
        <v>162</v>
      </c>
      <c r="O167" s="97"/>
    </row>
    <row r="168" spans="2:15">
      <c r="B168" s="93"/>
      <c r="E168" s="109"/>
      <c r="F168" s="175"/>
      <c r="G168" s="101"/>
      <c r="K168" s="179"/>
      <c r="O168" s="97"/>
    </row>
    <row r="169" spans="2:15">
      <c r="B169" s="93"/>
      <c r="E169" s="13" t="s">
        <v>206</v>
      </c>
      <c r="F169" s="110" t="s">
        <v>207</v>
      </c>
      <c r="G169" s="110"/>
      <c r="K169" s="179" t="s">
        <v>162</v>
      </c>
      <c r="O169" s="97"/>
    </row>
    <row r="170" spans="2:15">
      <c r="B170" s="93"/>
      <c r="E170" s="13"/>
      <c r="F170" s="110"/>
      <c r="G170" s="110"/>
      <c r="K170" s="179"/>
      <c r="O170" s="97"/>
    </row>
    <row r="171" spans="2:15">
      <c r="B171" s="93"/>
      <c r="C171" s="14">
        <v>66</v>
      </c>
      <c r="E171" s="109">
        <v>1</v>
      </c>
      <c r="F171" s="175" t="s">
        <v>208</v>
      </c>
      <c r="G171" s="101"/>
      <c r="K171" s="179" t="s">
        <v>162</v>
      </c>
      <c r="O171" s="97"/>
    </row>
    <row r="172" spans="2:15">
      <c r="B172" s="93"/>
      <c r="E172" s="109"/>
      <c r="F172" s="175"/>
      <c r="G172" s="101"/>
      <c r="K172" s="179"/>
      <c r="O172" s="97"/>
    </row>
    <row r="173" spans="2:15">
      <c r="B173" s="93"/>
      <c r="C173" s="14">
        <v>67</v>
      </c>
      <c r="E173" s="109">
        <v>2</v>
      </c>
      <c r="F173" s="175" t="s">
        <v>209</v>
      </c>
      <c r="G173" s="101"/>
      <c r="K173" s="179" t="s">
        <v>162</v>
      </c>
      <c r="O173" s="97"/>
    </row>
    <row r="174" spans="2:15">
      <c r="B174" s="156"/>
      <c r="E174" s="109"/>
      <c r="F174" s="175"/>
      <c r="G174" s="101"/>
      <c r="K174" s="179"/>
      <c r="M174" s="158"/>
      <c r="N174" s="158"/>
      <c r="O174" s="163"/>
    </row>
    <row r="175" spans="2:15" ht="12.75">
      <c r="B175" s="86"/>
      <c r="C175" s="14">
        <v>68</v>
      </c>
      <c r="E175" s="109">
        <v>3</v>
      </c>
      <c r="F175" s="175" t="s">
        <v>210</v>
      </c>
      <c r="G175" s="101"/>
      <c r="K175" s="180" t="s">
        <v>137</v>
      </c>
      <c r="L175" s="179"/>
      <c r="M175" s="88"/>
      <c r="N175" s="88"/>
      <c r="O175" s="92"/>
    </row>
    <row r="176" spans="2:15">
      <c r="B176" s="93"/>
      <c r="E176" s="109"/>
      <c r="F176" s="175"/>
      <c r="G176" s="101"/>
      <c r="K176" s="179"/>
      <c r="O176" s="97"/>
    </row>
    <row r="177" spans="2:17">
      <c r="B177" s="93"/>
      <c r="C177" s="14">
        <v>69</v>
      </c>
      <c r="E177" s="109">
        <v>4</v>
      </c>
      <c r="F177" s="175" t="s">
        <v>211</v>
      </c>
      <c r="G177" s="101"/>
      <c r="K177" s="179" t="s">
        <v>162</v>
      </c>
      <c r="O177" s="97"/>
    </row>
    <row r="178" spans="2:17">
      <c r="B178" s="93"/>
      <c r="E178" s="109"/>
      <c r="F178" s="175"/>
      <c r="G178" s="101"/>
      <c r="K178" s="179"/>
      <c r="O178" s="97"/>
    </row>
    <row r="179" spans="2:17">
      <c r="B179" s="93"/>
      <c r="C179" s="14">
        <v>70</v>
      </c>
      <c r="E179" s="109">
        <v>5</v>
      </c>
      <c r="F179" s="175" t="s">
        <v>212</v>
      </c>
      <c r="G179" s="101"/>
      <c r="K179" s="179" t="s">
        <v>162</v>
      </c>
      <c r="O179" s="97"/>
    </row>
    <row r="180" spans="2:17">
      <c r="B180" s="93"/>
      <c r="E180" s="109"/>
      <c r="F180" s="175"/>
      <c r="G180" s="101"/>
      <c r="K180" s="179"/>
      <c r="O180" s="97"/>
    </row>
    <row r="181" spans="2:17">
      <c r="B181" s="93"/>
      <c r="C181" s="14">
        <v>71</v>
      </c>
      <c r="E181" s="109">
        <v>6</v>
      </c>
      <c r="F181" s="175" t="s">
        <v>213</v>
      </c>
      <c r="G181" s="101"/>
      <c r="K181" s="179" t="s">
        <v>162</v>
      </c>
      <c r="O181" s="97"/>
    </row>
    <row r="182" spans="2:17">
      <c r="B182" s="93"/>
      <c r="E182" s="109"/>
      <c r="F182" s="175"/>
      <c r="G182" s="101"/>
      <c r="K182" s="179"/>
      <c r="O182" s="97"/>
    </row>
    <row r="183" spans="2:17">
      <c r="B183" s="93"/>
      <c r="C183" s="14">
        <v>72</v>
      </c>
      <c r="E183" s="109">
        <v>7</v>
      </c>
      <c r="F183" s="175" t="s">
        <v>214</v>
      </c>
      <c r="G183" s="101"/>
      <c r="K183" s="179" t="s">
        <v>162</v>
      </c>
      <c r="O183" s="97"/>
    </row>
    <row r="184" spans="2:17">
      <c r="B184" s="93"/>
      <c r="E184" s="109"/>
      <c r="F184" s="175"/>
      <c r="G184" s="101"/>
      <c r="K184" s="179"/>
      <c r="O184" s="97"/>
    </row>
    <row r="185" spans="2:17">
      <c r="B185" s="93"/>
      <c r="C185" s="14">
        <v>73</v>
      </c>
      <c r="E185" s="109">
        <v>8</v>
      </c>
      <c r="F185" s="175" t="s">
        <v>215</v>
      </c>
      <c r="G185" s="101"/>
      <c r="K185" s="179" t="s">
        <v>162</v>
      </c>
      <c r="O185" s="97"/>
    </row>
    <row r="186" spans="2:17">
      <c r="B186" s="93"/>
      <c r="E186" s="109"/>
      <c r="F186" s="175"/>
      <c r="G186" s="101"/>
      <c r="K186" s="179"/>
      <c r="O186" s="97"/>
    </row>
    <row r="187" spans="2:17" ht="12.75">
      <c r="B187" s="93"/>
      <c r="C187" s="14">
        <v>74</v>
      </c>
      <c r="E187" s="109">
        <v>9</v>
      </c>
      <c r="F187" s="175" t="s">
        <v>216</v>
      </c>
      <c r="G187" s="101"/>
      <c r="K187" s="180" t="s">
        <v>137</v>
      </c>
      <c r="L187" s="179">
        <v>0</v>
      </c>
      <c r="O187" s="97"/>
    </row>
    <row r="188" spans="2:17">
      <c r="B188" s="93"/>
      <c r="E188" s="109"/>
      <c r="F188" s="175"/>
      <c r="G188" s="101"/>
      <c r="K188" s="179"/>
      <c r="O188" s="97"/>
    </row>
    <row r="189" spans="2:17" ht="12.75">
      <c r="B189" s="93"/>
      <c r="C189" s="14">
        <v>75</v>
      </c>
      <c r="E189" s="109">
        <v>10</v>
      </c>
      <c r="F189" s="175" t="s">
        <v>217</v>
      </c>
      <c r="G189" s="101"/>
      <c r="K189" s="179" t="s">
        <v>137</v>
      </c>
      <c r="L189" s="179">
        <f>L191-L194</f>
        <v>-107931.16399999999</v>
      </c>
      <c r="O189" s="97"/>
      <c r="Q189" s="211"/>
    </row>
    <row r="190" spans="2:17">
      <c r="B190" s="93"/>
      <c r="L190" s="179"/>
      <c r="O190" s="97"/>
    </row>
    <row r="191" spans="2:17">
      <c r="B191" s="93"/>
      <c r="F191" s="195" t="s">
        <v>218</v>
      </c>
      <c r="G191" s="10" t="s">
        <v>219</v>
      </c>
      <c r="K191" s="149" t="s">
        <v>137</v>
      </c>
      <c r="L191" s="179">
        <f>+PL!C27</f>
        <v>-126977.84</v>
      </c>
      <c r="O191" s="97"/>
    </row>
    <row r="192" spans="2:17">
      <c r="B192" s="93"/>
      <c r="F192" s="195" t="s">
        <v>218</v>
      </c>
      <c r="G192" s="10" t="s">
        <v>220</v>
      </c>
      <c r="K192" s="149" t="s">
        <v>137</v>
      </c>
      <c r="L192" s="179">
        <f>+PL!C35</f>
        <v>0</v>
      </c>
      <c r="O192" s="97"/>
    </row>
    <row r="193" spans="2:15">
      <c r="B193" s="93"/>
      <c r="F193" s="195" t="s">
        <v>218</v>
      </c>
      <c r="G193" s="10" t="s">
        <v>221</v>
      </c>
      <c r="K193" s="149" t="s">
        <v>137</v>
      </c>
      <c r="L193" s="179">
        <f>+L191+L192</f>
        <v>-126977.84</v>
      </c>
      <c r="O193" s="97"/>
    </row>
    <row r="194" spans="2:15">
      <c r="B194" s="93"/>
      <c r="F194" s="195" t="s">
        <v>218</v>
      </c>
      <c r="G194" s="10" t="s">
        <v>222</v>
      </c>
      <c r="K194" s="149" t="s">
        <v>137</v>
      </c>
      <c r="L194" s="179">
        <f>L193*0.15</f>
        <v>-19046.675999999999</v>
      </c>
      <c r="O194" s="97"/>
    </row>
    <row r="195" spans="2:15">
      <c r="B195" s="93"/>
      <c r="O195" s="97"/>
    </row>
    <row r="196" spans="2:15">
      <c r="B196" s="93"/>
      <c r="O196" s="97"/>
    </row>
    <row r="197" spans="2:15" ht="15.75">
      <c r="B197" s="93"/>
      <c r="D197" s="334" t="s">
        <v>223</v>
      </c>
      <c r="E197" s="334"/>
      <c r="F197" s="196" t="s">
        <v>224</v>
      </c>
      <c r="O197" s="97"/>
    </row>
    <row r="198" spans="2:15" ht="15.75">
      <c r="B198" s="93"/>
      <c r="D198" s="197"/>
      <c r="E198" s="197"/>
      <c r="F198" s="196"/>
      <c r="O198" s="97"/>
    </row>
    <row r="199" spans="2:15">
      <c r="B199" s="93"/>
      <c r="F199" s="169" t="s">
        <v>225</v>
      </c>
      <c r="G199" s="169"/>
      <c r="H199" s="169"/>
      <c r="I199" s="169"/>
      <c r="J199" s="198"/>
      <c r="K199" s="199"/>
      <c r="L199" s="200"/>
      <c r="O199" s="97"/>
    </row>
    <row r="200" spans="2:15">
      <c r="B200" s="93"/>
      <c r="F200" s="169" t="s">
        <v>226</v>
      </c>
      <c r="G200" s="169"/>
      <c r="H200" s="169"/>
      <c r="I200" s="169"/>
      <c r="J200" s="198"/>
      <c r="K200" s="199"/>
      <c r="L200" s="200"/>
      <c r="O200" s="97"/>
    </row>
    <row r="201" spans="2:15">
      <c r="B201" s="93"/>
      <c r="F201" s="169"/>
      <c r="G201" s="169"/>
      <c r="H201" s="169"/>
      <c r="I201" s="169"/>
      <c r="J201" s="198"/>
      <c r="K201" s="199"/>
      <c r="L201" s="200"/>
      <c r="O201" s="97"/>
    </row>
    <row r="202" spans="2:15">
      <c r="B202" s="93"/>
      <c r="F202" s="10" t="s">
        <v>227</v>
      </c>
      <c r="O202" s="97"/>
    </row>
    <row r="203" spans="2:15">
      <c r="B203" s="93"/>
      <c r="F203" s="10" t="s">
        <v>228</v>
      </c>
      <c r="O203" s="97"/>
    </row>
    <row r="204" spans="2:15">
      <c r="B204" s="93"/>
      <c r="O204" s="97"/>
    </row>
    <row r="205" spans="2:15" ht="15.75">
      <c r="B205" s="93"/>
      <c r="L205" s="201"/>
      <c r="O205" s="97"/>
    </row>
    <row r="206" spans="2:15">
      <c r="B206" s="93"/>
      <c r="F206" s="202"/>
      <c r="J206" s="203" t="s">
        <v>229</v>
      </c>
      <c r="K206" s="10"/>
      <c r="O206" s="97"/>
    </row>
    <row r="207" spans="2:15">
      <c r="B207" s="93"/>
      <c r="J207" s="155"/>
      <c r="K207" s="204"/>
      <c r="L207" s="154"/>
      <c r="O207" s="97"/>
    </row>
    <row r="208" spans="2:15">
      <c r="B208" s="93"/>
      <c r="J208" s="155"/>
      <c r="K208" s="204"/>
      <c r="L208" s="154"/>
      <c r="O208" s="97"/>
    </row>
    <row r="209" spans="2:18">
      <c r="B209" s="93"/>
      <c r="O209" s="97"/>
    </row>
    <row r="210" spans="2:18">
      <c r="B210" s="93"/>
      <c r="C210" s="10"/>
      <c r="M210" s="144"/>
      <c r="N210" s="144"/>
      <c r="O210" s="97"/>
      <c r="Q210" s="144"/>
      <c r="R210" s="205"/>
    </row>
    <row r="211" spans="2:18" ht="12.75">
      <c r="B211" s="93"/>
      <c r="C211" s="10"/>
      <c r="J211" s="206"/>
      <c r="K211" s="158"/>
      <c r="L211" s="10"/>
      <c r="O211" s="97"/>
    </row>
    <row r="212" spans="2:18">
      <c r="B212" s="93"/>
      <c r="C212" s="10"/>
      <c r="J212" s="203"/>
      <c r="K212" s="13"/>
      <c r="L212" s="10"/>
      <c r="O212" s="97"/>
    </row>
    <row r="213" spans="2:18" ht="14.25">
      <c r="B213" s="93"/>
      <c r="C213" s="10"/>
      <c r="J213" s="207" t="s">
        <v>230</v>
      </c>
      <c r="K213" s="10"/>
      <c r="L213" s="10"/>
      <c r="O213" s="97"/>
    </row>
    <row r="214" spans="2:18">
      <c r="B214" s="93"/>
      <c r="C214" s="10"/>
      <c r="O214" s="97"/>
    </row>
    <row r="215" spans="2:18">
      <c r="B215" s="93"/>
      <c r="M215" s="169"/>
      <c r="N215" s="169"/>
      <c r="O215" s="97"/>
    </row>
    <row r="216" spans="2:18" ht="12.75">
      <c r="B216" s="93"/>
      <c r="C216" s="10"/>
      <c r="K216" s="10"/>
      <c r="L216" s="10"/>
      <c r="M216" s="169"/>
      <c r="N216" s="169"/>
      <c r="O216" s="97"/>
    </row>
    <row r="217" spans="2:18">
      <c r="B217" s="93"/>
      <c r="M217" s="169"/>
      <c r="N217" s="169"/>
      <c r="O217" s="97"/>
    </row>
    <row r="218" spans="2:18">
      <c r="B218" s="93"/>
      <c r="O218" s="97"/>
    </row>
    <row r="219" spans="2:18">
      <c r="B219" s="93"/>
      <c r="O219" s="97"/>
    </row>
    <row r="220" spans="2:18">
      <c r="B220" s="93"/>
      <c r="O220" s="97"/>
    </row>
    <row r="221" spans="2:18">
      <c r="B221" s="93"/>
      <c r="O221" s="97"/>
    </row>
    <row r="222" spans="2:18" ht="15.75">
      <c r="B222" s="93"/>
      <c r="M222" s="208"/>
      <c r="N222" s="208"/>
      <c r="O222" s="97"/>
    </row>
    <row r="223" spans="2:18" ht="15.75">
      <c r="B223" s="93"/>
      <c r="M223" s="209"/>
      <c r="N223" s="209"/>
      <c r="O223" s="97"/>
    </row>
    <row r="224" spans="2:18" ht="15.75">
      <c r="B224" s="93"/>
      <c r="M224" s="209"/>
      <c r="N224" s="209"/>
      <c r="O224" s="97"/>
    </row>
    <row r="225" spans="2:15">
      <c r="B225" s="93"/>
      <c r="O225" s="97"/>
    </row>
    <row r="226" spans="2:15">
      <c r="B226" s="93"/>
      <c r="O226" s="97"/>
    </row>
    <row r="227" spans="2:15">
      <c r="B227" s="93"/>
      <c r="O227" s="97"/>
    </row>
    <row r="228" spans="2:15">
      <c r="B228" s="93"/>
      <c r="O228" s="97"/>
    </row>
    <row r="229" spans="2:15">
      <c r="B229" s="93"/>
      <c r="O229" s="97"/>
    </row>
    <row r="230" spans="2:15">
      <c r="B230" s="93"/>
      <c r="O230" s="97"/>
    </row>
    <row r="231" spans="2:15">
      <c r="B231" s="93"/>
      <c r="O231" s="97"/>
    </row>
    <row r="232" spans="2:15">
      <c r="B232" s="156"/>
      <c r="C232" s="157"/>
      <c r="D232" s="158"/>
      <c r="E232" s="158"/>
      <c r="F232" s="158"/>
      <c r="G232" s="158"/>
      <c r="H232" s="158"/>
      <c r="I232" s="158"/>
      <c r="J232" s="206"/>
      <c r="K232" s="210"/>
      <c r="L232" s="162"/>
      <c r="M232" s="158"/>
      <c r="N232" s="158"/>
      <c r="O232" s="163"/>
    </row>
  </sheetData>
  <mergeCells count="16">
    <mergeCell ref="D197:E197"/>
    <mergeCell ref="E16:J16"/>
    <mergeCell ref="E18:E19"/>
    <mergeCell ref="F18:G19"/>
    <mergeCell ref="H18:H19"/>
    <mergeCell ref="E24:K24"/>
    <mergeCell ref="F33:G33"/>
    <mergeCell ref="F34:G34"/>
    <mergeCell ref="F39:G39"/>
    <mergeCell ref="H45:I45"/>
    <mergeCell ref="F15:G15"/>
    <mergeCell ref="D6:E6"/>
    <mergeCell ref="E12:E13"/>
    <mergeCell ref="F12:G13"/>
    <mergeCell ref="H12:H13"/>
    <mergeCell ref="F14:G14"/>
  </mergeCells>
  <printOptions horizontalCentered="1" verticalCentered="1"/>
  <pageMargins left="0.4" right="0.4" top="0.4" bottom="0.4" header="0" footer="0"/>
  <pageSetup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BS</vt:lpstr>
      <vt:lpstr>PL</vt:lpstr>
      <vt:lpstr>Pasq. Ndryshimeve ne Kapital</vt:lpstr>
      <vt:lpstr>Cash flow</vt:lpstr>
      <vt:lpstr>Sheet1</vt:lpstr>
      <vt:lpstr>Notes 2</vt:lpstr>
      <vt:lpstr>Notes 20</vt:lpstr>
      <vt:lpstr>BS!Print_Area</vt:lpstr>
      <vt:lpstr>'Cash flow'!Print_Area</vt:lpstr>
      <vt:lpstr>'Notes 2'!Print_Area</vt:lpstr>
      <vt:lpstr>'Notes 20'!Print_Area</vt:lpstr>
      <vt:lpstr>'Pasq. Ndryshimeve ne Kapital'!Print_Area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Bledar Manaj</dc:creator>
  <cp:lastModifiedBy>Brunilda Gjonej</cp:lastModifiedBy>
  <cp:lastPrinted>2019-01-29T18:08:09Z</cp:lastPrinted>
  <dcterms:created xsi:type="dcterms:W3CDTF">2006-09-16T00:00:00Z</dcterms:created>
  <dcterms:modified xsi:type="dcterms:W3CDTF">2019-03-26T16:32:42Z</dcterms:modified>
</cp:coreProperties>
</file>