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na\Desktop\ALBANA DOK\Biznese te tjera\Go Trans\Bilanc 2021\qkb\"/>
    </mc:Choice>
  </mc:AlternateContent>
  <xr:revisionPtr revIDLastSave="0" documentId="13_ncr:1_{6CFAAD4D-FD79-4D41-96E4-26225F8C84AC}" xr6:coauthVersionLast="47" xr6:coauthVersionMax="47" xr10:uidLastSave="{00000000-0000-0000-0000-000000000000}"/>
  <bookViews>
    <workbookView xWindow="-108" yWindow="-108" windowWidth="23256" windowHeight="14016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  <externalReference r:id="rId4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6" i="18" l="1"/>
  <c r="B66" i="18"/>
  <c r="M35" i="18"/>
  <c r="M29" i="18"/>
  <c r="L29" i="18"/>
  <c r="M23" i="18"/>
  <c r="M31" i="18" s="1"/>
  <c r="M33" i="18" s="1"/>
  <c r="L23" i="18"/>
  <c r="L31" i="18" s="1"/>
  <c r="L33" i="18" s="1"/>
  <c r="L35" i="18" s="1"/>
  <c r="M18" i="18"/>
  <c r="L18" i="18"/>
  <c r="B42" i="18"/>
  <c r="D55" i="18" l="1"/>
  <c r="B55" i="18"/>
  <c r="D42" i="18"/>
  <c r="D47" i="18" s="1"/>
  <c r="B47" i="18"/>
  <c r="B57" i="18" l="1"/>
  <c r="D57" i="18"/>
  <c r="D66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<sst xmlns="http://schemas.openxmlformats.org/spreadsheetml/2006/main" count="440" uniqueCount="292">
  <si>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</si>
  <si>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</si>
  <si>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</si>
  <si>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</si>
  <si>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</si>
  <si>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</si>
  <si>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</si>
  <si>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</si>
  <si>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</si>
  <si>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</si>
  <si>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</si>
  <si>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</si>
  <si>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</si>
  <si>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</si>
  <si>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</si>
  <si>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</si>
  <si>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</si>
  <si>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</si>
  <si>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</si>
  <si>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</si>
  <si>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</si>
  <si>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</si>
  <si>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</si>
  <si>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</si>
  <si>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</si>
  <si>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</si>
  <si>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</si>
  <si>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</si>
  <si>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</si>
  <si>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</si>
  <si>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</si>
  <si>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</si>
  <si>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</si>
  <si>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</si>
  <si>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</si>
  <si>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</si>
  <si>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</si>
  <si>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</si>
  <si>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</si>
  <si>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</si>
  <si>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</si>
  <si>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</si>
  <si>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</si>
  <si>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</si>
  <si>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</si>
  <si>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</si>
  <si>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</si>
  <si>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</si>
  <si>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</si>
  <si>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</si>
  <si>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</si>
  <si>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</si>
  <si>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</si>
  <si>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</si>
  <si>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</si>
  <si>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</si>
  <si>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</si>
  <si>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</si>
  <si>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</si>
  <si>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</si>
  <si>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</si>
  <si>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</si>
  <si>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</si>
  <si>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</si>
  <si>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</si>
  <si>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</si>
  <si>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</si>
  <si>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</si>
  <si>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</si>
  <si>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</si>
  <si>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</si>
  <si>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</si>
  <si>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</si>
  <si>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</si>
  <si>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</si>
  <si>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</si>
  <si>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</si>
  <si>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</si>
  <si>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</si>
  <si>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</si>
  <si>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</si>
  <si>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</si>
  <si>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</si>
  <si>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</si>
  <si>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</si>
  <si>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</si>
  <si>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</si>
  <si>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</si>
  <si>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</si>
  <si>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</si>
  <si>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</si>
  <si>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</si>
  <si>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</si>
  <si>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</si>
  <si>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</si>
  <si>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</si>
  <si>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</si>
  <si>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</si>
  <si>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</si>
  <si>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</si>
  <si>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</si>
  <si>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</si>
  <si>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</si>
  <si>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</si>
  <si>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</si>
  <si>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</si>
  <si>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</si>
  <si>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</si>
  <si>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</si>
  <si>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</si>
  <si>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</si>
  <si>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</si>
  <si>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</si>
  <si>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</si>
  <si>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</si>
  <si>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</si>
  <si>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</si>
  <si>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</si>
  <si>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</si>
  <si>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</si>
  <si>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</si>
  <si>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</si>
  <si>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</si>
  <si>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</si>
  <si>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</si>
  <si>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</si>
  <si>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</si>
  <si>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</si>
  <si>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</si>
  <si>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</si>
  <si>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</si>
  <si>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</si>
  <si>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</si>
  <si>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</si>
  <si>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</si>
  <si>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</si>
  <si>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</si>
  <si>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</si>
  <si>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</si>
  <si>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</si>
  <si>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</si>
  <si>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</si>
  <si>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</si>
  <si>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</si>
  <si>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</si>
  <si>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</si>
  <si>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</si>
  <si>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</si>
  <si>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</si>
  <si>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</si>
  <si>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</si>
  <si>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</si>
  <si>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</si>
  <si>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</si>
  <si>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</si>
  <si>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</si>
  <si>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</si>
  <si>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</si>
  <si>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</si>
  <si>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</si>
  <si>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</si>
  <si>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</si>
  <si>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</si>
  <si>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</si>
  <si>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</si>
  <si>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</si>
  <si>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</si>
  <si>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</si>
  <si>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</si>
  <si>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</si>
  <si>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</si>
  <si>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</si>
  <si>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</si>
  <si>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</si>
  <si>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</si>
  <si>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</si>
  <si>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</si>
  <si>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</si>
  <si>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</si>
  <si>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</si>
  <si>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</si>
  <si>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</si>
  <si>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</si>
  <si>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</si>
  <si>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</si>
  <si>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</si>
  <si>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</si>
  <si>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</si>
  <si>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</si>
  <si>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</si>
  <si>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</si>
  <si>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</si>
  <si>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</si>
  <si>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</si>
  <si>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</si>
  <si>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</si>
  <si>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</si>
  <si>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</si>
  <si>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</si>
  <si>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</si>
  <si>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</si>
  <si>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</si>
  <si>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</si>
  <si>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</si>
  <si>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</si>
  <si>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</si>
  <si>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</si>
  <si>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</si>
  <si>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</si>
  <si>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</si>
  <si>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</si>
  <si>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</si>
  <si>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</si>
  <si>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</si>
  <si>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</si>
  <si>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</si>
  <si>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</si>
  <si>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</si>
  <si>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</si>
  <si>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</si>
  <si>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</si>
  <si>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</si>
  <si>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</si>
  <si>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</si>
  <si>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</si>
  <si>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</si>
  <si>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</si>
  <si>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</si>
  <si>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</si>
  <si>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</si>
  <si>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</si>
  <si>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</si>
  <si>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</si>
  <si>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</si>
  <si>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</si>
  <si>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</si>
  <si>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</si>
  <si>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</si>
  <si>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</si>
  <si>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</si>
  <si>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</si>
  <si>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</si>
  <si>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</si>
  <si>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</si>
  <si>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</si>
  <si>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</si>
  <si>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</si>
  <si>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</si>
  <si>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</si>
  <si>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</si>
  <si>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</si>
  <si>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</si>
  <si>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</si>
  <si>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</si>
  <si>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</si>
  <si>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</si>
  <si>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</si>
  <si>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</si>
  <si>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</si>
  <si>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</si>
  <si>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</si>
  <si>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</si>
  <si>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</si>
  <si>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</si>
  <si>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</si>
  <si>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</si>
  <si>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</si>
  <si>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</si>
  <si>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</si>
  <si>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</si>
  <si>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</si>
  <si>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TE ARDHURAVE DHE SHPENZIMEVE</t>
  </si>
  <si>
    <t>(sipas natyres) - e detyrueshme</t>
  </si>
  <si>
    <t>paraardhese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</si>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</sst>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0" fillId="0" borderId="0" xfId="0"/>
    <xf numFmtId="0" fontId="188" fillId="0" borderId="0" xfId="0" applyFont="1" applyAlignment="1">
      <alignment horizontal="left"/>
    </xf>
    <xf numFmtId="0" fontId="0" fillId="0" borderId="0" xfId="0" applyAlignment="1">
      <alignment horizontal="left"/>
    </xf>
    <xf numFmtId="3" fontId="189" fillId="0" borderId="0" xfId="0" applyNumberFormat="1" applyFont="1" applyAlignment="1">
      <alignment horizontal="center" vertical="center"/>
    </xf>
    <xf numFmtId="0" fontId="190" fillId="0" borderId="0" xfId="0" applyFont="1" applyAlignment="1">
      <alignment vertical="center"/>
    </xf>
    <xf numFmtId="0" fontId="19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7" fontId="12" fillId="0" borderId="0" xfId="0" applyNumberFormat="1" applyFont="1" applyAlignment="1">
      <alignment vertical="center"/>
    </xf>
    <xf numFmtId="167" fontId="0" fillId="0" borderId="0" xfId="0" applyNumberFormat="1"/>
    <xf numFmtId="167" fontId="13" fillId="0" borderId="0" xfId="0" applyNumberFormat="1" applyFont="1" applyAlignment="1">
      <alignment vertical="center"/>
    </xf>
    <xf numFmtId="167" fontId="13" fillId="62" borderId="0" xfId="215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 indent="3"/>
    </xf>
    <xf numFmtId="0" fontId="192" fillId="0" borderId="0" xfId="0" applyFont="1" applyAlignment="1">
      <alignment vertical="center"/>
    </xf>
    <xf numFmtId="0" fontId="189" fillId="0" borderId="0" xfId="0" applyFont="1" applyAlignment="1">
      <alignment vertical="center"/>
    </xf>
    <xf numFmtId="3" fontId="193" fillId="0" borderId="0" xfId="0" applyNumberFormat="1" applyFont="1" applyAlignment="1">
      <alignment vertical="center"/>
    </xf>
    <xf numFmtId="0" fontId="19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9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3" fontId="193" fillId="62" borderId="26" xfId="0" applyNumberFormat="1" applyFont="1" applyFill="1" applyBorder="1" applyAlignment="1">
      <alignment vertical="center"/>
    </xf>
    <xf numFmtId="3" fontId="193" fillId="62" borderId="15" xfId="0" applyNumberFormat="1" applyFont="1" applyFill="1" applyBorder="1" applyAlignment="1">
      <alignment vertical="center"/>
    </xf>
    <xf numFmtId="3" fontId="0" fillId="0" borderId="0" xfId="0" applyNumberFormat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ana/Desktop/ALBANA%20DOK/Biznese%20te%20tjera/Go%20Trans/Bilanc%202021/tatime/Pasqyra%20financiar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  <sheetName val="PASH-sipas natyres"/>
      <sheetName val="Pasqyra Cashflow-indirekt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3399978</v>
          </cell>
          <cell r="D106">
            <v>3664197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6"/>
  <sheetViews>
    <sheetView showGridLines="0" tabSelected="1" topLeftCell="A40" zoomScaleNormal="100" workbookViewId="0">
      <selection activeCell="D66" sqref="D66"/>
    </sheetView>
  </sheetViews>
  <sheetFormatPr defaultColWidth="9.109375" defaultRowHeight="13.8"/>
  <cols>
    <col min="1" max="1" width="89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hidden="1" customWidth="1"/>
    <col min="7" max="8" width="11" style="42" hidden="1" customWidth="1"/>
    <col min="9" max="9" width="9.5546875" style="42" hidden="1" customWidth="1"/>
    <col min="10" max="11" width="9.109375" style="42"/>
    <col min="12" max="13" width="12.109375" style="42" bestFit="1" customWidth="1"/>
    <col min="14" max="16384" width="9.109375" style="42"/>
  </cols>
  <sheetData>
    <row r="1" spans="1:13">
      <c r="A1" s="49" t="s">
        <v>242</v>
      </c>
    </row>
    <row r="2" spans="1:13" ht="14.4">
      <c r="A2" s="50" t="s">
        <v>239</v>
      </c>
    </row>
    <row r="3" spans="1:13" ht="14.4">
      <c r="A3" s="50" t="s">
        <v>240</v>
      </c>
    </row>
    <row r="4" spans="1:13" ht="14.4">
      <c r="A4" s="50" t="s">
        <v>241</v>
      </c>
    </row>
    <row r="5" spans="1:13" ht="14.4">
      <c r="A5" s="49" t="s">
        <v>229</v>
      </c>
      <c r="B5" s="42"/>
      <c r="C5" s="42"/>
      <c r="D5" s="42"/>
      <c r="E5" s="42"/>
      <c r="F5" s="42"/>
    </row>
    <row r="6" spans="1:13">
      <c r="A6" s="47"/>
      <c r="B6" s="43" t="s">
        <v>211</v>
      </c>
      <c r="C6" s="43"/>
      <c r="D6" s="43" t="s">
        <v>211</v>
      </c>
      <c r="E6" s="57"/>
      <c r="F6" s="42"/>
    </row>
    <row r="7" spans="1:13" ht="14.4">
      <c r="A7" s="47"/>
      <c r="B7" s="43" t="s">
        <v>212</v>
      </c>
      <c r="C7" s="43"/>
      <c r="D7" s="43" t="s">
        <v>213</v>
      </c>
      <c r="E7" s="57"/>
      <c r="F7" s="42"/>
      <c r="K7" s="84"/>
      <c r="L7" s="85"/>
      <c r="M7" s="85"/>
    </row>
    <row r="8" spans="1:13" ht="14.4">
      <c r="A8" s="48"/>
      <c r="B8" s="44"/>
      <c r="C8" s="46"/>
      <c r="D8" s="44"/>
      <c r="E8" s="56"/>
      <c r="F8" s="42"/>
      <c r="K8" s="86" t="s">
        <v>271</v>
      </c>
      <c r="L8" s="85"/>
      <c r="M8" s="85"/>
    </row>
    <row r="9" spans="1:13" ht="14.4">
      <c r="A9" s="45" t="s">
        <v>215</v>
      </c>
      <c r="B9" s="51"/>
      <c r="C9" s="52"/>
      <c r="D9" s="51"/>
      <c r="E9" s="51"/>
      <c r="F9" s="83" t="s">
        <v>270</v>
      </c>
      <c r="K9" s="87"/>
      <c r="L9" s="88" t="s">
        <v>211</v>
      </c>
      <c r="M9" s="88" t="s">
        <v>211</v>
      </c>
    </row>
    <row r="10" spans="1:13">
      <c r="A10" s="63" t="s">
        <v>262</v>
      </c>
      <c r="B10" s="64">
        <v>50061654</v>
      </c>
      <c r="C10" s="52"/>
      <c r="D10" s="64">
        <v>48534107</v>
      </c>
      <c r="E10" s="51"/>
      <c r="F10" s="82" t="s">
        <v>267</v>
      </c>
      <c r="K10" s="89" t="s">
        <v>272</v>
      </c>
      <c r="L10" s="88" t="s">
        <v>212</v>
      </c>
      <c r="M10" s="88" t="s">
        <v>273</v>
      </c>
    </row>
    <row r="11" spans="1:13">
      <c r="A11" s="63" t="s">
        <v>264</v>
      </c>
      <c r="B11" s="64"/>
      <c r="C11" s="52"/>
      <c r="D11" s="64"/>
      <c r="E11" s="51"/>
      <c r="F11" s="82" t="s">
        <v>268</v>
      </c>
      <c r="K11" s="85"/>
      <c r="L11" s="90"/>
      <c r="M11" s="90"/>
    </row>
    <row r="12" spans="1:13">
      <c r="A12" s="63" t="s">
        <v>265</v>
      </c>
      <c r="B12" s="64"/>
      <c r="C12" s="52"/>
      <c r="D12" s="64"/>
      <c r="E12" s="51"/>
      <c r="F12" s="82" t="s">
        <v>268</v>
      </c>
      <c r="K12" s="91" t="s">
        <v>274</v>
      </c>
      <c r="L12" s="92">
        <v>50061654</v>
      </c>
      <c r="M12" s="92">
        <v>48534106.563337505</v>
      </c>
    </row>
    <row r="13" spans="1:13">
      <c r="A13" s="63" t="s">
        <v>266</v>
      </c>
      <c r="B13" s="64"/>
      <c r="C13" s="52"/>
      <c r="D13" s="64"/>
      <c r="E13" s="51"/>
      <c r="F13" s="82" t="s">
        <v>268</v>
      </c>
      <c r="K13" s="91" t="s">
        <v>275</v>
      </c>
      <c r="L13" s="93"/>
      <c r="M13" s="93"/>
    </row>
    <row r="14" spans="1:13">
      <c r="A14" s="63" t="s">
        <v>263</v>
      </c>
      <c r="B14" s="64"/>
      <c r="C14" s="52"/>
      <c r="D14" s="64"/>
      <c r="E14" s="51"/>
      <c r="F14" s="82" t="s">
        <v>269</v>
      </c>
      <c r="K14" s="91" t="s">
        <v>276</v>
      </c>
      <c r="L14" s="85"/>
      <c r="M14" s="85"/>
    </row>
    <row r="15" spans="1:13">
      <c r="A15" s="45" t="s">
        <v>216</v>
      </c>
      <c r="B15" s="64"/>
      <c r="C15" s="52"/>
      <c r="D15" s="64"/>
      <c r="E15" s="51"/>
      <c r="F15" s="42"/>
      <c r="K15" s="91" t="s">
        <v>277</v>
      </c>
      <c r="L15" s="85"/>
      <c r="M15" s="85"/>
    </row>
    <row r="16" spans="1:13">
      <c r="A16" s="45" t="s">
        <v>217</v>
      </c>
      <c r="B16" s="64"/>
      <c r="C16" s="52"/>
      <c r="D16" s="64"/>
      <c r="E16" s="51"/>
      <c r="F16" s="42"/>
      <c r="K16" s="91" t="s">
        <v>278</v>
      </c>
      <c r="L16" s="94">
        <v>-6660187</v>
      </c>
      <c r="M16" s="94">
        <v>-4393456.6666665999</v>
      </c>
    </row>
    <row r="17" spans="1:13">
      <c r="A17" s="45" t="s">
        <v>218</v>
      </c>
      <c r="B17" s="64"/>
      <c r="C17" s="52"/>
      <c r="D17" s="64"/>
      <c r="E17" s="51"/>
      <c r="F17" s="42"/>
      <c r="K17" s="91" t="s">
        <v>279</v>
      </c>
      <c r="L17" s="94">
        <v>-31485356</v>
      </c>
      <c r="M17" s="94">
        <v>-32931839.85083336</v>
      </c>
    </row>
    <row r="18" spans="1:13">
      <c r="A18" s="45" t="s">
        <v>219</v>
      </c>
      <c r="B18" s="51"/>
      <c r="C18" s="52"/>
      <c r="D18" s="51"/>
      <c r="E18" s="51"/>
      <c r="F18" s="42"/>
      <c r="K18" s="91" t="s">
        <v>237</v>
      </c>
      <c r="L18" s="95">
        <f>SUM(L19:L20)</f>
        <v>-5834062</v>
      </c>
      <c r="M18" s="95">
        <f>SUM(M19:M20)</f>
        <v>-4026846</v>
      </c>
    </row>
    <row r="19" spans="1:13">
      <c r="A19" s="63" t="s">
        <v>219</v>
      </c>
      <c r="B19" s="64">
        <v>-6660187</v>
      </c>
      <c r="C19" s="52"/>
      <c r="D19" s="64">
        <v>-4393457</v>
      </c>
      <c r="E19" s="51"/>
      <c r="F19" s="42"/>
      <c r="K19" s="96" t="s">
        <v>280</v>
      </c>
      <c r="L19" s="94">
        <v>-5006733</v>
      </c>
      <c r="M19" s="94">
        <v>-3472731</v>
      </c>
    </row>
    <row r="20" spans="1:13">
      <c r="A20" s="63" t="s">
        <v>247</v>
      </c>
      <c r="B20" s="64">
        <v>-31485356</v>
      </c>
      <c r="C20" s="52"/>
      <c r="D20" s="64">
        <v>-32931840</v>
      </c>
      <c r="E20" s="51"/>
      <c r="F20" s="42"/>
      <c r="K20" s="96" t="s">
        <v>281</v>
      </c>
      <c r="L20" s="94">
        <v>-827329</v>
      </c>
      <c r="M20" s="94">
        <v>-554115</v>
      </c>
    </row>
    <row r="21" spans="1:13">
      <c r="A21" s="45" t="s">
        <v>237</v>
      </c>
      <c r="B21" s="51"/>
      <c r="C21" s="52"/>
      <c r="D21" s="51"/>
      <c r="E21" s="51"/>
      <c r="F21" s="42"/>
      <c r="K21" s="91" t="s">
        <v>282</v>
      </c>
      <c r="L21" s="94">
        <v>-1118433</v>
      </c>
      <c r="M21" s="94">
        <v>-1123314</v>
      </c>
    </row>
    <row r="22" spans="1:13">
      <c r="A22" s="63" t="s">
        <v>248</v>
      </c>
      <c r="B22" s="64">
        <v>-5006733</v>
      </c>
      <c r="C22" s="52"/>
      <c r="D22" s="64">
        <v>-3472731</v>
      </c>
      <c r="E22" s="51"/>
      <c r="F22" s="42"/>
      <c r="K22" s="91" t="s">
        <v>283</v>
      </c>
      <c r="L22" s="94">
        <v>-468679</v>
      </c>
      <c r="M22" s="94">
        <v>-1672100.6602169001</v>
      </c>
    </row>
    <row r="23" spans="1:13">
      <c r="A23" s="63" t="s">
        <v>249</v>
      </c>
      <c r="B23" s="64">
        <v>-827329</v>
      </c>
      <c r="C23" s="52"/>
      <c r="D23" s="64">
        <v>-554115</v>
      </c>
      <c r="E23" s="51"/>
      <c r="F23" s="42"/>
      <c r="K23" s="97" t="s">
        <v>284</v>
      </c>
      <c r="L23" s="95">
        <f>SUM(L12:L18,L21:L22)</f>
        <v>4494937</v>
      </c>
      <c r="M23" s="95">
        <f>SUM(M12:M18,M21:M22)</f>
        <v>4386549.385620648</v>
      </c>
    </row>
    <row r="24" spans="1:13">
      <c r="A24" s="63" t="s">
        <v>251</v>
      </c>
      <c r="B24" s="64"/>
      <c r="C24" s="52"/>
      <c r="D24" s="64"/>
      <c r="E24" s="51"/>
      <c r="F24" s="42"/>
      <c r="K24" s="98"/>
      <c r="L24" s="99"/>
      <c r="M24" s="99"/>
    </row>
    <row r="25" spans="1:13">
      <c r="A25" s="45" t="s">
        <v>220</v>
      </c>
      <c r="B25" s="64"/>
      <c r="C25" s="52"/>
      <c r="D25" s="64"/>
      <c r="E25" s="51"/>
      <c r="F25" s="42"/>
      <c r="K25" s="100" t="s">
        <v>285</v>
      </c>
      <c r="L25" s="97"/>
      <c r="M25" s="97"/>
    </row>
    <row r="26" spans="1:13">
      <c r="A26" s="45" t="s">
        <v>235</v>
      </c>
      <c r="B26" s="64">
        <v>-1118433</v>
      </c>
      <c r="C26" s="52"/>
      <c r="D26" s="64">
        <v>-1123314</v>
      </c>
      <c r="E26" s="51"/>
      <c r="F26" s="42"/>
      <c r="K26" s="101" t="s">
        <v>286</v>
      </c>
      <c r="L26" s="92"/>
      <c r="M26" s="92"/>
    </row>
    <row r="27" spans="1:13">
      <c r="A27" s="45" t="s">
        <v>221</v>
      </c>
      <c r="B27" s="64">
        <v>-468679</v>
      </c>
      <c r="C27" s="52"/>
      <c r="D27" s="64">
        <v>-1672101</v>
      </c>
      <c r="E27" s="51"/>
      <c r="F27" s="42"/>
      <c r="K27" s="91" t="s">
        <v>287</v>
      </c>
      <c r="L27" s="92"/>
      <c r="M27" s="92"/>
    </row>
    <row r="28" spans="1:13">
      <c r="A28" s="45" t="s">
        <v>210</v>
      </c>
      <c r="B28" s="51"/>
      <c r="C28" s="52"/>
      <c r="D28" s="51"/>
      <c r="E28" s="51"/>
      <c r="F28" s="42"/>
      <c r="K28" s="91" t="s">
        <v>288</v>
      </c>
      <c r="L28" s="94">
        <v>-274912</v>
      </c>
      <c r="M28" s="94">
        <v>-12718.6738130134</v>
      </c>
    </row>
    <row r="29" spans="1:13" ht="15" customHeight="1">
      <c r="A29" s="63" t="s">
        <v>252</v>
      </c>
      <c r="B29" s="64"/>
      <c r="C29" s="52"/>
      <c r="D29" s="64"/>
      <c r="E29" s="51"/>
      <c r="F29" s="42"/>
      <c r="K29" s="98" t="s">
        <v>289</v>
      </c>
      <c r="L29" s="95">
        <f>SUM(L26:L28)</f>
        <v>-274912</v>
      </c>
      <c r="M29" s="95">
        <f>SUM(M26:M28)</f>
        <v>-12718.6738130134</v>
      </c>
    </row>
    <row r="30" spans="1:13" ht="15" customHeight="1">
      <c r="A30" s="63" t="s">
        <v>250</v>
      </c>
      <c r="B30" s="64"/>
      <c r="C30" s="52"/>
      <c r="D30" s="64"/>
      <c r="E30" s="51"/>
      <c r="F30" s="42"/>
      <c r="K30" s="102"/>
      <c r="L30" s="103"/>
      <c r="M30" s="103"/>
    </row>
    <row r="31" spans="1:13" ht="15" customHeight="1" thickBot="1">
      <c r="A31" s="63" t="s">
        <v>259</v>
      </c>
      <c r="B31" s="64"/>
      <c r="C31" s="52"/>
      <c r="D31" s="64"/>
      <c r="E31" s="51"/>
      <c r="F31" s="42"/>
      <c r="K31" s="102" t="s">
        <v>224</v>
      </c>
      <c r="L31" s="104">
        <f>L23+L29</f>
        <v>4220025</v>
      </c>
      <c r="M31" s="104">
        <f>M23+M29</f>
        <v>4373830.7118076347</v>
      </c>
    </row>
    <row r="32" spans="1:13" ht="15" customHeight="1">
      <c r="A32" s="63" t="s">
        <v>253</v>
      </c>
      <c r="B32" s="64"/>
      <c r="C32" s="52"/>
      <c r="D32" s="64"/>
      <c r="E32" s="51"/>
      <c r="F32" s="42"/>
      <c r="K32" s="103" t="s">
        <v>290</v>
      </c>
      <c r="L32" s="92">
        <v>-820047</v>
      </c>
      <c r="M32" s="92">
        <v>709633.84137114126</v>
      </c>
    </row>
    <row r="33" spans="1:13" ht="15" customHeight="1" thickBot="1">
      <c r="A33" s="63" t="s">
        <v>258</v>
      </c>
      <c r="B33" s="64"/>
      <c r="C33" s="52"/>
      <c r="D33" s="64"/>
      <c r="E33" s="51"/>
      <c r="F33" s="42"/>
      <c r="K33" s="102" t="s">
        <v>291</v>
      </c>
      <c r="L33" s="105">
        <f>L31+L32</f>
        <v>3399978</v>
      </c>
      <c r="M33" s="105">
        <f>M31-M32</f>
        <v>3664196.8704364933</v>
      </c>
    </row>
    <row r="34" spans="1:13" ht="15" customHeight="1" thickTop="1">
      <c r="A34" s="63" t="s">
        <v>254</v>
      </c>
      <c r="B34" s="64"/>
      <c r="C34" s="52"/>
      <c r="D34" s="64"/>
      <c r="E34" s="51"/>
      <c r="F34" s="42"/>
      <c r="K34" s="85"/>
      <c r="L34" s="85"/>
      <c r="M34" s="85"/>
    </row>
    <row r="35" spans="1:13">
      <c r="A35" s="45" t="s">
        <v>222</v>
      </c>
      <c r="B35" s="64"/>
      <c r="C35" s="52"/>
      <c r="D35" s="64"/>
      <c r="E35" s="51"/>
      <c r="F35" s="42"/>
      <c r="K35" s="85"/>
      <c r="L35" s="106">
        <f>L33-'[1]Pasqyra e Pozicionit Financiar'!L71</f>
        <v>3399978</v>
      </c>
      <c r="M35" s="106">
        <f>'[1]Pasqyra e Pozicionit Financiar'!M71-'[1]PASH-sipas natyres'!M33</f>
        <v>0</v>
      </c>
    </row>
    <row r="36" spans="1:13">
      <c r="A36" s="45" t="s">
        <v>238</v>
      </c>
      <c r="B36" s="51"/>
      <c r="C36" s="66"/>
      <c r="D36" s="51"/>
      <c r="E36" s="51"/>
      <c r="F36" s="42"/>
      <c r="K36" s="85"/>
      <c r="L36" s="85"/>
      <c r="M36" s="85"/>
    </row>
    <row r="37" spans="1:13">
      <c r="A37" s="63" t="s">
        <v>255</v>
      </c>
      <c r="B37" s="64"/>
      <c r="C37" s="52"/>
      <c r="D37" s="64"/>
      <c r="E37" s="51"/>
      <c r="F37" s="42"/>
    </row>
    <row r="38" spans="1:13">
      <c r="A38" s="63" t="s">
        <v>257</v>
      </c>
      <c r="B38" s="64"/>
      <c r="C38" s="52"/>
      <c r="D38" s="64"/>
      <c r="E38" s="51"/>
      <c r="F38" s="42"/>
    </row>
    <row r="39" spans="1:13">
      <c r="A39" s="63" t="s">
        <v>256</v>
      </c>
      <c r="B39" s="64">
        <v>-274912</v>
      </c>
      <c r="C39" s="52"/>
      <c r="D39" s="64">
        <v>-12718</v>
      </c>
      <c r="E39" s="51"/>
      <c r="F39" s="42"/>
    </row>
    <row r="40" spans="1:13">
      <c r="A40" s="45" t="s">
        <v>223</v>
      </c>
      <c r="B40" s="64"/>
      <c r="C40" s="52"/>
      <c r="D40" s="64"/>
      <c r="E40" s="51"/>
      <c r="F40" s="42"/>
    </row>
    <row r="41" spans="1:13" ht="14.4">
      <c r="A41" s="80" t="s">
        <v>260</v>
      </c>
      <c r="B41" s="64"/>
      <c r="C41" s="52"/>
      <c r="D41" s="64"/>
      <c r="E41" s="51"/>
      <c r="F41" s="42"/>
    </row>
    <row r="42" spans="1:13">
      <c r="A42" s="45" t="s">
        <v>224</v>
      </c>
      <c r="B42" s="54">
        <f>SUM(B9:B41)</f>
        <v>4220025</v>
      </c>
      <c r="C42" s="55"/>
      <c r="D42" s="54">
        <f>SUM(D9:D41)</f>
        <v>4373831</v>
      </c>
      <c r="E42" s="58"/>
      <c r="F42" s="42"/>
    </row>
    <row r="43" spans="1:13">
      <c r="A43" s="45" t="s">
        <v>26</v>
      </c>
      <c r="B43" s="55"/>
      <c r="C43" s="55"/>
      <c r="D43" s="55"/>
      <c r="E43" s="58"/>
      <c r="F43" s="42"/>
    </row>
    <row r="44" spans="1:13">
      <c r="A44" s="63" t="s">
        <v>225</v>
      </c>
      <c r="B44" s="64">
        <v>-820047</v>
      </c>
      <c r="C44" s="52"/>
      <c r="D44" s="64">
        <v>-709634</v>
      </c>
      <c r="E44" s="51"/>
      <c r="F44" s="42"/>
    </row>
    <row r="45" spans="1:13">
      <c r="A45" s="63" t="s">
        <v>226</v>
      </c>
      <c r="B45" s="64"/>
      <c r="C45" s="52"/>
      <c r="D45" s="64"/>
      <c r="E45" s="51"/>
      <c r="F45" s="42"/>
    </row>
    <row r="46" spans="1:13">
      <c r="A46" s="63" t="s">
        <v>236</v>
      </c>
      <c r="B46" s="64"/>
      <c r="C46" s="52"/>
      <c r="D46" s="64"/>
      <c r="E46" s="51"/>
      <c r="F46" s="42"/>
    </row>
    <row r="47" spans="1:13">
      <c r="A47" s="45" t="s">
        <v>243</v>
      </c>
      <c r="B47" s="67">
        <f>SUM(B42:B46)</f>
        <v>3399978</v>
      </c>
      <c r="C47" s="58"/>
      <c r="D47" s="67">
        <f>SUM(D42:D46)</f>
        <v>3664197</v>
      </c>
      <c r="E47" s="58"/>
      <c r="F47" s="42"/>
    </row>
    <row r="48" spans="1:13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3399978</v>
      </c>
      <c r="C57" s="77"/>
      <c r="D57" s="76">
        <f>D47+D55</f>
        <v>3664197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107">
        <f>B57-'[2]1-Pasqyra e Pozicioni Financiar'!$B$106</f>
        <v>0</v>
      </c>
      <c r="C66" s="107">
        <f>C57-'[2]1-Pasqyra e Pozicioni Financiar'!$B$106</f>
        <v>-3399978</v>
      </c>
      <c r="D66" s="107">
        <f>D57-'[2]1-Pasqyra e Pozicioni Financiar'!$D$106</f>
        <v>0</v>
      </c>
    </row>
  </sheetData>
  <mergeCells count="1">
    <mergeCell ref="K8:K9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36F1F0C-2501-4EEF-BFB0-B480D492E18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EE7F536-083D-4C26-844C-A9F697C4FEF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994F37E-D9DE-4153-8137-E0382C96313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Albana</cp:lastModifiedBy>
  <cp:lastPrinted>2016-10-03T09:59:38Z</cp:lastPrinted>
  <dcterms:created xsi:type="dcterms:W3CDTF">2012-01-19T09:31:29Z</dcterms:created>
  <dcterms:modified xsi:type="dcterms:W3CDTF">2022-06-14T08:20:38Z</dcterms:modified>
</cp:coreProperties>
</file>