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192.168.1.245\Dati_condivisi\ILDA DOCUMENTS\BIA\2019\PF 2019\Sistem\"/>
    </mc:Choice>
  </mc:AlternateContent>
  <xr:revisionPtr revIDLastSave="0" documentId="13_ncr:1_{DE302602-2D36-419D-8F46-06F08ABB1258}" xr6:coauthVersionLast="45" xr6:coauthVersionMax="45" xr10:uidLastSave="{00000000-0000-0000-0000-000000000000}"/>
  <bookViews>
    <workbookView xWindow="-120" yWindow="-120" windowWidth="29040" windowHeight="15840" tabRatio="825" xr2:uid="{00000000-000D-0000-FFFF-FFFF00000000}"/>
  </bookViews>
  <sheets>
    <sheet name="Balance Sheet" sheetId="3" r:id="rId1"/>
    <sheet name="BS Notes" sheetId="6" r:id="rId2"/>
    <sheet name="Profit and Loss" sheetId="4" r:id="rId3"/>
    <sheet name="P&amp;L Notes" sheetId="5" r:id="rId4"/>
    <sheet name="Sheet1" sheetId="30" state="hidden" r:id="rId5"/>
  </sheets>
  <definedNames>
    <definedName name="_xlnm.Print_Area" localSheetId="1">'BS Notes'!$A$1:$D$58</definedName>
    <definedName name="_xlnm.Print_Area" localSheetId="3">'P&amp;L Notes'!$A$1:$C$51</definedName>
    <definedName name="Vie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5" l="1"/>
  <c r="C37" i="5" l="1"/>
  <c r="C18" i="5"/>
  <c r="C31" i="5"/>
  <c r="C25" i="5"/>
  <c r="C10" i="5"/>
  <c r="D9" i="6" l="1"/>
  <c r="D15" i="6"/>
  <c r="D22" i="6"/>
  <c r="D48" i="6"/>
  <c r="D29" i="6"/>
  <c r="D35" i="6"/>
  <c r="D40" i="6"/>
  <c r="D54" i="6"/>
  <c r="C34" i="5" l="1"/>
  <c r="F157" i="30"/>
  <c r="E157" i="30"/>
  <c r="G157" i="30" s="1"/>
  <c r="G156" i="30"/>
  <c r="G155" i="30"/>
  <c r="G154" i="30"/>
  <c r="G153" i="30"/>
  <c r="G152" i="30"/>
  <c r="G144" i="30"/>
  <c r="G143" i="30"/>
  <c r="G142" i="30"/>
  <c r="G141" i="30"/>
  <c r="G140" i="30"/>
  <c r="G139" i="30"/>
  <c r="G138" i="30"/>
  <c r="G137" i="30"/>
  <c r="G136" i="30"/>
  <c r="G135" i="30"/>
  <c r="G134" i="30"/>
  <c r="G132" i="30"/>
  <c r="G131" i="30"/>
  <c r="G130" i="30"/>
  <c r="G129" i="30"/>
  <c r="G128" i="30"/>
  <c r="G125" i="30"/>
  <c r="G121" i="30"/>
  <c r="G120" i="30"/>
  <c r="G108" i="30"/>
  <c r="G107" i="30"/>
  <c r="G106" i="30"/>
  <c r="G105" i="30"/>
  <c r="G104" i="30"/>
  <c r="G100" i="30"/>
  <c r="G99" i="30"/>
  <c r="G92" i="30"/>
  <c r="G91" i="30"/>
  <c r="G90" i="30"/>
  <c r="G88" i="30"/>
  <c r="G87" i="30"/>
  <c r="G84" i="30"/>
  <c r="G83" i="30"/>
  <c r="G82" i="30"/>
  <c r="G81" i="30"/>
  <c r="G63" i="30"/>
  <c r="G62" i="30"/>
  <c r="G61" i="30"/>
  <c r="G60" i="30"/>
  <c r="G59" i="30"/>
  <c r="G58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7" i="30"/>
  <c r="G5" i="30"/>
  <c r="G4" i="30"/>
  <c r="D25" i="6" l="1"/>
  <c r="D45" i="6" l="1"/>
  <c r="D51" i="6" l="1"/>
  <c r="E42" i="3" l="1"/>
  <c r="D12" i="6"/>
  <c r="D18" i="6"/>
  <c r="D37" i="6"/>
  <c r="C7" i="5"/>
  <c r="C28" i="5"/>
  <c r="C15" i="5"/>
  <c r="C42" i="5"/>
  <c r="D6" i="6"/>
  <c r="C22" i="5"/>
  <c r="D32" i="6"/>
  <c r="E16" i="4" l="1"/>
  <c r="E36" i="3"/>
  <c r="E21" i="4"/>
  <c r="C49" i="5"/>
  <c r="E23" i="4" l="1"/>
  <c r="E44" i="3"/>
  <c r="E24" i="3" l="1"/>
  <c r="E27" i="4"/>
  <c r="E51" i="3" s="1"/>
  <c r="E14" i="3"/>
  <c r="D58" i="6" l="1"/>
  <c r="E26" i="3"/>
  <c r="E5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iduhanxhiu</author>
  </authors>
  <commentList>
    <comment ref="E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iduhanxhiu:</t>
        </r>
        <r>
          <rPr>
            <sz val="9"/>
            <color indexed="81"/>
            <rFont val="Tahoma"/>
            <family val="2"/>
          </rPr>
          <t xml:space="preserve">
PER TU VERIFIKUAR PAS PLOTESIMIT TE TRIAL 2019</t>
        </r>
      </text>
    </comment>
  </commentList>
</comments>
</file>

<file path=xl/sharedStrings.xml><?xml version="1.0" encoding="utf-8"?>
<sst xmlns="http://schemas.openxmlformats.org/spreadsheetml/2006/main" count="758" uniqueCount="319">
  <si>
    <t>Total</t>
  </si>
  <si>
    <t>Cash and cash equivalents</t>
  </si>
  <si>
    <t>Trade payables</t>
  </si>
  <si>
    <t>Other payables</t>
  </si>
  <si>
    <t>Personal income tax payable</t>
  </si>
  <si>
    <t>Other expenses</t>
  </si>
  <si>
    <t>Account Description</t>
  </si>
  <si>
    <t>Social and health contributions payable</t>
  </si>
  <si>
    <t>Personnel expenses</t>
  </si>
  <si>
    <t>Equity</t>
  </si>
  <si>
    <t>Share capital</t>
  </si>
  <si>
    <t>Trade receivables</t>
  </si>
  <si>
    <t>No.Acc</t>
  </si>
  <si>
    <t>FS Mapping</t>
  </si>
  <si>
    <t xml:space="preserve">Retained earnings </t>
  </si>
  <si>
    <t>Description Mapping</t>
  </si>
  <si>
    <t>Intangible Assets</t>
  </si>
  <si>
    <t>Finance Expenses-Net</t>
  </si>
  <si>
    <t>Credit</t>
  </si>
  <si>
    <t>Currency: Albanian Lek (ALL)</t>
  </si>
  <si>
    <t>Due from third parties</t>
  </si>
  <si>
    <t>Deferred tax</t>
  </si>
  <si>
    <t>Prepayments and deferred expenses</t>
  </si>
  <si>
    <t>Loan from parent company</t>
  </si>
  <si>
    <t>Income from operating activity</t>
  </si>
  <si>
    <t>Expenses from operating activity</t>
  </si>
  <si>
    <t>Deferred tax assets</t>
  </si>
  <si>
    <t>Deferred tax liabilities</t>
  </si>
  <si>
    <t>EUR</t>
  </si>
  <si>
    <t>OST</t>
  </si>
  <si>
    <t>Due to third parties</t>
  </si>
  <si>
    <t xml:space="preserve"> </t>
  </si>
  <si>
    <t>Debit</t>
  </si>
  <si>
    <t>Currency</t>
  </si>
  <si>
    <t>LEK</t>
  </si>
  <si>
    <t>Withholding tax payable</t>
  </si>
  <si>
    <t>Corporate income tax payable</t>
  </si>
  <si>
    <t>Corporate income tax</t>
  </si>
  <si>
    <t>Trial Balance 01.01.2017-31.12.2017</t>
  </si>
  <si>
    <t>Balance</t>
  </si>
  <si>
    <t>102</t>
  </si>
  <si>
    <t>21801</t>
  </si>
  <si>
    <t>431</t>
  </si>
  <si>
    <t>442</t>
  </si>
  <si>
    <t>6111</t>
  </si>
  <si>
    <t>628</t>
  </si>
  <si>
    <t>6412</t>
  </si>
  <si>
    <t>6442</t>
  </si>
  <si>
    <t>Tools and equipment</t>
  </si>
  <si>
    <t>Office equipment</t>
  </si>
  <si>
    <t>Other tangible assets</t>
  </si>
  <si>
    <t>Gen-I Slovenia</t>
  </si>
  <si>
    <t>Ben Impex&amp;Co</t>
  </si>
  <si>
    <t>Eko-Konto</t>
  </si>
  <si>
    <t>Kesh Euro</t>
  </si>
  <si>
    <t>Wolf Theiss</t>
  </si>
  <si>
    <t>Kurum International Sha</t>
  </si>
  <si>
    <t xml:space="preserve">Isufi international &amp; Associates </t>
  </si>
  <si>
    <t>AET</t>
  </si>
  <si>
    <t>Gen-I slovenia</t>
  </si>
  <si>
    <t>Kesh</t>
  </si>
  <si>
    <t>Antea Cemente Sha</t>
  </si>
  <si>
    <t>CAO</t>
  </si>
  <si>
    <t xml:space="preserve">EUR </t>
  </si>
  <si>
    <t xml:space="preserve">OSHEE Sha </t>
  </si>
  <si>
    <t xml:space="preserve">Deferred Expense Rent </t>
  </si>
  <si>
    <t xml:space="preserve">Deferred Expense OST </t>
  </si>
  <si>
    <t>Deferred Expense bonus</t>
  </si>
  <si>
    <t>RSB in ALL</t>
  </si>
  <si>
    <t>Cost of product sold from transmission</t>
  </si>
  <si>
    <t>Disbalanca</t>
  </si>
  <si>
    <t>Other income</t>
  </si>
  <si>
    <t xml:space="preserve">Account payables </t>
  </si>
  <si>
    <t xml:space="preserve">Payables to employees  </t>
  </si>
  <si>
    <t xml:space="preserve">Payable to state </t>
  </si>
  <si>
    <t>VAT receivable</t>
  </si>
  <si>
    <t>Deferred expense</t>
  </si>
  <si>
    <t xml:space="preserve">Cost of Goods </t>
  </si>
  <si>
    <t>Income/ (expense) from interest</t>
  </si>
  <si>
    <t>Income/ (expense) from exchange rate</t>
  </si>
  <si>
    <t>Depreciation of long term assets</t>
  </si>
  <si>
    <t>Income from sale of energy</t>
  </si>
  <si>
    <t>Accumulated Amortisation License</t>
  </si>
  <si>
    <t>401018</t>
  </si>
  <si>
    <t>444</t>
  </si>
  <si>
    <t>5124</t>
  </si>
  <si>
    <t>Kapitali I nenshkruar papaguar</t>
  </si>
  <si>
    <t xml:space="preserve">Rezultati I ushtrimit </t>
  </si>
  <si>
    <t>Rezerva nga rivleresimi</t>
  </si>
  <si>
    <t xml:space="preserve">License </t>
  </si>
  <si>
    <t xml:space="preserve">Pajisje zyre informatike </t>
  </si>
  <si>
    <t xml:space="preserve">Mobilje dhe pajisje zyre </t>
  </si>
  <si>
    <t xml:space="preserve">Te tjera </t>
  </si>
  <si>
    <t xml:space="preserve">Për konçesione, patenta, liçensa e t </t>
  </si>
  <si>
    <t xml:space="preserve">Amortizim i akumuluar pajisje infor </t>
  </si>
  <si>
    <t xml:space="preserve">Amortizimi i mobiljeve dhe paisje z </t>
  </si>
  <si>
    <t xml:space="preserve">Amortizim i akumuluar per te tjera a </t>
  </si>
  <si>
    <t xml:space="preserve">Deloitte Albania </t>
  </si>
  <si>
    <t>Ilda Duhanxhiu</t>
  </si>
  <si>
    <t xml:space="preserve">ABCOM Shpk </t>
  </si>
  <si>
    <t>Abissnet</t>
  </si>
  <si>
    <t xml:space="preserve">Odleti </t>
  </si>
  <si>
    <t>Energy Regulatory Office</t>
  </si>
  <si>
    <t>Gen-I Beograd</t>
  </si>
  <si>
    <t xml:space="preserve">Alfa Services </t>
  </si>
  <si>
    <t>Energjitika Net Doo</t>
  </si>
  <si>
    <t>KESH</t>
  </si>
  <si>
    <t>TNT Express</t>
  </si>
  <si>
    <t>Naim Isufi laywer</t>
  </si>
  <si>
    <t xml:space="preserve">Gen-I Slovenia Interesa </t>
  </si>
  <si>
    <t xml:space="preserve">Hotel Florjanckov </t>
  </si>
  <si>
    <t>Kastriot Zifla</t>
  </si>
  <si>
    <t>Tonucci and Partners Albania</t>
  </si>
  <si>
    <t>Gen-I Athens</t>
  </si>
  <si>
    <t>Cez Trade Albania</t>
  </si>
  <si>
    <t>Majlinda Demollari</t>
  </si>
  <si>
    <t>AAES</t>
  </si>
  <si>
    <t>Nova Architect Gallery</t>
  </si>
  <si>
    <t>DHL</t>
  </si>
  <si>
    <t>Edmir Brahimi</t>
  </si>
  <si>
    <t>Gen I Tirana</t>
  </si>
  <si>
    <t>Devoll Hydropower Sha</t>
  </si>
  <si>
    <t xml:space="preserve">Ulysses Enterprises </t>
  </si>
  <si>
    <t xml:space="preserve">Fatura te pamberritura </t>
  </si>
  <si>
    <t xml:space="preserve">Parapagime </t>
  </si>
  <si>
    <t xml:space="preserve">Danske Commodities Albania </t>
  </si>
  <si>
    <t xml:space="preserve">Vodafone Albania </t>
  </si>
  <si>
    <t xml:space="preserve">TNT Express </t>
  </si>
  <si>
    <t xml:space="preserve">Energia D.o.o </t>
  </si>
  <si>
    <t>S.E.J</t>
  </si>
  <si>
    <t>KEK</t>
  </si>
  <si>
    <t>Kurum International A.S</t>
  </si>
  <si>
    <t>Ost Sh.a</t>
  </si>
  <si>
    <t>Grupi I Sistemeve Automatik</t>
  </si>
  <si>
    <t>Kesh netting</t>
  </si>
  <si>
    <t xml:space="preserve">Terna Spa </t>
  </si>
  <si>
    <t xml:space="preserve">AET </t>
  </si>
  <si>
    <t xml:space="preserve">Gen-I Athens SMLLC </t>
  </si>
  <si>
    <t>Energia D.O.O</t>
  </si>
  <si>
    <t xml:space="preserve">ALBCHROME Shpk </t>
  </si>
  <si>
    <t xml:space="preserve">Parapagime të dhëna </t>
  </si>
  <si>
    <t xml:space="preserve">Igor Koprivnikar  </t>
  </si>
  <si>
    <t xml:space="preserve">Naim Isufi  </t>
  </si>
  <si>
    <t xml:space="preserve">Sokol Spahiu </t>
  </si>
  <si>
    <t xml:space="preserve">Paradhënie për punonjësit </t>
  </si>
  <si>
    <t xml:space="preserve">Sigurime shoqërore dhe shëndetsor </t>
  </si>
  <si>
    <t xml:space="preserve">Tatim mbi të ardhurat personale </t>
  </si>
  <si>
    <t xml:space="preserve">Tatim mbi fitimin </t>
  </si>
  <si>
    <t>Shteti- TVSH</t>
  </si>
  <si>
    <t xml:space="preserve">Taksa te tjera </t>
  </si>
  <si>
    <t>Kredi e paguar Taksa Bashkiake 2017</t>
  </si>
  <si>
    <t xml:space="preserve">Tatimi në burim </t>
  </si>
  <si>
    <t xml:space="preserve">Marrdhenie dege Kosove </t>
  </si>
  <si>
    <t xml:space="preserve">Shpenzime të periudhave të ardhm </t>
  </si>
  <si>
    <t xml:space="preserve">Shpenzime te periudhave te ardhs </t>
  </si>
  <si>
    <t>Loan to Gen-I Slovenia</t>
  </si>
  <si>
    <t xml:space="preserve">Zhvlerësim për klientët e mallrave,p </t>
  </si>
  <si>
    <t xml:space="preserve">Provizionime </t>
  </si>
  <si>
    <t>Provizionime KEK</t>
  </si>
  <si>
    <t xml:space="preserve">Provizionime Kurum </t>
  </si>
  <si>
    <t>RSB Sllovenia</t>
  </si>
  <si>
    <t>ISP Bank in EURO</t>
  </si>
  <si>
    <t>RSB in EURO</t>
  </si>
  <si>
    <t xml:space="preserve">Blerje nga furnitore vendas </t>
  </si>
  <si>
    <t xml:space="preserve">Blerje nga Slovenia </t>
  </si>
  <si>
    <t xml:space="preserve">Sherbim konsulence </t>
  </si>
  <si>
    <t xml:space="preserve">Sherbimi auditi </t>
  </si>
  <si>
    <t xml:space="preserve">Kapacitete OST </t>
  </si>
  <si>
    <t xml:space="preserve">Kapacitete </t>
  </si>
  <si>
    <t xml:space="preserve">Sherbim noterie </t>
  </si>
  <si>
    <t xml:space="preserve">Kosto infrastrukture </t>
  </si>
  <si>
    <t xml:space="preserve">Sherbim agjensie doganore </t>
  </si>
  <si>
    <t xml:space="preserve">Sherbime legale </t>
  </si>
  <si>
    <t xml:space="preserve">Sherbime perkthimi </t>
  </si>
  <si>
    <t>Sherbim menaxhimi</t>
  </si>
  <si>
    <t>Reverse charge service</t>
  </si>
  <si>
    <t xml:space="preserve">Qira </t>
  </si>
  <si>
    <t xml:space="preserve">Blerje kancelari </t>
  </si>
  <si>
    <t xml:space="preserve">Shpenzime udhetimi </t>
  </si>
  <si>
    <t xml:space="preserve">Shpenzime akomodimi </t>
  </si>
  <si>
    <t xml:space="preserve">Sherbim interneti </t>
  </si>
  <si>
    <t xml:space="preserve">Shpenzime postimi </t>
  </si>
  <si>
    <t xml:space="preserve">Shpenzime celulari Vodafone </t>
  </si>
  <si>
    <t xml:space="preserve">Shpenzime transporti </t>
  </si>
  <si>
    <t xml:space="preserve">Shpenzime për shërbimet bankare </t>
  </si>
  <si>
    <t xml:space="preserve">Tarifa dogana </t>
  </si>
  <si>
    <t xml:space="preserve">Taksa bashkiake </t>
  </si>
  <si>
    <t xml:space="preserve">Tatime te tjera </t>
  </si>
  <si>
    <t xml:space="preserve">Pagat ... për personelin e shpërndarje </t>
  </si>
  <si>
    <t xml:space="preserve">Paga Igor </t>
  </si>
  <si>
    <t xml:space="preserve">Sigurimet ... për personelin e shpërn </t>
  </si>
  <si>
    <t xml:space="preserve">Gjoba dhe dëmshpërblime </t>
  </si>
  <si>
    <t xml:space="preserve">Shpenzime për interesa </t>
  </si>
  <si>
    <t>Unrealised exchange</t>
  </si>
  <si>
    <t>Humbje nga azhornimi i arkes</t>
  </si>
  <si>
    <t xml:space="preserve">Amortizimet e aktiveve afatgjatë </t>
  </si>
  <si>
    <t xml:space="preserve">Tatimi mbi fitimin </t>
  </si>
  <si>
    <t xml:space="preserve">Shitje energjie brenda vendit </t>
  </si>
  <si>
    <t xml:space="preserve">Tarife reduktimi  </t>
  </si>
  <si>
    <t xml:space="preserve">Shitje energjie Gen-I Slovenia </t>
  </si>
  <si>
    <t xml:space="preserve">Te ardhura nga tarife transmetimi </t>
  </si>
  <si>
    <t xml:space="preserve"> Tarife sherbimi Slovenia </t>
  </si>
  <si>
    <t xml:space="preserve"> Tarife sherbimi Antea </t>
  </si>
  <si>
    <t xml:space="preserve">Kompensim kapacitete UIOSI </t>
  </si>
  <si>
    <t xml:space="preserve">Transferim kapacitete nderkufitare </t>
  </si>
  <si>
    <t>Demshperblim per mosrealizim kontrate/Non-Performace amount</t>
  </si>
  <si>
    <t xml:space="preserve">Te ardhura te tjera </t>
  </si>
  <si>
    <t xml:space="preserve">Të ardhura nga interesat </t>
  </si>
  <si>
    <t xml:space="preserve">Fitim nga kembimet valutore </t>
  </si>
  <si>
    <t>Fitime nga azhornimi I arkes</t>
  </si>
  <si>
    <t xml:space="preserve"> @ net value</t>
  </si>
  <si>
    <t>TOTAL EQUITY</t>
  </si>
  <si>
    <t>Shpenzime te panjohura</t>
  </si>
  <si>
    <t>31 Dhjetor 2019</t>
  </si>
  <si>
    <t>AKTIVET</t>
  </si>
  <si>
    <t>I. Aktivet Afatshkurtra</t>
  </si>
  <si>
    <t>1. Mjete monetare</t>
  </si>
  <si>
    <t>Totali I aktiveve afatshkurtra</t>
  </si>
  <si>
    <t>II. Aktivet afatgjata</t>
  </si>
  <si>
    <t>1. Aktive afatgjata financiare</t>
  </si>
  <si>
    <t>2. Aktivet afatgjata materiale</t>
  </si>
  <si>
    <t xml:space="preserve">   Makineri dhe Pajisje</t>
  </si>
  <si>
    <t>Totali I aktiveve afatgjata</t>
  </si>
  <si>
    <t>DETYRIMET</t>
  </si>
  <si>
    <t>I. Detyrimet afatshkurtra</t>
  </si>
  <si>
    <t>2. Detyrime tregtare</t>
  </si>
  <si>
    <t xml:space="preserve">   Të pagueshme për aktivitetin e shfrytëzimit </t>
  </si>
  <si>
    <t>1. Tituj të huamarrjes</t>
  </si>
  <si>
    <t xml:space="preserve">   Të pagueshme ndaj punonjësve</t>
  </si>
  <si>
    <t xml:space="preserve">   Të pagueshme për detyrime tatimore</t>
  </si>
  <si>
    <t xml:space="preserve">   Parapagimet e arkëtuara</t>
  </si>
  <si>
    <t>Totali I detyrimeve afatshkurtra</t>
  </si>
  <si>
    <t>II. Detyrime afatgjata</t>
  </si>
  <si>
    <t>2. Të tjera</t>
  </si>
  <si>
    <t>Totali I detyrimeve afatgjata</t>
  </si>
  <si>
    <t>TOTALI I DETYRIMEVE</t>
  </si>
  <si>
    <t>III. Kapitali</t>
  </si>
  <si>
    <t xml:space="preserve">1. Kapitali i pronarit </t>
  </si>
  <si>
    <t>TOTALI I DETYRIMEVE DHE KAPITALIT</t>
  </si>
  <si>
    <t>Totali I Kapitalit</t>
  </si>
  <si>
    <t>Totali I Aktiveve</t>
  </si>
  <si>
    <t>2. Të drejta të arkëtueshme dhe të tjera
investime financiare</t>
  </si>
  <si>
    <t xml:space="preserve">   Kërkesa të arkëtueshme</t>
  </si>
  <si>
    <t xml:space="preserve">   Të tjera të arkëtueshme</t>
  </si>
  <si>
    <t xml:space="preserve">   Instrumente të tjera financiare</t>
  </si>
  <si>
    <t>3. Inventarët</t>
  </si>
  <si>
    <t xml:space="preserve">   Depozita afatgjata, huadhënie dhe të tjera të ngjashme</t>
  </si>
  <si>
    <t xml:space="preserve">   Toka dhe Ndërtesa </t>
  </si>
  <si>
    <t xml:space="preserve">   Të tjera në shfrytëzim</t>
  </si>
  <si>
    <t xml:space="preserve">   Dëftesa të arkëtueshme dhe klientë
afatgjatë</t>
  </si>
  <si>
    <t>PASQYRA E TË ARDHURAVE DHE SHPENZIMEVE</t>
  </si>
  <si>
    <t>PASQYRA E POZICIONIT FINANCIAR</t>
  </si>
  <si>
    <t>Shënime</t>
  </si>
  <si>
    <t>Për vitin e mbyllur më 31 Dhjetor 2019</t>
  </si>
  <si>
    <t>Shitjet neto</t>
  </si>
  <si>
    <t>Të ardhura të tjera nga veprimtaritë e shfrytëzimit</t>
  </si>
  <si>
    <t>Ndryshimet në inventarin e produkteve të gatshme dhe punës në proces</t>
  </si>
  <si>
    <t>Puna e kryer nga njësia ekonomike raportuese për qëllimet e veta dhe e kapitalizuar</t>
  </si>
  <si>
    <t>Mallrat, lëndët e para dhe shërbimet</t>
  </si>
  <si>
    <t>Shpenzime të tjera nga veprimtaritë e shfrytëzimit</t>
  </si>
  <si>
    <t>Shpenzime të personelit</t>
  </si>
  <si>
    <t xml:space="preserve">   Pagat</t>
  </si>
  <si>
    <t xml:space="preserve">   Shpenzimet e sigurimeve shoqërore dhe shëndetësore</t>
  </si>
  <si>
    <t>Amortizimi</t>
  </si>
  <si>
    <t>Fitimi (humbja) nga veprimtaritë e shfrytëzimit</t>
  </si>
  <si>
    <t>Të ardhurat dhe shpenzimet financiare</t>
  </si>
  <si>
    <t xml:space="preserve">   Të ardhurat dhe shpenzimet nga interesi</t>
  </si>
  <si>
    <t xml:space="preserve">   Fitimet (humbjet) nga kursi i këmbimi</t>
  </si>
  <si>
    <t>Totali i të ardhurave dhe shpenzimeve financiare</t>
  </si>
  <si>
    <t>Fitimi (humbja) para tatimit</t>
  </si>
  <si>
    <t>Shpenzimet e tatimit mbi fitimin</t>
  </si>
  <si>
    <t>Fitimi (humbja) neto e vitit financiar</t>
  </si>
  <si>
    <t xml:space="preserve">Kapitali i pronarit </t>
  </si>
  <si>
    <t xml:space="preserve">Fitimi / Humbja e vitit financiar </t>
  </si>
  <si>
    <t>Kapitali</t>
  </si>
  <si>
    <t>Aktivet afatgjata jomateriale</t>
  </si>
  <si>
    <t>Makineri dhe Pajisje</t>
  </si>
  <si>
    <t>Aktivet afatgjata materiale</t>
  </si>
  <si>
    <t xml:space="preserve">Të pagueshme për aktivitetin e shfrytëzimit </t>
  </si>
  <si>
    <t>Detyrime tregtare</t>
  </si>
  <si>
    <t>Kërkesa të arkëtueshme</t>
  </si>
  <si>
    <t>Të pagueshme ndaj punonjësve</t>
  </si>
  <si>
    <t>Të pagueshme për detyrime tatimore</t>
  </si>
  <si>
    <t>Detyrim per Tatimin mbi te Ardhurat</t>
  </si>
  <si>
    <t>Detyrim per Sigurimet Shoqerore &amp; Shendetsore</t>
  </si>
  <si>
    <t>Detyrim per Tatimin ne burim</t>
  </si>
  <si>
    <t>Mjete monetare</t>
  </si>
  <si>
    <t>Mjete monetare ALL</t>
  </si>
  <si>
    <t>Mjete monetare EUR</t>
  </si>
  <si>
    <t>Të tjera</t>
  </si>
  <si>
    <t>Pagat</t>
  </si>
  <si>
    <t>Shpenzimet e sigurimeve shoqërore dhe shëndetësore</t>
  </si>
  <si>
    <t xml:space="preserve">Të ardhura të tjera  </t>
  </si>
  <si>
    <t>Të ardhura nga interesat</t>
  </si>
  <si>
    <t>Të ardhura të parealizuara nga kembimet</t>
  </si>
  <si>
    <t>Të ardhura të realizuara nga kembimet</t>
  </si>
  <si>
    <t>Humbje të parealizuara nga kembimet</t>
  </si>
  <si>
    <t>Humbje të realizuara nga kembimet</t>
  </si>
  <si>
    <t>Shpenzime Interesi</t>
  </si>
  <si>
    <t>Gjoba dhe penalitete</t>
  </si>
  <si>
    <t>Shpenzime te tjera</t>
  </si>
  <si>
    <t>Taksa lokale</t>
  </si>
  <si>
    <t>Komisione bankare</t>
  </si>
  <si>
    <t>Qira</t>
  </si>
  <si>
    <t>Të tjera të arkëtueshme</t>
  </si>
  <si>
    <t>TVSH e arkëtueshme</t>
  </si>
  <si>
    <t>Hua nga pale te lidhura</t>
  </si>
  <si>
    <t>Fitimi / Humbja e mbartur</t>
  </si>
  <si>
    <t>Të ardhura nga veprimtaritë e shfrytëzimit</t>
  </si>
  <si>
    <t>Te ardhura financiare:</t>
  </si>
  <si>
    <t>Shpenzime financiare:</t>
  </si>
  <si>
    <t xml:space="preserve">3. Fitimi / Humbja e vitit financiar </t>
  </si>
  <si>
    <t>2. Fitimi / Humbja e mbartur</t>
  </si>
  <si>
    <t>Tatim fitimi i pagueshem</t>
  </si>
  <si>
    <t>Tatim fitimi i arkëtueshëm</t>
  </si>
  <si>
    <t>Tatim fitimi</t>
  </si>
  <si>
    <t>Fitimi I periudhes</t>
  </si>
  <si>
    <t>Sherbime Konsulence financiare, teknike</t>
  </si>
  <si>
    <t>Shpenzimi I tatim fitimit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</si>
</sst>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_);@_)"/>
    <numFmt numFmtId="167" formatCode="_(* #,##0_);_(* \(#,##0\);_(* &quot;-&quot;?_);@_)"/>
    <numFmt numFmtId="168" formatCode="_(* #,##0_);_(* \(#,##0\);_(* &quot;-&quot;_);@_)"/>
    <numFmt numFmtId="169" formatCode="0%_);\(0%\)"/>
  </numFmts>
  <fonts count="90"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i/>
      <sz val="13.45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"/>
      <family val="2"/>
    </font>
    <font>
      <sz val="8"/>
      <color indexed="8"/>
      <name val="MS Sans Serif"/>
      <family val="2"/>
      <charset val="238"/>
    </font>
    <font>
      <sz val="8"/>
      <name val="Arial"/>
      <family val="2"/>
    </font>
    <font>
      <sz val="8"/>
      <color theme="0"/>
      <name val="MS Sans Serif"/>
      <family val="2"/>
      <charset val="238"/>
    </font>
    <font>
      <b/>
      <sz val="8"/>
      <color theme="0"/>
      <name val="Arial"/>
      <family val="2"/>
    </font>
    <font>
      <b/>
      <i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 Unicode MS"/>
      <family val="2"/>
      <charset val="238"/>
    </font>
    <font>
      <sz val="10"/>
      <color indexed="8"/>
      <name val="MS Sans Serif"/>
      <family val="2"/>
      <charset val="238"/>
    </font>
    <font>
      <b/>
      <sz val="11"/>
      <color theme="3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3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rgb="FF9C0006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  <scheme val="minor"/>
    </font>
    <font>
      <i/>
      <sz val="9"/>
      <color rgb="FF7F7F7F"/>
      <name val="Arial"/>
      <family val="2"/>
      <scheme val="minor"/>
    </font>
    <font>
      <sz val="9"/>
      <color rgb="FF006100"/>
      <name val="Arial"/>
      <family val="2"/>
    </font>
    <font>
      <b/>
      <sz val="9"/>
      <color theme="3"/>
      <name val="Arial"/>
      <family val="2"/>
    </font>
    <font>
      <b/>
      <sz val="9"/>
      <color theme="3"/>
      <name val="Arial"/>
      <family val="2"/>
      <scheme val="major"/>
    </font>
    <font>
      <sz val="9"/>
      <color theme="3"/>
      <name val="Arial"/>
      <family val="2"/>
      <scheme val="major"/>
    </font>
    <font>
      <sz val="9"/>
      <color rgb="FF3F3F76"/>
      <name val="Arial"/>
      <family val="2"/>
      <scheme val="minor"/>
    </font>
    <font>
      <sz val="9"/>
      <color rgb="FFFA7D00"/>
      <name val="Arial"/>
      <family val="2"/>
      <scheme val="minor"/>
    </font>
    <font>
      <sz val="9"/>
      <color rgb="FF9C6500"/>
      <name val="Arial"/>
      <family val="2"/>
    </font>
    <font>
      <b/>
      <sz val="9"/>
      <color rgb="FF3F3F3F"/>
      <name val="Arial"/>
      <family val="2"/>
      <scheme val="minor"/>
    </font>
    <font>
      <b/>
      <sz val="11"/>
      <color theme="3"/>
      <name val="Arial"/>
      <family val="2"/>
      <scheme val="major"/>
    </font>
    <font>
      <b/>
      <sz val="9"/>
      <color theme="1"/>
      <name val="Arial"/>
      <family val="2"/>
      <scheme val="maj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8"/>
      <color rgb="FFFF0000"/>
      <name val="Arial"/>
      <family val="2"/>
      <charset val="238"/>
    </font>
    <font>
      <sz val="11"/>
      <color rgb="FFFF000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rgb="FFFA7D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8"/>
      <color theme="3"/>
      <name val="Arial"/>
      <family val="2"/>
      <scheme val="major"/>
    </font>
    <font>
      <sz val="11"/>
      <color rgb="FF9C0006"/>
      <name val="Arial"/>
      <family val="2"/>
      <scheme val="minor"/>
    </font>
    <font>
      <i/>
      <sz val="8"/>
      <name val="Arial"/>
      <family val="2"/>
      <charset val="238"/>
    </font>
    <font>
      <b/>
      <sz val="8"/>
      <name val="Arial"/>
      <family val="2"/>
      <charset val="238"/>
      <scheme val="major"/>
    </font>
    <font>
      <sz val="8"/>
      <name val="Arial"/>
      <family val="2"/>
      <charset val="238"/>
      <scheme val="major"/>
    </font>
    <font>
      <sz val="8"/>
      <color indexed="8"/>
      <name val="Arial"/>
      <family val="2"/>
      <charset val="238"/>
      <scheme val="major"/>
    </font>
    <font>
      <b/>
      <i/>
      <sz val="8"/>
      <color rgb="FF0C2292"/>
      <name val="Arial"/>
      <family val="2"/>
      <charset val="238"/>
    </font>
    <font>
      <b/>
      <i/>
      <sz val="10"/>
      <color rgb="FF0C2292"/>
      <name val="Arial"/>
      <family val="2"/>
      <charset val="238"/>
    </font>
    <font>
      <b/>
      <i/>
      <sz val="8"/>
      <color theme="9" tint="-0.249977111117893"/>
      <name val="Arial"/>
      <family val="2"/>
      <charset val="238"/>
    </font>
    <font>
      <sz val="8"/>
      <color rgb="FFFF0000"/>
      <name val="Arial"/>
      <family val="2"/>
      <charset val="238"/>
      <scheme val="major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rgb="FF0C2292"/>
      <name val="Arial"/>
      <family val="2"/>
      <charset val="238"/>
    </font>
    <font>
      <b/>
      <sz val="8"/>
      <color rgb="FF0C229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24"/>
      <name val="Arial"/>
      <family val="2"/>
    </font>
    <font>
      <b/>
      <sz val="9"/>
      <color indexed="24"/>
      <name val="Arial"/>
      <family val="2"/>
    </font>
    <font>
      <sz val="8"/>
      <color theme="1"/>
      <name val="Arial"/>
      <family val="2"/>
      <charset val="238"/>
      <scheme val="major"/>
    </font>
    <font>
      <sz val="10"/>
      <name val="Arial"/>
      <family val="2"/>
      <charset val="238"/>
    </font>
    <font>
      <b/>
      <sz val="9"/>
      <color theme="0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i/>
      <sz val="9"/>
      <name val="Calibri"/>
      <family val="2"/>
      <charset val="238"/>
    </font>
    <font>
      <sz val="10"/>
      <name val="Arial"/>
      <family val="2"/>
      <charset val="238"/>
    </font>
    <font>
      <b/>
      <i/>
      <sz val="9"/>
      <color rgb="FF0C2292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theme="9" tint="-0.499984740745262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rgb="FF0C2292"/>
      <name val="Arial"/>
      <family val="2"/>
      <charset val="238"/>
    </font>
    <font>
      <b/>
      <sz val="9"/>
      <color rgb="FFFF0000"/>
      <name val="Calibri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67">
    <xf numFmtId="168" fontId="0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0" fillId="0" borderId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 applyAlignment="0" applyProtection="0"/>
    <xf numFmtId="0" fontId="27" fillId="0" borderId="0" applyFill="0" applyProtection="0">
      <alignment wrapText="1"/>
    </xf>
    <xf numFmtId="0" fontId="27" fillId="0" borderId="4" applyFill="0" applyProtection="0">
      <alignment horizontal="right" wrapText="1"/>
    </xf>
    <xf numFmtId="168" fontId="27" fillId="0" borderId="0" applyNumberFormat="0" applyFill="0" applyBorder="0" applyAlignment="0" applyProtection="0"/>
    <xf numFmtId="168" fontId="26" fillId="3" borderId="0" applyNumberFormat="0" applyFont="0" applyBorder="0" applyAlignment="0" applyProtection="0"/>
    <xf numFmtId="0" fontId="26" fillId="0" borderId="0" applyFill="0" applyBorder="0" applyProtection="0"/>
    <xf numFmtId="168" fontId="26" fillId="4" borderId="0" applyNumberFormat="0" applyFont="0" applyBorder="0" applyAlignment="0" applyProtection="0"/>
    <xf numFmtId="169" fontId="26" fillId="0" borderId="0" applyFill="0" applyBorder="0" applyAlignment="0" applyProtection="0"/>
    <xf numFmtId="0" fontId="4" fillId="0" borderId="0" applyNumberFormat="0" applyAlignment="0" applyProtection="0"/>
    <xf numFmtId="168" fontId="28" fillId="0" borderId="5" applyNumberFormat="0" applyFill="0" applyAlignment="0" applyProtection="0"/>
    <xf numFmtId="0" fontId="28" fillId="0" borderId="6" applyNumberFormat="0" applyFill="0" applyAlignment="0" applyProtection="0"/>
    <xf numFmtId="49" fontId="41" fillId="0" borderId="0" applyAlignment="0" applyProtection="0"/>
    <xf numFmtId="49" fontId="34" fillId="0" borderId="4" applyFill="0" applyProtection="0">
      <alignment horizontal="right" wrapText="1"/>
    </xf>
    <xf numFmtId="49" fontId="35" fillId="0" borderId="0" applyProtection="0">
      <alignment wrapText="1"/>
    </xf>
    <xf numFmtId="49" fontId="36" fillId="0" borderId="12" applyFill="0" applyProtection="0">
      <alignment horizontal="right" wrapText="1"/>
    </xf>
    <xf numFmtId="49" fontId="36" fillId="0" borderId="0" applyProtection="0">
      <alignment wrapText="1"/>
    </xf>
    <xf numFmtId="0" fontId="33" fillId="5" borderId="0" applyNumberFormat="0" applyBorder="0" applyAlignment="0" applyProtection="0"/>
    <xf numFmtId="0" fontId="29" fillId="6" borderId="0" applyNumberFormat="0" applyBorder="0" applyAlignment="0" applyProtection="0"/>
    <xf numFmtId="0" fontId="39" fillId="7" borderId="0" applyNumberFormat="0" applyBorder="0" applyAlignment="0" applyProtection="0"/>
    <xf numFmtId="0" fontId="37" fillId="8" borderId="7" applyNumberFormat="0" applyAlignment="0" applyProtection="0"/>
    <xf numFmtId="0" fontId="40" fillId="9" borderId="8" applyNumberFormat="0" applyAlignment="0" applyProtection="0"/>
    <xf numFmtId="0" fontId="30" fillId="9" borderId="7" applyNumberFormat="0" applyAlignment="0" applyProtection="0"/>
    <xf numFmtId="0" fontId="38" fillId="0" borderId="9" applyNumberFormat="0" applyFill="0" applyAlignment="0" applyProtection="0"/>
    <xf numFmtId="0" fontId="31" fillId="10" borderId="10" applyNumberFormat="0" applyAlignment="0" applyProtection="0"/>
    <xf numFmtId="0" fontId="26" fillId="11" borderId="11" applyNumberFormat="0" applyAlignment="0" applyProtection="0"/>
    <xf numFmtId="0" fontId="32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6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47" fillId="15" borderId="0" applyNumberFormat="0" applyBorder="0" applyAlignment="0" applyProtection="0"/>
    <xf numFmtId="0" fontId="47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3" fillId="11" borderId="11" applyNumberFormat="0" applyFont="0" applyAlignment="0" applyProtection="0"/>
    <xf numFmtId="0" fontId="3" fillId="11" borderId="11" applyNumberFormat="0" applyFont="0" applyAlignment="0" applyProtection="0"/>
    <xf numFmtId="0" fontId="3" fillId="11" borderId="11" applyNumberFormat="0" applyFont="0" applyAlignment="0" applyProtection="0"/>
    <xf numFmtId="0" fontId="3" fillId="11" borderId="11" applyNumberFormat="0" applyFont="0" applyAlignment="0" applyProtection="0"/>
    <xf numFmtId="0" fontId="3" fillId="11" borderId="11" applyNumberFormat="0" applyFont="0" applyAlignment="0" applyProtection="0"/>
    <xf numFmtId="0" fontId="3" fillId="11" borderId="11" applyNumberFormat="0" applyFont="0" applyAlignment="0" applyProtection="0"/>
    <xf numFmtId="0" fontId="3" fillId="11" borderId="11" applyNumberFormat="0" applyFont="0" applyAlignment="0" applyProtection="0"/>
    <xf numFmtId="0" fontId="3" fillId="11" borderId="11" applyNumberFormat="0" applyFont="0" applyAlignment="0" applyProtection="0"/>
    <xf numFmtId="0" fontId="48" fillId="9" borderId="7" applyNumberFormat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10" borderId="10" applyNumberFormat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20" borderId="0" applyNumberFormat="0" applyBorder="0" applyAlignment="0" applyProtection="0"/>
    <xf numFmtId="0" fontId="47" fillId="24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44" fillId="0" borderId="0"/>
    <xf numFmtId="0" fontId="3" fillId="0" borderId="0"/>
    <xf numFmtId="0" fontId="3" fillId="0" borderId="0"/>
    <xf numFmtId="0" fontId="43" fillId="0" borderId="0"/>
    <xf numFmtId="0" fontId="4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4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11" applyNumberFormat="0" applyFont="0" applyAlignment="0" applyProtection="0"/>
    <xf numFmtId="0" fontId="3" fillId="11" borderId="11" applyNumberFormat="0" applyFont="0" applyAlignment="0" applyProtection="0"/>
    <xf numFmtId="0" fontId="52" fillId="0" borderId="17" applyNumberFormat="0" applyFill="0" applyAlignment="0" applyProtection="0"/>
    <xf numFmtId="0" fontId="53" fillId="0" borderId="18" applyNumberFormat="0" applyFill="0" applyAlignment="0" applyProtection="0"/>
    <xf numFmtId="0" fontId="25" fillId="0" borderId="19" applyNumberFormat="0" applyFill="0" applyAlignment="0" applyProtection="0"/>
    <xf numFmtId="0" fontId="25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4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56" fillId="6" borderId="0" applyNumberFormat="0" applyBorder="0" applyAlignment="0" applyProtection="0"/>
    <xf numFmtId="0" fontId="24" fillId="0" borderId="0"/>
    <xf numFmtId="43" fontId="65" fillId="0" borderId="0" applyFont="0" applyFill="0" applyBorder="0" applyAlignment="0" applyProtection="0"/>
    <xf numFmtId="49" fontId="70" fillId="0" borderId="0" applyAlignment="0" applyProtection="0">
      <alignment horizontal="left"/>
    </xf>
    <xf numFmtId="164" fontId="6" fillId="0" borderId="0" applyFont="0" applyFill="0" applyBorder="0" applyAlignment="0" applyProtection="0"/>
    <xf numFmtId="49" fontId="71" fillId="0" borderId="22" applyNumberFormat="0" applyAlignment="0" applyProtection="0">
      <alignment horizontal="left" wrapText="1"/>
    </xf>
    <xf numFmtId="0" fontId="73" fillId="0" borderId="0"/>
    <xf numFmtId="43" fontId="6" fillId="0" borderId="0" applyFont="0" applyFill="0" applyBorder="0" applyAlignment="0" applyProtection="0"/>
    <xf numFmtId="0" fontId="79" fillId="0" borderId="0"/>
    <xf numFmtId="0" fontId="2" fillId="0" borderId="0"/>
    <xf numFmtId="0" fontId="1" fillId="0" borderId="0"/>
    <xf numFmtId="9" fontId="24" fillId="0" borderId="0" applyFont="0" applyFill="0" applyBorder="0" applyAlignment="0" applyProtection="0"/>
  </cellStyleXfs>
  <cellXfs count="195">
    <xf numFmtId="0" fontId="0" fillId="0" borderId="0" xfId="0" applyNumberFormat="1"/>
    <xf numFmtId="168" fontId="8" fillId="0" borderId="0" xfId="0" applyFont="1"/>
    <xf numFmtId="0" fontId="7" fillId="0" borderId="0" xfId="0" applyNumberFormat="1" applyFont="1"/>
    <xf numFmtId="0" fontId="14" fillId="0" borderId="0" xfId="0" applyNumberFormat="1" applyFont="1"/>
    <xf numFmtId="168" fontId="15" fillId="2" borderId="0" xfId="0" applyFont="1" applyFill="1"/>
    <xf numFmtId="168" fontId="15" fillId="0" borderId="0" xfId="0" applyFont="1"/>
    <xf numFmtId="165" fontId="7" fillId="0" borderId="0" xfId="1" applyNumberFormat="1" applyFont="1"/>
    <xf numFmtId="165" fontId="7" fillId="0" borderId="0" xfId="0" applyNumberFormat="1" applyFont="1"/>
    <xf numFmtId="0" fontId="7" fillId="0" borderId="1" xfId="0" applyNumberFormat="1" applyFont="1" applyBorder="1"/>
    <xf numFmtId="0" fontId="7" fillId="0" borderId="0" xfId="0" applyNumberFormat="1" applyFont="1" applyAlignment="1">
      <alignment horizontal="right"/>
    </xf>
    <xf numFmtId="168" fontId="10" fillId="0" borderId="0" xfId="0" applyFont="1"/>
    <xf numFmtId="165" fontId="14" fillId="0" borderId="0" xfId="1" applyNumberFormat="1" applyFont="1"/>
    <xf numFmtId="167" fontId="21" fillId="2" borderId="0" xfId="5" applyNumberFormat="1" applyFont="1" applyFill="1" applyAlignment="1">
      <alignment horizontal="right" wrapText="1"/>
    </xf>
    <xf numFmtId="167" fontId="22" fillId="2" borderId="0" xfId="5" applyNumberFormat="1" applyFont="1" applyFill="1" applyAlignment="1">
      <alignment horizontal="right" wrapText="1"/>
    </xf>
    <xf numFmtId="168" fontId="18" fillId="0" borderId="0" xfId="0" applyFont="1"/>
    <xf numFmtId="168" fontId="7" fillId="0" borderId="0" xfId="0" applyFont="1"/>
    <xf numFmtId="168" fontId="9" fillId="0" borderId="2" xfId="0" applyFont="1" applyBorder="1"/>
    <xf numFmtId="168" fontId="10" fillId="0" borderId="2" xfId="0" applyFont="1" applyBorder="1"/>
    <xf numFmtId="168" fontId="15" fillId="0" borderId="2" xfId="0" applyFont="1" applyBorder="1"/>
    <xf numFmtId="168" fontId="13" fillId="2" borderId="2" xfId="0" applyFont="1" applyFill="1" applyBorder="1"/>
    <xf numFmtId="168" fontId="15" fillId="2" borderId="2" xfId="0" applyFont="1" applyFill="1" applyBorder="1"/>
    <xf numFmtId="165" fontId="10" fillId="2" borderId="2" xfId="1" applyNumberFormat="1" applyFont="1" applyFill="1" applyBorder="1"/>
    <xf numFmtId="168" fontId="10" fillId="0" borderId="3" xfId="0" applyFont="1" applyBorder="1"/>
    <xf numFmtId="168" fontId="15" fillId="0" borderId="3" xfId="0" applyFont="1" applyBorder="1"/>
    <xf numFmtId="0" fontId="16" fillId="0" borderId="0" xfId="0" applyNumberFormat="1" applyFont="1"/>
    <xf numFmtId="165" fontId="9" fillId="0" borderId="3" xfId="1" applyNumberFormat="1" applyFont="1" applyBorder="1"/>
    <xf numFmtId="165" fontId="7" fillId="2" borderId="0" xfId="1" applyNumberFormat="1" applyFont="1" applyFill="1"/>
    <xf numFmtId="0" fontId="60" fillId="0" borderId="0" xfId="0" applyNumberFormat="1" applyFont="1"/>
    <xf numFmtId="168" fontId="58" fillId="0" borderId="0" xfId="0" applyFont="1"/>
    <xf numFmtId="168" fontId="59" fillId="2" borderId="0" xfId="0" applyFont="1" applyFill="1" applyAlignment="1">
      <alignment horizontal="center"/>
    </xf>
    <xf numFmtId="168" fontId="59" fillId="0" borderId="0" xfId="0" applyFont="1"/>
    <xf numFmtId="168" fontId="58" fillId="0" borderId="3" xfId="0" applyFont="1" applyBorder="1"/>
    <xf numFmtId="165" fontId="58" fillId="2" borderId="3" xfId="3" applyNumberFormat="1" applyFont="1" applyFill="1" applyBorder="1" applyAlignment="1">
      <alignment horizontal="center"/>
    </xf>
    <xf numFmtId="165" fontId="58" fillId="2" borderId="0" xfId="3" applyNumberFormat="1" applyFont="1" applyFill="1" applyAlignment="1">
      <alignment horizontal="center"/>
    </xf>
    <xf numFmtId="168" fontId="58" fillId="0" borderId="2" xfId="0" applyFont="1" applyBorder="1"/>
    <xf numFmtId="165" fontId="58" fillId="2" borderId="2" xfId="3" applyNumberFormat="1" applyFont="1" applyFill="1" applyBorder="1" applyAlignment="1">
      <alignment horizontal="center"/>
    </xf>
    <xf numFmtId="168" fontId="59" fillId="2" borderId="0" xfId="0" applyFont="1" applyFill="1"/>
    <xf numFmtId="168" fontId="61" fillId="0" borderId="0" xfId="0" applyFont="1"/>
    <xf numFmtId="15" fontId="58" fillId="2" borderId="0" xfId="0" applyNumberFormat="1" applyFont="1" applyFill="1" applyAlignment="1">
      <alignment horizontal="center"/>
    </xf>
    <xf numFmtId="165" fontId="59" fillId="2" borderId="0" xfId="3" applyNumberFormat="1" applyFont="1" applyFill="1" applyAlignment="1">
      <alignment horizontal="center"/>
    </xf>
    <xf numFmtId="168" fontId="19" fillId="0" borderId="0" xfId="0" applyFont="1" applyAlignment="1">
      <alignment horizontal="left" indent="2"/>
    </xf>
    <xf numFmtId="168" fontId="57" fillId="0" borderId="0" xfId="0" applyFont="1" applyAlignment="1">
      <alignment horizontal="left" indent="2"/>
    </xf>
    <xf numFmtId="0" fontId="19" fillId="0" borderId="0" xfId="0" applyNumberFormat="1" applyFont="1" applyAlignment="1">
      <alignment horizontal="left" indent="2"/>
    </xf>
    <xf numFmtId="168" fontId="60" fillId="0" borderId="0" xfId="0" applyFont="1"/>
    <xf numFmtId="168" fontId="63" fillId="0" borderId="0" xfId="0" applyFont="1"/>
    <xf numFmtId="168" fontId="18" fillId="0" borderId="1" xfId="0" applyFont="1" applyBorder="1"/>
    <xf numFmtId="43" fontId="7" fillId="0" borderId="0" xfId="0" applyNumberFormat="1" applyFont="1"/>
    <xf numFmtId="165" fontId="14" fillId="0" borderId="0" xfId="0" applyNumberFormat="1" applyFont="1"/>
    <xf numFmtId="0" fontId="7" fillId="2" borderId="0" xfId="0" applyNumberFormat="1" applyFont="1" applyFill="1"/>
    <xf numFmtId="0" fontId="7" fillId="2" borderId="0" xfId="0" applyNumberFormat="1" applyFont="1" applyFill="1" applyAlignment="1">
      <alignment horizontal="right"/>
    </xf>
    <xf numFmtId="43" fontId="14" fillId="0" borderId="0" xfId="1" applyFont="1"/>
    <xf numFmtId="43" fontId="14" fillId="0" borderId="0" xfId="0" applyNumberFormat="1" applyFont="1"/>
    <xf numFmtId="43" fontId="7" fillId="2" borderId="0" xfId="0" applyNumberFormat="1" applyFont="1" applyFill="1"/>
    <xf numFmtId="165" fontId="62" fillId="0" borderId="0" xfId="1" applyNumberFormat="1" applyFont="1"/>
    <xf numFmtId="0" fontId="67" fillId="0" borderId="1" xfId="0" applyNumberFormat="1" applyFont="1" applyBorder="1"/>
    <xf numFmtId="0" fontId="9" fillId="0" borderId="0" xfId="0" applyNumberFormat="1" applyFont="1"/>
    <xf numFmtId="0" fontId="9" fillId="2" borderId="0" xfId="0" applyNumberFormat="1" applyFont="1" applyFill="1"/>
    <xf numFmtId="0" fontId="68" fillId="2" borderId="0" xfId="0" applyNumberFormat="1" applyFont="1" applyFill="1" applyAlignment="1">
      <alignment horizontal="left" vertical="top"/>
    </xf>
    <xf numFmtId="49" fontId="64" fillId="2" borderId="0" xfId="0" applyNumberFormat="1" applyFont="1" applyFill="1" applyAlignment="1">
      <alignment horizontal="center"/>
    </xf>
    <xf numFmtId="0" fontId="60" fillId="2" borderId="0" xfId="0" applyNumberFormat="1" applyFont="1" applyFill="1"/>
    <xf numFmtId="165" fontId="59" fillId="2" borderId="3" xfId="3" applyNumberFormat="1" applyFont="1" applyFill="1" applyBorder="1" applyAlignment="1">
      <alignment horizontal="center"/>
    </xf>
    <xf numFmtId="168" fontId="15" fillId="2" borderId="0" xfId="0" applyFont="1" applyFill="1" applyAlignment="1">
      <alignment horizontal="right"/>
    </xf>
    <xf numFmtId="168" fontId="61" fillId="2" borderId="0" xfId="0" applyFont="1" applyFill="1"/>
    <xf numFmtId="43" fontId="7" fillId="0" borderId="0" xfId="0" applyNumberFormat="1" applyFont="1" applyAlignment="1">
      <alignment horizontal="right"/>
    </xf>
    <xf numFmtId="168" fontId="61" fillId="36" borderId="0" xfId="0" applyFont="1" applyFill="1"/>
    <xf numFmtId="0" fontId="68" fillId="36" borderId="0" xfId="0" applyNumberFormat="1" applyFont="1" applyFill="1" applyAlignment="1">
      <alignment horizontal="left" vertical="top"/>
    </xf>
    <xf numFmtId="0" fontId="7" fillId="36" borderId="0" xfId="0" applyNumberFormat="1" applyFont="1" applyFill="1"/>
    <xf numFmtId="168" fontId="63" fillId="36" borderId="0" xfId="0" applyFont="1" applyFill="1"/>
    <xf numFmtId="168" fontId="7" fillId="36" borderId="3" xfId="0" applyFont="1" applyFill="1" applyBorder="1"/>
    <xf numFmtId="165" fontId="7" fillId="36" borderId="0" xfId="1" applyNumberFormat="1" applyFont="1" applyFill="1"/>
    <xf numFmtId="0" fontId="9" fillId="36" borderId="0" xfId="0" applyNumberFormat="1" applyFont="1" applyFill="1"/>
    <xf numFmtId="168" fontId="7" fillId="36" borderId="0" xfId="0" applyFont="1" applyFill="1"/>
    <xf numFmtId="168" fontId="9" fillId="36" borderId="2" xfId="0" applyFont="1" applyFill="1" applyBorder="1"/>
    <xf numFmtId="165" fontId="7" fillId="0" borderId="0" xfId="0" applyNumberFormat="1" applyFont="1" applyAlignment="1">
      <alignment horizontal="right"/>
    </xf>
    <xf numFmtId="0" fontId="66" fillId="0" borderId="0" xfId="0" applyNumberFormat="1" applyFont="1"/>
    <xf numFmtId="49" fontId="58" fillId="37" borderId="0" xfId="0" applyNumberFormat="1" applyFont="1" applyFill="1" applyAlignment="1">
      <alignment horizontal="right"/>
    </xf>
    <xf numFmtId="168" fontId="58" fillId="37" borderId="2" xfId="0" applyFont="1" applyFill="1" applyBorder="1"/>
    <xf numFmtId="165" fontId="58" fillId="37" borderId="2" xfId="1" applyNumberFormat="1" applyFont="1" applyFill="1" applyBorder="1" applyAlignment="1">
      <alignment horizontal="right"/>
    </xf>
    <xf numFmtId="168" fontId="17" fillId="37" borderId="0" xfId="0" applyFont="1" applyFill="1" applyAlignment="1">
      <alignment vertical="center"/>
    </xf>
    <xf numFmtId="168" fontId="13" fillId="37" borderId="0" xfId="0" applyFont="1" applyFill="1"/>
    <xf numFmtId="49" fontId="9" fillId="37" borderId="0" xfId="0" applyNumberFormat="1" applyFont="1" applyFill="1" applyAlignment="1">
      <alignment horizontal="right" wrapText="1"/>
    </xf>
    <xf numFmtId="165" fontId="9" fillId="2" borderId="2" xfId="1" applyNumberFormat="1" applyFont="1" applyFill="1" applyBorder="1"/>
    <xf numFmtId="0" fontId="72" fillId="2" borderId="0" xfId="0" applyNumberFormat="1" applyFont="1" applyFill="1" applyAlignment="1">
      <alignment vertical="top" wrapText="1"/>
    </xf>
    <xf numFmtId="165" fontId="72" fillId="2" borderId="0" xfId="1" applyNumberFormat="1" applyFont="1" applyFill="1" applyAlignment="1">
      <alignment vertical="top" wrapText="1"/>
    </xf>
    <xf numFmtId="1" fontId="75" fillId="2" borderId="0" xfId="35" applyNumberFormat="1" applyFont="1" applyFill="1" applyAlignment="1">
      <alignment horizontal="left" vertical="center"/>
    </xf>
    <xf numFmtId="0" fontId="75" fillId="2" borderId="0" xfId="35" applyFont="1" applyFill="1" applyAlignment="1">
      <alignment horizontal="left" vertical="center"/>
    </xf>
    <xf numFmtId="0" fontId="76" fillId="0" borderId="0" xfId="35" applyFont="1"/>
    <xf numFmtId="168" fontId="76" fillId="2" borderId="0" xfId="35" applyNumberFormat="1" applyFont="1" applyFill="1"/>
    <xf numFmtId="0" fontId="77" fillId="2" borderId="0" xfId="35" applyFont="1" applyFill="1" applyAlignment="1">
      <alignment horizontal="left" vertical="center"/>
    </xf>
    <xf numFmtId="0" fontId="76" fillId="2" borderId="0" xfId="35" applyFont="1" applyFill="1" applyAlignment="1">
      <alignment vertical="center"/>
    </xf>
    <xf numFmtId="0" fontId="76" fillId="2" borderId="0" xfId="35" applyFont="1" applyFill="1" applyAlignment="1">
      <alignment horizontal="center" vertical="center"/>
    </xf>
    <xf numFmtId="0" fontId="76" fillId="2" borderId="0" xfId="35" applyFont="1" applyFill="1"/>
    <xf numFmtId="49" fontId="77" fillId="2" borderId="0" xfId="35" applyNumberFormat="1" applyFont="1" applyFill="1" applyAlignment="1">
      <alignment horizontal="left" vertical="center"/>
    </xf>
    <xf numFmtId="165" fontId="76" fillId="0" borderId="0" xfId="262" applyNumberFormat="1" applyFont="1"/>
    <xf numFmtId="0" fontId="77" fillId="0" borderId="0" xfId="35" applyFont="1" applyAlignment="1">
      <alignment horizontal="left" vertical="center"/>
    </xf>
    <xf numFmtId="0" fontId="76" fillId="0" borderId="0" xfId="35" applyFont="1" applyAlignment="1">
      <alignment vertical="center"/>
    </xf>
    <xf numFmtId="0" fontId="76" fillId="0" borderId="0" xfId="35" applyFont="1" applyAlignment="1">
      <alignment horizontal="center" vertical="center"/>
    </xf>
    <xf numFmtId="0" fontId="76" fillId="2" borderId="23" xfId="35" applyFont="1" applyFill="1" applyBorder="1"/>
    <xf numFmtId="168" fontId="10" fillId="2" borderId="2" xfId="0" applyFont="1" applyFill="1" applyBorder="1"/>
    <xf numFmtId="0" fontId="7" fillId="2" borderId="15" xfId="0" applyNumberFormat="1" applyFont="1" applyFill="1" applyBorder="1"/>
    <xf numFmtId="0" fontId="21" fillId="2" borderId="16" xfId="0" applyNumberFormat="1" applyFont="1" applyFill="1" applyBorder="1" applyAlignment="1">
      <alignment vertical="top" wrapText="1"/>
    </xf>
    <xf numFmtId="168" fontId="63" fillId="2" borderId="0" xfId="0" applyFont="1" applyFill="1"/>
    <xf numFmtId="0" fontId="78" fillId="0" borderId="0" xfId="35" applyFont="1" applyAlignment="1">
      <alignment horizontal="left"/>
    </xf>
    <xf numFmtId="0" fontId="76" fillId="2" borderId="0" xfId="35" applyFont="1" applyFill="1" applyAlignment="1">
      <alignment horizontal="left"/>
    </xf>
    <xf numFmtId="0" fontId="76" fillId="4" borderId="0" xfId="35" applyFont="1" applyFill="1"/>
    <xf numFmtId="41" fontId="76" fillId="2" borderId="0" xfId="35" applyNumberFormat="1" applyFont="1" applyFill="1"/>
    <xf numFmtId="0" fontId="76" fillId="2" borderId="1" xfId="35" applyFont="1" applyFill="1" applyBorder="1"/>
    <xf numFmtId="0" fontId="76" fillId="36" borderId="0" xfId="35" applyFont="1" applyFill="1"/>
    <xf numFmtId="3" fontId="76" fillId="2" borderId="0" xfId="35" applyNumberFormat="1" applyFont="1" applyFill="1"/>
    <xf numFmtId="43" fontId="76" fillId="0" borderId="0" xfId="35" applyNumberFormat="1" applyFont="1"/>
    <xf numFmtId="165" fontId="21" fillId="2" borderId="16" xfId="1" applyNumberFormat="1" applyFont="1" applyFill="1" applyBorder="1" applyAlignment="1">
      <alignment vertical="top" wrapText="1"/>
    </xf>
    <xf numFmtId="165" fontId="76" fillId="2" borderId="0" xfId="262" applyNumberFormat="1" applyFont="1" applyFill="1"/>
    <xf numFmtId="0" fontId="74" fillId="39" borderId="15" xfId="35" applyFont="1" applyFill="1" applyBorder="1" applyAlignment="1">
      <alignment horizontal="left" vertical="center"/>
    </xf>
    <xf numFmtId="165" fontId="74" fillId="39" borderId="15" xfId="262" applyNumberFormat="1" applyFont="1" applyFill="1" applyBorder="1" applyAlignment="1">
      <alignment horizontal="right" vertical="center"/>
    </xf>
    <xf numFmtId="0" fontId="74" fillId="39" borderId="15" xfId="35" applyFont="1" applyFill="1" applyBorder="1" applyAlignment="1">
      <alignment horizontal="right" vertical="center"/>
    </xf>
    <xf numFmtId="0" fontId="74" fillId="39" borderId="15" xfId="35" applyFont="1" applyFill="1" applyBorder="1" applyAlignment="1">
      <alignment horizontal="center" vertical="center"/>
    </xf>
    <xf numFmtId="165" fontId="76" fillId="0" borderId="0" xfId="262" applyNumberFormat="1" applyFont="1" applyAlignment="1">
      <alignment horizontal="right" vertical="center"/>
    </xf>
    <xf numFmtId="41" fontId="77" fillId="37" borderId="13" xfId="35" applyNumberFormat="1" applyFont="1" applyFill="1" applyBorder="1" applyAlignment="1">
      <alignment horizontal="right" vertical="center"/>
    </xf>
    <xf numFmtId="41" fontId="77" fillId="37" borderId="20" xfId="35" applyNumberFormat="1" applyFont="1" applyFill="1" applyBorder="1" applyAlignment="1">
      <alignment horizontal="right" vertical="center"/>
    </xf>
    <xf numFmtId="3" fontId="76" fillId="2" borderId="0" xfId="35" applyNumberFormat="1" applyFont="1" applyFill="1" applyAlignment="1">
      <alignment vertical="center"/>
    </xf>
    <xf numFmtId="165" fontId="77" fillId="0" borderId="0" xfId="262" applyNumberFormat="1" applyFont="1"/>
    <xf numFmtId="165" fontId="76" fillId="2" borderId="0" xfId="262" applyNumberFormat="1" applyFont="1" applyFill="1" applyAlignment="1">
      <alignment horizontal="right" vertical="center"/>
    </xf>
    <xf numFmtId="165" fontId="76" fillId="2" borderId="0" xfId="35" applyNumberFormat="1" applyFont="1" applyFill="1"/>
    <xf numFmtId="0" fontId="77" fillId="2" borderId="1" xfId="35" applyFont="1" applyFill="1" applyBorder="1" applyAlignment="1">
      <alignment horizontal="left" vertical="center"/>
    </xf>
    <xf numFmtId="0" fontId="76" fillId="2" borderId="1" xfId="35" applyFont="1" applyFill="1" applyBorder="1" applyAlignment="1">
      <alignment vertical="center"/>
    </xf>
    <xf numFmtId="0" fontId="76" fillId="2" borderId="1" xfId="35" applyFont="1" applyFill="1" applyBorder="1" applyAlignment="1">
      <alignment horizontal="center" vertical="center"/>
    </xf>
    <xf numFmtId="165" fontId="76" fillId="0" borderId="1" xfId="262" applyNumberFormat="1" applyFont="1" applyBorder="1" applyAlignment="1">
      <alignment horizontal="right" vertical="center"/>
    </xf>
    <xf numFmtId="0" fontId="77" fillId="2" borderId="0" xfId="35" applyFont="1" applyFill="1" applyAlignment="1">
      <alignment horizontal="left" vertical="top"/>
    </xf>
    <xf numFmtId="41" fontId="77" fillId="37" borderId="14" xfId="35" applyNumberFormat="1" applyFont="1" applyFill="1" applyBorder="1" applyAlignment="1">
      <alignment horizontal="right" vertical="center"/>
    </xf>
    <xf numFmtId="165" fontId="77" fillId="2" borderId="23" xfId="262" applyNumberFormat="1" applyFont="1" applyFill="1" applyBorder="1"/>
    <xf numFmtId="165" fontId="77" fillId="2" borderId="21" xfId="35" applyNumberFormat="1" applyFont="1" applyFill="1" applyBorder="1"/>
    <xf numFmtId="41" fontId="76" fillId="2" borderId="0" xfId="35" applyNumberFormat="1" applyFont="1" applyFill="1" applyAlignment="1">
      <alignment horizontal="right"/>
    </xf>
    <xf numFmtId="165" fontId="76" fillId="0" borderId="0" xfId="262" applyNumberFormat="1" applyFont="1" applyAlignment="1">
      <alignment horizontal="right"/>
    </xf>
    <xf numFmtId="3" fontId="76" fillId="0" borderId="0" xfId="35" applyNumberFormat="1" applyFont="1" applyAlignment="1">
      <alignment horizontal="center"/>
    </xf>
    <xf numFmtId="168" fontId="80" fillId="0" borderId="0" xfId="0" applyFont="1"/>
    <xf numFmtId="0" fontId="66" fillId="2" borderId="0" xfId="0" applyNumberFormat="1" applyFont="1" applyFill="1"/>
    <xf numFmtId="168" fontId="82" fillId="0" borderId="0" xfId="0" applyFont="1"/>
    <xf numFmtId="165" fontId="66" fillId="0" borderId="0" xfId="1" applyNumberFormat="1" applyFont="1"/>
    <xf numFmtId="168" fontId="80" fillId="2" borderId="0" xfId="0" applyFont="1" applyFill="1"/>
    <xf numFmtId="168" fontId="69" fillId="2" borderId="2" xfId="0" applyFont="1" applyFill="1" applyBorder="1"/>
    <xf numFmtId="168" fontId="83" fillId="0" borderId="0" xfId="0" applyFont="1"/>
    <xf numFmtId="0" fontId="66" fillId="0" borderId="1" xfId="0" applyNumberFormat="1" applyFont="1" applyBorder="1"/>
    <xf numFmtId="15" fontId="69" fillId="0" borderId="1" xfId="1" applyNumberFormat="1" applyFont="1" applyBorder="1" applyAlignment="1">
      <alignment horizontal="right"/>
    </xf>
    <xf numFmtId="168" fontId="66" fillId="0" borderId="0" xfId="0" applyFont="1"/>
    <xf numFmtId="168" fontId="69" fillId="0" borderId="2" xfId="0" applyFont="1" applyBorder="1"/>
    <xf numFmtId="168" fontId="69" fillId="0" borderId="0" xfId="0" applyFont="1"/>
    <xf numFmtId="168" fontId="80" fillId="0" borderId="0" xfId="0" applyFont="1" applyAlignment="1">
      <alignment horizontal="right"/>
    </xf>
    <xf numFmtId="0" fontId="85" fillId="0" borderId="0" xfId="0" applyNumberFormat="1" applyFont="1"/>
    <xf numFmtId="168" fontId="66" fillId="0" borderId="1" xfId="0" applyFont="1" applyBorder="1"/>
    <xf numFmtId="168" fontId="69" fillId="2" borderId="0" xfId="0" applyFont="1" applyFill="1"/>
    <xf numFmtId="168" fontId="84" fillId="2" borderId="0" xfId="0" applyFont="1" applyFill="1"/>
    <xf numFmtId="0" fontId="66" fillId="2" borderId="1" xfId="0" applyNumberFormat="1" applyFont="1" applyFill="1" applyBorder="1"/>
    <xf numFmtId="168" fontId="81" fillId="2" borderId="0" xfId="0" applyFont="1" applyFill="1" applyAlignment="1">
      <alignment horizontal="left" indent="2"/>
    </xf>
    <xf numFmtId="168" fontId="66" fillId="2" borderId="0" xfId="0" applyFont="1" applyFill="1" applyAlignment="1">
      <alignment horizontal="left"/>
    </xf>
    <xf numFmtId="41" fontId="77" fillId="37" borderId="24" xfId="35" applyNumberFormat="1" applyFont="1" applyFill="1" applyBorder="1" applyAlignment="1">
      <alignment horizontal="right" vertical="center"/>
    </xf>
    <xf numFmtId="165" fontId="76" fillId="38" borderId="0" xfId="262" applyNumberFormat="1" applyFont="1" applyFill="1" applyAlignment="1">
      <alignment horizontal="right" vertical="center"/>
    </xf>
    <xf numFmtId="165" fontId="45" fillId="2" borderId="0" xfId="1" applyNumberFormat="1" applyFont="1" applyFill="1"/>
    <xf numFmtId="165" fontId="12" fillId="2" borderId="0" xfId="1" applyNumberFormat="1" applyFont="1" applyFill="1"/>
    <xf numFmtId="165" fontId="68" fillId="2" borderId="0" xfId="1" applyNumberFormat="1" applyFont="1" applyFill="1" applyAlignment="1">
      <alignment horizontal="left" vertical="top"/>
    </xf>
    <xf numFmtId="165" fontId="60" fillId="2" borderId="0" xfId="1" applyNumberFormat="1" applyFont="1" applyFill="1"/>
    <xf numFmtId="165" fontId="7" fillId="36" borderId="3" xfId="1" applyNumberFormat="1" applyFont="1" applyFill="1" applyBorder="1"/>
    <xf numFmtId="165" fontId="7" fillId="36" borderId="2" xfId="1" applyNumberFormat="1" applyFont="1" applyFill="1" applyBorder="1"/>
    <xf numFmtId="14" fontId="21" fillId="2" borderId="1" xfId="1" applyNumberFormat="1" applyFont="1" applyFill="1" applyBorder="1" applyAlignment="1">
      <alignment horizontal="right" vertical="center" wrapText="1"/>
    </xf>
    <xf numFmtId="165" fontId="69" fillId="2" borderId="2" xfId="1" applyNumberFormat="1" applyFont="1" applyFill="1" applyBorder="1"/>
    <xf numFmtId="41" fontId="86" fillId="37" borderId="20" xfId="35" applyNumberFormat="1" applyFont="1" applyFill="1" applyBorder="1" applyAlignment="1">
      <alignment horizontal="right" vertical="center"/>
    </xf>
    <xf numFmtId="43" fontId="60" fillId="0" borderId="0" xfId="1" applyFont="1"/>
    <xf numFmtId="165" fontId="64" fillId="2" borderId="0" xfId="1" applyNumberFormat="1" applyFont="1" applyFill="1" applyAlignment="1">
      <alignment horizontal="center"/>
    </xf>
    <xf numFmtId="165" fontId="58" fillId="2" borderId="0" xfId="1" applyNumberFormat="1" applyFont="1" applyFill="1" applyAlignment="1">
      <alignment horizontal="center"/>
    </xf>
    <xf numFmtId="165" fontId="59" fillId="2" borderId="0" xfId="1" applyNumberFormat="1" applyFont="1" applyFill="1" applyAlignment="1">
      <alignment horizontal="center"/>
    </xf>
    <xf numFmtId="165" fontId="58" fillId="2" borderId="3" xfId="1" applyNumberFormat="1" applyFont="1" applyFill="1" applyBorder="1" applyAlignment="1">
      <alignment horizontal="center"/>
    </xf>
    <xf numFmtId="165" fontId="58" fillId="2" borderId="2" xfId="1" applyNumberFormat="1" applyFont="1" applyFill="1" applyBorder="1" applyAlignment="1">
      <alignment horizontal="center"/>
    </xf>
    <xf numFmtId="0" fontId="77" fillId="2" borderId="0" xfId="35" applyFont="1" applyFill="1" applyBorder="1" applyAlignment="1">
      <alignment horizontal="left" vertical="center"/>
    </xf>
    <xf numFmtId="0" fontId="76" fillId="2" borderId="0" xfId="35" applyFont="1" applyFill="1" applyBorder="1" applyAlignment="1">
      <alignment vertical="center"/>
    </xf>
    <xf numFmtId="0" fontId="76" fillId="2" borderId="0" xfId="35" applyFont="1" applyFill="1" applyBorder="1" applyAlignment="1">
      <alignment horizontal="center" vertical="center"/>
    </xf>
    <xf numFmtId="165" fontId="76" fillId="0" borderId="0" xfId="262" applyNumberFormat="1" applyFont="1" applyBorder="1" applyAlignment="1">
      <alignment horizontal="right" vertical="center"/>
    </xf>
    <xf numFmtId="0" fontId="76" fillId="2" borderId="0" xfId="35" applyFont="1" applyFill="1" applyBorder="1"/>
    <xf numFmtId="49" fontId="58" fillId="37" borderId="0" xfId="1" applyNumberFormat="1" applyFont="1" applyFill="1" applyAlignment="1">
      <alignment horizontal="right"/>
    </xf>
    <xf numFmtId="0" fontId="14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168" fontId="13" fillId="37" borderId="0" xfId="0" applyFont="1" applyFill="1" applyAlignment="1">
      <alignment horizontal="center"/>
    </xf>
    <xf numFmtId="168" fontId="15" fillId="0" borderId="0" xfId="0" applyFont="1" applyAlignment="1">
      <alignment horizontal="center"/>
    </xf>
    <xf numFmtId="168" fontId="15" fillId="2" borderId="0" xfId="0" applyFont="1" applyFill="1" applyAlignment="1">
      <alignment horizontal="center"/>
    </xf>
    <xf numFmtId="168" fontId="15" fillId="0" borderId="2" xfId="0" applyFont="1" applyBorder="1" applyAlignment="1">
      <alignment horizontal="center"/>
    </xf>
    <xf numFmtId="168" fontId="15" fillId="0" borderId="3" xfId="0" applyFont="1" applyBorder="1" applyAlignment="1">
      <alignment horizontal="center"/>
    </xf>
    <xf numFmtId="168" fontId="15" fillId="2" borderId="2" xfId="0" applyFont="1" applyFill="1" applyBorder="1" applyAlignment="1">
      <alignment horizontal="center"/>
    </xf>
    <xf numFmtId="168" fontId="58" fillId="0" borderId="0" xfId="0" applyFont="1" applyBorder="1"/>
    <xf numFmtId="165" fontId="58" fillId="2" borderId="0" xfId="3" applyNumberFormat="1" applyFont="1" applyFill="1" applyBorder="1" applyAlignment="1">
      <alignment horizontal="center"/>
    </xf>
    <xf numFmtId="165" fontId="58" fillId="2" borderId="0" xfId="1" applyNumberFormat="1" applyFont="1" applyFill="1" applyBorder="1" applyAlignment="1">
      <alignment horizontal="center"/>
    </xf>
    <xf numFmtId="168" fontId="59" fillId="0" borderId="0" xfId="0" applyFont="1" applyAlignment="1">
      <alignment wrapText="1"/>
    </xf>
    <xf numFmtId="168" fontId="59" fillId="0" borderId="0" xfId="0" applyFont="1" applyAlignment="1"/>
    <xf numFmtId="168" fontId="13" fillId="2" borderId="0" xfId="0" applyFont="1" applyFill="1"/>
    <xf numFmtId="168" fontId="13" fillId="2" borderId="0" xfId="0" applyFont="1" applyFill="1" applyAlignment="1">
      <alignment wrapText="1"/>
    </xf>
    <xf numFmtId="168" fontId="14" fillId="0" borderId="0" xfId="0" applyNumberFormat="1" applyFont="1"/>
    <xf numFmtId="168" fontId="89" fillId="2" borderId="0" xfId="35" applyNumberFormat="1" applyFont="1" applyFill="1"/>
    <xf numFmtId="14" fontId="21" fillId="2" borderId="15" xfId="1" applyNumberFormat="1" applyFont="1" applyFill="1" applyBorder="1" applyAlignment="1">
      <alignment horizontal="right" vertical="center" wrapText="1"/>
    </xf>
  </cellXfs>
  <cellStyles count="267">
    <cellStyle name="1000-sep (2 dec) 2" xfId="37" xr:uid="{00000000-0005-0000-0000-000000000000}"/>
    <cellStyle name="1000-sep (2 dec) 2 2" xfId="38" xr:uid="{00000000-0005-0000-0000-000001000000}"/>
    <cellStyle name="1000-sep (2 dec) 2 3" xfId="39" xr:uid="{00000000-0005-0000-0000-000002000000}"/>
    <cellStyle name="1000-sep (2 dec) 3" xfId="40" xr:uid="{00000000-0005-0000-0000-000003000000}"/>
    <cellStyle name="1000-sep (2 dec) 3 2" xfId="41" xr:uid="{00000000-0005-0000-0000-000004000000}"/>
    <cellStyle name="1000-sep (2 dec) 3 3" xfId="42" xr:uid="{00000000-0005-0000-0000-000005000000}"/>
    <cellStyle name="1000-sep (2 dec) 4" xfId="43" xr:uid="{00000000-0005-0000-0000-000006000000}"/>
    <cellStyle name="1000-sep (2 dec) 4 2" xfId="44" xr:uid="{00000000-0005-0000-0000-000007000000}"/>
    <cellStyle name="1000-sep (2 dec) 4 3" xfId="45" xr:uid="{00000000-0005-0000-0000-000008000000}"/>
    <cellStyle name="20 % - Markeringsfarve1 2" xfId="46" xr:uid="{00000000-0005-0000-0000-000009000000}"/>
    <cellStyle name="20 % - Markeringsfarve1 2 2" xfId="47" xr:uid="{00000000-0005-0000-0000-00000A000000}"/>
    <cellStyle name="20 % - Markeringsfarve1 3" xfId="48" xr:uid="{00000000-0005-0000-0000-00000B000000}"/>
    <cellStyle name="20 % - Markeringsfarve1 4" xfId="49" xr:uid="{00000000-0005-0000-0000-00000C000000}"/>
    <cellStyle name="20 % - Markeringsfarve1 5" xfId="50" xr:uid="{00000000-0005-0000-0000-00000D000000}"/>
    <cellStyle name="20 % - Markeringsfarve1 6" xfId="51" xr:uid="{00000000-0005-0000-0000-00000E000000}"/>
    <cellStyle name="20 % - Markeringsfarve1 7" xfId="52" xr:uid="{00000000-0005-0000-0000-00000F000000}"/>
    <cellStyle name="20 % - Markeringsfarve2 2" xfId="53" xr:uid="{00000000-0005-0000-0000-000010000000}"/>
    <cellStyle name="20 % - Markeringsfarve2 2 2" xfId="54" xr:uid="{00000000-0005-0000-0000-000011000000}"/>
    <cellStyle name="20 % - Markeringsfarve2 3" xfId="55" xr:uid="{00000000-0005-0000-0000-000012000000}"/>
    <cellStyle name="20 % - Markeringsfarve2 4" xfId="56" xr:uid="{00000000-0005-0000-0000-000013000000}"/>
    <cellStyle name="20 % - Markeringsfarve2 5" xfId="57" xr:uid="{00000000-0005-0000-0000-000014000000}"/>
    <cellStyle name="20 % - Markeringsfarve2 6" xfId="58" xr:uid="{00000000-0005-0000-0000-000015000000}"/>
    <cellStyle name="20 % - Markeringsfarve2 7" xfId="59" xr:uid="{00000000-0005-0000-0000-000016000000}"/>
    <cellStyle name="20 % - Markeringsfarve3 2" xfId="60" xr:uid="{00000000-0005-0000-0000-000017000000}"/>
    <cellStyle name="20 % - Markeringsfarve3 2 2" xfId="61" xr:uid="{00000000-0005-0000-0000-000018000000}"/>
    <cellStyle name="20 % - Markeringsfarve3 3" xfId="62" xr:uid="{00000000-0005-0000-0000-000019000000}"/>
    <cellStyle name="20 % - Markeringsfarve3 4" xfId="63" xr:uid="{00000000-0005-0000-0000-00001A000000}"/>
    <cellStyle name="20 % - Markeringsfarve3 5" xfId="64" xr:uid="{00000000-0005-0000-0000-00001B000000}"/>
    <cellStyle name="20 % - Markeringsfarve3 6" xfId="65" xr:uid="{00000000-0005-0000-0000-00001C000000}"/>
    <cellStyle name="20 % - Markeringsfarve3 7" xfId="66" xr:uid="{00000000-0005-0000-0000-00001D000000}"/>
    <cellStyle name="20 % - Markeringsfarve4 2" xfId="67" xr:uid="{00000000-0005-0000-0000-00001E000000}"/>
    <cellStyle name="20 % - Markeringsfarve4 2 2" xfId="68" xr:uid="{00000000-0005-0000-0000-00001F000000}"/>
    <cellStyle name="20 % - Markeringsfarve4 3" xfId="69" xr:uid="{00000000-0005-0000-0000-000020000000}"/>
    <cellStyle name="20 % - Markeringsfarve4 4" xfId="70" xr:uid="{00000000-0005-0000-0000-000021000000}"/>
    <cellStyle name="20 % - Markeringsfarve4 5" xfId="71" xr:uid="{00000000-0005-0000-0000-000022000000}"/>
    <cellStyle name="20 % - Markeringsfarve4 6" xfId="72" xr:uid="{00000000-0005-0000-0000-000023000000}"/>
    <cellStyle name="20 % - Markeringsfarve4 7" xfId="73" xr:uid="{00000000-0005-0000-0000-000024000000}"/>
    <cellStyle name="20 % - Markeringsfarve5 2" xfId="74" xr:uid="{00000000-0005-0000-0000-000025000000}"/>
    <cellStyle name="20 % - Markeringsfarve5 2 2" xfId="75" xr:uid="{00000000-0005-0000-0000-000026000000}"/>
    <cellStyle name="20 % - Markeringsfarve5 3" xfId="76" xr:uid="{00000000-0005-0000-0000-000027000000}"/>
    <cellStyle name="20 % - Markeringsfarve5 4" xfId="77" xr:uid="{00000000-0005-0000-0000-000028000000}"/>
    <cellStyle name="20 % - Markeringsfarve5 5" xfId="78" xr:uid="{00000000-0005-0000-0000-000029000000}"/>
    <cellStyle name="20 % - Markeringsfarve5 6" xfId="79" xr:uid="{00000000-0005-0000-0000-00002A000000}"/>
    <cellStyle name="20 % - Markeringsfarve5 7" xfId="80" xr:uid="{00000000-0005-0000-0000-00002B000000}"/>
    <cellStyle name="20 % - Markeringsfarve6 2" xfId="81" xr:uid="{00000000-0005-0000-0000-00002C000000}"/>
    <cellStyle name="20 % - Markeringsfarve6 2 2" xfId="82" xr:uid="{00000000-0005-0000-0000-00002D000000}"/>
    <cellStyle name="20 % - Markeringsfarve6 3" xfId="83" xr:uid="{00000000-0005-0000-0000-00002E000000}"/>
    <cellStyle name="20 % - Markeringsfarve6 4" xfId="84" xr:uid="{00000000-0005-0000-0000-00002F000000}"/>
    <cellStyle name="20 % - Markeringsfarve6 5" xfId="85" xr:uid="{00000000-0005-0000-0000-000030000000}"/>
    <cellStyle name="20 % - Markeringsfarve6 6" xfId="86" xr:uid="{00000000-0005-0000-0000-000031000000}"/>
    <cellStyle name="20 % - Markeringsfarve6 7" xfId="87" xr:uid="{00000000-0005-0000-0000-000032000000}"/>
    <cellStyle name="20% - Accent1 2" xfId="88" xr:uid="{00000000-0005-0000-0000-000033000000}"/>
    <cellStyle name="20% - Accent1 3" xfId="89" xr:uid="{00000000-0005-0000-0000-000034000000}"/>
    <cellStyle name="20% - Accent2 2" xfId="90" xr:uid="{00000000-0005-0000-0000-000035000000}"/>
    <cellStyle name="20% - Accent2 3" xfId="91" xr:uid="{00000000-0005-0000-0000-000036000000}"/>
    <cellStyle name="20% - Accent3 2" xfId="92" xr:uid="{00000000-0005-0000-0000-000037000000}"/>
    <cellStyle name="20% - Accent3 3" xfId="93" xr:uid="{00000000-0005-0000-0000-000038000000}"/>
    <cellStyle name="20% - Accent4 2" xfId="94" xr:uid="{00000000-0005-0000-0000-000039000000}"/>
    <cellStyle name="20% - Accent4 3" xfId="95" xr:uid="{00000000-0005-0000-0000-00003A000000}"/>
    <cellStyle name="20% - Accent5 2" xfId="96" xr:uid="{00000000-0005-0000-0000-00003B000000}"/>
    <cellStyle name="20% - Accent5 3" xfId="97" xr:uid="{00000000-0005-0000-0000-00003C000000}"/>
    <cellStyle name="20% - Accent6 2" xfId="98" xr:uid="{00000000-0005-0000-0000-00003D000000}"/>
    <cellStyle name="20% - Accent6 3" xfId="99" xr:uid="{00000000-0005-0000-0000-00003E000000}"/>
    <cellStyle name="40 % - Markeringsfarve1 2" xfId="100" xr:uid="{00000000-0005-0000-0000-00003F000000}"/>
    <cellStyle name="40 % - Markeringsfarve1 2 2" xfId="101" xr:uid="{00000000-0005-0000-0000-000040000000}"/>
    <cellStyle name="40 % - Markeringsfarve1 3" xfId="102" xr:uid="{00000000-0005-0000-0000-000041000000}"/>
    <cellStyle name="40 % - Markeringsfarve1 4" xfId="103" xr:uid="{00000000-0005-0000-0000-000042000000}"/>
    <cellStyle name="40 % - Markeringsfarve1 5" xfId="104" xr:uid="{00000000-0005-0000-0000-000043000000}"/>
    <cellStyle name="40 % - Markeringsfarve1 6" xfId="105" xr:uid="{00000000-0005-0000-0000-000044000000}"/>
    <cellStyle name="40 % - Markeringsfarve1 7" xfId="106" xr:uid="{00000000-0005-0000-0000-000045000000}"/>
    <cellStyle name="40 % - Markeringsfarve2 2" xfId="107" xr:uid="{00000000-0005-0000-0000-000046000000}"/>
    <cellStyle name="40 % - Markeringsfarve2 2 2" xfId="108" xr:uid="{00000000-0005-0000-0000-000047000000}"/>
    <cellStyle name="40 % - Markeringsfarve2 3" xfId="109" xr:uid="{00000000-0005-0000-0000-000048000000}"/>
    <cellStyle name="40 % - Markeringsfarve2 4" xfId="110" xr:uid="{00000000-0005-0000-0000-000049000000}"/>
    <cellStyle name="40 % - Markeringsfarve2 5" xfId="111" xr:uid="{00000000-0005-0000-0000-00004A000000}"/>
    <cellStyle name="40 % - Markeringsfarve2 6" xfId="112" xr:uid="{00000000-0005-0000-0000-00004B000000}"/>
    <cellStyle name="40 % - Markeringsfarve2 7" xfId="113" xr:uid="{00000000-0005-0000-0000-00004C000000}"/>
    <cellStyle name="40 % - Markeringsfarve3 2" xfId="114" xr:uid="{00000000-0005-0000-0000-00004D000000}"/>
    <cellStyle name="40 % - Markeringsfarve3 2 2" xfId="115" xr:uid="{00000000-0005-0000-0000-00004E000000}"/>
    <cellStyle name="40 % - Markeringsfarve3 3" xfId="116" xr:uid="{00000000-0005-0000-0000-00004F000000}"/>
    <cellStyle name="40 % - Markeringsfarve3 4" xfId="117" xr:uid="{00000000-0005-0000-0000-000050000000}"/>
    <cellStyle name="40 % - Markeringsfarve3 5" xfId="118" xr:uid="{00000000-0005-0000-0000-000051000000}"/>
    <cellStyle name="40 % - Markeringsfarve3 6" xfId="119" xr:uid="{00000000-0005-0000-0000-000052000000}"/>
    <cellStyle name="40 % - Markeringsfarve3 7" xfId="120" xr:uid="{00000000-0005-0000-0000-000053000000}"/>
    <cellStyle name="40 % - Markeringsfarve4 2" xfId="121" xr:uid="{00000000-0005-0000-0000-000054000000}"/>
    <cellStyle name="40 % - Markeringsfarve4 2 2" xfId="122" xr:uid="{00000000-0005-0000-0000-000055000000}"/>
    <cellStyle name="40 % - Markeringsfarve4 3" xfId="123" xr:uid="{00000000-0005-0000-0000-000056000000}"/>
    <cellStyle name="40 % - Markeringsfarve4 4" xfId="124" xr:uid="{00000000-0005-0000-0000-000057000000}"/>
    <cellStyle name="40 % - Markeringsfarve4 5" xfId="125" xr:uid="{00000000-0005-0000-0000-000058000000}"/>
    <cellStyle name="40 % - Markeringsfarve4 6" xfId="126" xr:uid="{00000000-0005-0000-0000-000059000000}"/>
    <cellStyle name="40 % - Markeringsfarve4 7" xfId="127" xr:uid="{00000000-0005-0000-0000-00005A000000}"/>
    <cellStyle name="40 % - Markeringsfarve5 2" xfId="128" xr:uid="{00000000-0005-0000-0000-00005B000000}"/>
    <cellStyle name="40 % - Markeringsfarve5 2 2" xfId="129" xr:uid="{00000000-0005-0000-0000-00005C000000}"/>
    <cellStyle name="40 % - Markeringsfarve5 3" xfId="130" xr:uid="{00000000-0005-0000-0000-00005D000000}"/>
    <cellStyle name="40 % - Markeringsfarve5 4" xfId="131" xr:uid="{00000000-0005-0000-0000-00005E000000}"/>
    <cellStyle name="40 % - Markeringsfarve5 5" xfId="132" xr:uid="{00000000-0005-0000-0000-00005F000000}"/>
    <cellStyle name="40 % - Markeringsfarve5 6" xfId="133" xr:uid="{00000000-0005-0000-0000-000060000000}"/>
    <cellStyle name="40 % - Markeringsfarve5 7" xfId="134" xr:uid="{00000000-0005-0000-0000-000061000000}"/>
    <cellStyle name="40 % - Markeringsfarve6 2" xfId="135" xr:uid="{00000000-0005-0000-0000-000062000000}"/>
    <cellStyle name="40 % - Markeringsfarve6 2 2" xfId="136" xr:uid="{00000000-0005-0000-0000-000063000000}"/>
    <cellStyle name="40 % - Markeringsfarve6 3" xfId="137" xr:uid="{00000000-0005-0000-0000-000064000000}"/>
    <cellStyle name="40 % - Markeringsfarve6 4" xfId="138" xr:uid="{00000000-0005-0000-0000-000065000000}"/>
    <cellStyle name="40 % - Markeringsfarve6 5" xfId="139" xr:uid="{00000000-0005-0000-0000-000066000000}"/>
    <cellStyle name="40 % - Markeringsfarve6 6" xfId="140" xr:uid="{00000000-0005-0000-0000-000067000000}"/>
    <cellStyle name="40 % - Markeringsfarve6 7" xfId="141" xr:uid="{00000000-0005-0000-0000-000068000000}"/>
    <cellStyle name="40% - Accent1 2" xfId="142" xr:uid="{00000000-0005-0000-0000-000069000000}"/>
    <cellStyle name="40% - Accent1 3" xfId="143" xr:uid="{00000000-0005-0000-0000-00006A000000}"/>
    <cellStyle name="40% - Accent2 2" xfId="144" xr:uid="{00000000-0005-0000-0000-00006B000000}"/>
    <cellStyle name="40% - Accent2 3" xfId="145" xr:uid="{00000000-0005-0000-0000-00006C000000}"/>
    <cellStyle name="40% - Accent3 2" xfId="146" xr:uid="{00000000-0005-0000-0000-00006D000000}"/>
    <cellStyle name="40% - Accent3 3" xfId="147" xr:uid="{00000000-0005-0000-0000-00006E000000}"/>
    <cellStyle name="40% - Accent4 2" xfId="148" xr:uid="{00000000-0005-0000-0000-00006F000000}"/>
    <cellStyle name="40% - Accent4 3" xfId="149" xr:uid="{00000000-0005-0000-0000-000070000000}"/>
    <cellStyle name="40% - Accent5 2" xfId="150" xr:uid="{00000000-0005-0000-0000-000071000000}"/>
    <cellStyle name="40% - Accent5 3" xfId="151" xr:uid="{00000000-0005-0000-0000-000072000000}"/>
    <cellStyle name="40% - Accent6 2" xfId="152" xr:uid="{00000000-0005-0000-0000-000073000000}"/>
    <cellStyle name="40% - Accent6 3" xfId="153" xr:uid="{00000000-0005-0000-0000-000074000000}"/>
    <cellStyle name="60 % - Markeringsfarve1 2" xfId="154" xr:uid="{00000000-0005-0000-0000-000075000000}"/>
    <cellStyle name="60 % - Markeringsfarve2 2" xfId="155" xr:uid="{00000000-0005-0000-0000-000076000000}"/>
    <cellStyle name="60 % - Markeringsfarve3 2" xfId="156" xr:uid="{00000000-0005-0000-0000-000077000000}"/>
    <cellStyle name="60 % - Markeringsfarve4 2" xfId="157" xr:uid="{00000000-0005-0000-0000-000078000000}"/>
    <cellStyle name="60 % - Markeringsfarve5 2" xfId="158" xr:uid="{00000000-0005-0000-0000-000079000000}"/>
    <cellStyle name="60 % - Markeringsfarve6 2" xfId="159" xr:uid="{00000000-0005-0000-0000-00007A000000}"/>
    <cellStyle name="Advarselstekst 2" xfId="160" xr:uid="{00000000-0005-0000-0000-00007B000000}"/>
    <cellStyle name="Bad" xfId="25" builtinId="27" customBuiltin="1"/>
    <cellStyle name="Bemærk! 2" xfId="161" xr:uid="{00000000-0005-0000-0000-00007D000000}"/>
    <cellStyle name="Bemærk! 2 2" xfId="162" xr:uid="{00000000-0005-0000-0000-00007E000000}"/>
    <cellStyle name="Bemærk! 2 3" xfId="163" xr:uid="{00000000-0005-0000-0000-00007F000000}"/>
    <cellStyle name="Bemærk! 2 4" xfId="164" xr:uid="{00000000-0005-0000-0000-000080000000}"/>
    <cellStyle name="Bemærk! 3" xfId="165" xr:uid="{00000000-0005-0000-0000-000081000000}"/>
    <cellStyle name="Bemærk! 4" xfId="166" xr:uid="{00000000-0005-0000-0000-000082000000}"/>
    <cellStyle name="Bemærk! 5" xfId="167" xr:uid="{00000000-0005-0000-0000-000083000000}"/>
    <cellStyle name="Bemærk! 6" xfId="168" xr:uid="{00000000-0005-0000-0000-000084000000}"/>
    <cellStyle name="Beregning 2" xfId="169" xr:uid="{00000000-0005-0000-0000-000085000000}"/>
    <cellStyle name="Brand Default 2" xfId="4" xr:uid="{00000000-0005-0000-0000-000086000000}"/>
    <cellStyle name="Brand Subtitle with Underline 2" xfId="260" xr:uid="{00000000-0005-0000-0000-000087000000}"/>
    <cellStyle name="Brand Title 2" xfId="258" xr:uid="{00000000-0005-0000-0000-000088000000}"/>
    <cellStyle name="Calculation" xfId="29" builtinId="22" customBuiltin="1"/>
    <cellStyle name="Check Cell" xfId="31" builtinId="23" customBuiltin="1"/>
    <cellStyle name="Comma" xfId="1" builtinId="3"/>
    <cellStyle name="Comma 2" xfId="2" xr:uid="{00000000-0005-0000-0000-00008C000000}"/>
    <cellStyle name="Comma 2 2" xfId="262" xr:uid="{00000000-0005-0000-0000-00008D000000}"/>
    <cellStyle name="Comma 2 2 2" xfId="259" xr:uid="{00000000-0005-0000-0000-00008E000000}"/>
    <cellStyle name="Comma 3" xfId="36" xr:uid="{00000000-0005-0000-0000-00008F000000}"/>
    <cellStyle name="Comma 4" xfId="170" xr:uid="{00000000-0005-0000-0000-000090000000}"/>
    <cellStyle name="Comma 5" xfId="5" xr:uid="{00000000-0005-0000-0000-000091000000}"/>
    <cellStyle name="Comma 6" xfId="171" xr:uid="{00000000-0005-0000-0000-000092000000}"/>
    <cellStyle name="Comma 7" xfId="257" xr:uid="{00000000-0005-0000-0000-000093000000}"/>
    <cellStyle name="Comma_HTAR_Undeductible expenses 2007" xfId="3" xr:uid="{00000000-0005-0000-0000-000095000000}"/>
    <cellStyle name="Explanatory Text" xfId="33" builtinId="53" customBuiltin="1"/>
    <cellStyle name="Forklarende tekst 2" xfId="172" xr:uid="{00000000-0005-0000-0000-000097000000}"/>
    <cellStyle name="God 2" xfId="173" xr:uid="{00000000-0005-0000-0000-000098000000}"/>
    <cellStyle name="Good" xfId="24" builtinId="26" customBuiltin="1"/>
    <cellStyle name="Heading 1" xfId="20" builtinId="16" customBuiltin="1"/>
    <cellStyle name="Heading 2" xfId="21" builtinId="17" customBuiltin="1"/>
    <cellStyle name="Heading 3" xfId="22" builtinId="18" customBuiltin="1"/>
    <cellStyle name="Heading 4" xfId="23" builtinId="19" customBuiltin="1"/>
    <cellStyle name="Input" xfId="27" builtinId="20" customBuiltin="1"/>
    <cellStyle name="Komma 10" xfId="174" xr:uid="{00000000-0005-0000-0000-0000A0000000}"/>
    <cellStyle name="Komma 2" xfId="175" xr:uid="{00000000-0005-0000-0000-0000A1000000}"/>
    <cellStyle name="Komma 2 2" xfId="176" xr:uid="{00000000-0005-0000-0000-0000A2000000}"/>
    <cellStyle name="Komma 2 3" xfId="177" xr:uid="{00000000-0005-0000-0000-0000A3000000}"/>
    <cellStyle name="Komma 3" xfId="178" xr:uid="{00000000-0005-0000-0000-0000A4000000}"/>
    <cellStyle name="Komma 4" xfId="179" xr:uid="{00000000-0005-0000-0000-0000A5000000}"/>
    <cellStyle name="Komma 5" xfId="180" xr:uid="{00000000-0005-0000-0000-0000A6000000}"/>
    <cellStyle name="Komma 6" xfId="181" xr:uid="{00000000-0005-0000-0000-0000A7000000}"/>
    <cellStyle name="Komma 7" xfId="182" xr:uid="{00000000-0005-0000-0000-0000A8000000}"/>
    <cellStyle name="Komma 8" xfId="183" xr:uid="{00000000-0005-0000-0000-0000A9000000}"/>
    <cellStyle name="Komma 9" xfId="184" xr:uid="{00000000-0005-0000-0000-0000AA000000}"/>
    <cellStyle name="Kontroller celle 2" xfId="185" xr:uid="{00000000-0005-0000-0000-0000AB000000}"/>
    <cellStyle name="Linked Cell" xfId="30" builtinId="24" customBuiltin="1"/>
    <cellStyle name="Markeringsfarve1 2" xfId="186" xr:uid="{00000000-0005-0000-0000-0000AD000000}"/>
    <cellStyle name="Markeringsfarve2 2" xfId="187" xr:uid="{00000000-0005-0000-0000-0000AE000000}"/>
    <cellStyle name="Markeringsfarve3 2" xfId="188" xr:uid="{00000000-0005-0000-0000-0000AF000000}"/>
    <cellStyle name="Markeringsfarve4 2" xfId="189" xr:uid="{00000000-0005-0000-0000-0000B0000000}"/>
    <cellStyle name="Markeringsfarve5 2" xfId="190" xr:uid="{00000000-0005-0000-0000-0000B1000000}"/>
    <cellStyle name="Markeringsfarve6 2" xfId="191" xr:uid="{00000000-0005-0000-0000-0000B2000000}"/>
    <cellStyle name="Neutral" xfId="26" builtinId="28" customBuiltin="1"/>
    <cellStyle name="Normal" xfId="0" builtinId="0" customBuiltin="1"/>
    <cellStyle name="Normal 10" xfId="192" xr:uid="{00000000-0005-0000-0000-0000B5000000}"/>
    <cellStyle name="Normal 10 2" xfId="264" xr:uid="{00000000-0005-0000-0000-0000B6000000}"/>
    <cellStyle name="Normal 10 3" xfId="265" xr:uid="{00000000-0005-0000-0000-0000B7000000}"/>
    <cellStyle name="Normal 11" xfId="193" xr:uid="{00000000-0005-0000-0000-0000B8000000}"/>
    <cellStyle name="Normal 12" xfId="194" xr:uid="{00000000-0005-0000-0000-0000B9000000}"/>
    <cellStyle name="Normal 13" xfId="195" xr:uid="{00000000-0005-0000-0000-0000BA000000}"/>
    <cellStyle name="Normal 14" xfId="196" xr:uid="{00000000-0005-0000-0000-0000BB000000}"/>
    <cellStyle name="Normal 15" xfId="197" xr:uid="{00000000-0005-0000-0000-0000BC000000}"/>
    <cellStyle name="Normal 16" xfId="198" xr:uid="{00000000-0005-0000-0000-0000BD000000}"/>
    <cellStyle name="Normal 17" xfId="199" xr:uid="{00000000-0005-0000-0000-0000BE000000}"/>
    <cellStyle name="Normal 18" xfId="200" xr:uid="{00000000-0005-0000-0000-0000BF000000}"/>
    <cellStyle name="Normal 19" xfId="201" xr:uid="{00000000-0005-0000-0000-0000C0000000}"/>
    <cellStyle name="Normal 19 2" xfId="202" xr:uid="{00000000-0005-0000-0000-0000C1000000}"/>
    <cellStyle name="Normal 2" xfId="203" xr:uid="{00000000-0005-0000-0000-0000C2000000}"/>
    <cellStyle name="Normal 2 2" xfId="204" xr:uid="{00000000-0005-0000-0000-0000C3000000}"/>
    <cellStyle name="Normal 2 2 2" xfId="205" xr:uid="{00000000-0005-0000-0000-0000C4000000}"/>
    <cellStyle name="Normal 2 3" xfId="206" xr:uid="{00000000-0005-0000-0000-0000C5000000}"/>
    <cellStyle name="Normal 2 4" xfId="207" xr:uid="{00000000-0005-0000-0000-0000C6000000}"/>
    <cellStyle name="Normal 2 5" xfId="208" xr:uid="{00000000-0005-0000-0000-0000C7000000}"/>
    <cellStyle name="Normal 20" xfId="209" xr:uid="{00000000-0005-0000-0000-0000C8000000}"/>
    <cellStyle name="Normal 21" xfId="35" xr:uid="{00000000-0005-0000-0000-0000C9000000}"/>
    <cellStyle name="Normal 22" xfId="256" xr:uid="{00000000-0005-0000-0000-0000CA000000}"/>
    <cellStyle name="Normal 23" xfId="261" xr:uid="{00000000-0005-0000-0000-0000CB000000}"/>
    <cellStyle name="Normal 24" xfId="263" xr:uid="{00000000-0005-0000-0000-0000CC000000}"/>
    <cellStyle name="Normal 3" xfId="210" xr:uid="{00000000-0005-0000-0000-0000CD000000}"/>
    <cellStyle name="Normal 3 2" xfId="211" xr:uid="{00000000-0005-0000-0000-0000CE000000}"/>
    <cellStyle name="Normal 3 3" xfId="212" xr:uid="{00000000-0005-0000-0000-0000CF000000}"/>
    <cellStyle name="Normal 3 4" xfId="213" xr:uid="{00000000-0005-0000-0000-0000D0000000}"/>
    <cellStyle name="Normal 4" xfId="214" xr:uid="{00000000-0005-0000-0000-0000D1000000}"/>
    <cellStyle name="Normal 4 2" xfId="215" xr:uid="{00000000-0005-0000-0000-0000D2000000}"/>
    <cellStyle name="Normal 4 2 2" xfId="216" xr:uid="{00000000-0005-0000-0000-0000D3000000}"/>
    <cellStyle name="Normal 4 2 3" xfId="217" xr:uid="{00000000-0005-0000-0000-0000D4000000}"/>
    <cellStyle name="Normal 4 2 4" xfId="218" xr:uid="{00000000-0005-0000-0000-0000D5000000}"/>
    <cellStyle name="Normal 4 2 4 2" xfId="219" xr:uid="{00000000-0005-0000-0000-0000D6000000}"/>
    <cellStyle name="Normal 4 2 5" xfId="220" xr:uid="{00000000-0005-0000-0000-0000D7000000}"/>
    <cellStyle name="Normal 4 2 6" xfId="221" xr:uid="{00000000-0005-0000-0000-0000D8000000}"/>
    <cellStyle name="Normal 4 3" xfId="222" xr:uid="{00000000-0005-0000-0000-0000D9000000}"/>
    <cellStyle name="Normal 4 4" xfId="223" xr:uid="{00000000-0005-0000-0000-0000DA000000}"/>
    <cellStyle name="Normal 4 5" xfId="224" xr:uid="{00000000-0005-0000-0000-0000DB000000}"/>
    <cellStyle name="Normal 4 6" xfId="225" xr:uid="{00000000-0005-0000-0000-0000DC000000}"/>
    <cellStyle name="Normal 5" xfId="226" xr:uid="{00000000-0005-0000-0000-0000DD000000}"/>
    <cellStyle name="Normal 5 2" xfId="227" xr:uid="{00000000-0005-0000-0000-0000DE000000}"/>
    <cellStyle name="Normal 5 2 2" xfId="228" xr:uid="{00000000-0005-0000-0000-0000DF000000}"/>
    <cellStyle name="Normal 5 3" xfId="229" xr:uid="{00000000-0005-0000-0000-0000E0000000}"/>
    <cellStyle name="Normal 5 4" xfId="230" xr:uid="{00000000-0005-0000-0000-0000E1000000}"/>
    <cellStyle name="Normal 5 5" xfId="231" xr:uid="{00000000-0005-0000-0000-0000E2000000}"/>
    <cellStyle name="Normal 6" xfId="232" xr:uid="{00000000-0005-0000-0000-0000E3000000}"/>
    <cellStyle name="Normal 7" xfId="233" xr:uid="{00000000-0005-0000-0000-0000E4000000}"/>
    <cellStyle name="Normal 7 2" xfId="234" xr:uid="{00000000-0005-0000-0000-0000E5000000}"/>
    <cellStyle name="Normal 7 3" xfId="235" xr:uid="{00000000-0005-0000-0000-0000E6000000}"/>
    <cellStyle name="Normal 8" xfId="236" xr:uid="{00000000-0005-0000-0000-0000E7000000}"/>
    <cellStyle name="Normal 8 2" xfId="237" xr:uid="{00000000-0005-0000-0000-0000E8000000}"/>
    <cellStyle name="Normal 8 3" xfId="238" xr:uid="{00000000-0005-0000-0000-0000E9000000}"/>
    <cellStyle name="Normal 9" xfId="239" xr:uid="{00000000-0005-0000-0000-0000EA000000}"/>
    <cellStyle name="Normal 9 2" xfId="240" xr:uid="{00000000-0005-0000-0000-0000EB000000}"/>
    <cellStyle name="Normal 9 3" xfId="241" xr:uid="{00000000-0005-0000-0000-0000EC000000}"/>
    <cellStyle name="Note" xfId="32" builtinId="10" customBuiltin="1"/>
    <cellStyle name="Note 2" xfId="242" xr:uid="{00000000-0005-0000-0000-0000EF000000}"/>
    <cellStyle name="Note 3" xfId="243" xr:uid="{00000000-0005-0000-0000-0000F0000000}"/>
    <cellStyle name="Output" xfId="28" builtinId="21" customBuiltin="1"/>
    <cellStyle name="Overskrift 1 2" xfId="244" xr:uid="{00000000-0005-0000-0000-0000F2000000}"/>
    <cellStyle name="Overskrift 2 2" xfId="245" xr:uid="{00000000-0005-0000-0000-0000F3000000}"/>
    <cellStyle name="Overskrift 3 2" xfId="246" xr:uid="{00000000-0005-0000-0000-0000F4000000}"/>
    <cellStyle name="Overskrift 4 2" xfId="247" xr:uid="{00000000-0005-0000-0000-0000F5000000}"/>
    <cellStyle name="Percent" xfId="7" builtinId="5" customBuiltin="1"/>
    <cellStyle name="Percent 2" xfId="6" xr:uid="{00000000-0005-0000-0000-0000F7000000}"/>
    <cellStyle name="Percent 2 2" xfId="266" xr:uid="{00000000-0005-0000-0000-0000F8000000}"/>
    <cellStyle name="Procent 2" xfId="248" xr:uid="{00000000-0005-0000-0000-0000F9000000}"/>
    <cellStyle name="Procent 2 2" xfId="249" xr:uid="{00000000-0005-0000-0000-0000FA000000}"/>
    <cellStyle name="Procent 2 3" xfId="250" xr:uid="{00000000-0005-0000-0000-0000FB000000}"/>
    <cellStyle name="Procent 3" xfId="251" xr:uid="{00000000-0005-0000-0000-0000FC000000}"/>
    <cellStyle name="Procent 4" xfId="252" xr:uid="{00000000-0005-0000-0000-0000FD000000}"/>
    <cellStyle name="Sammenkædet celle 2" xfId="253" xr:uid="{00000000-0005-0000-0000-0000FE000000}"/>
    <cellStyle name="Smart Bold" xfId="11" xr:uid="{00000000-0005-0000-0000-0000FF000000}"/>
    <cellStyle name="Smart Forecast" xfId="12" xr:uid="{00000000-0005-0000-0000-000000010000}"/>
    <cellStyle name="Smart General" xfId="13" xr:uid="{00000000-0005-0000-0000-000001010000}"/>
    <cellStyle name="Smart Highlight" xfId="14" xr:uid="{00000000-0005-0000-0000-000002010000}"/>
    <cellStyle name="Smart Percent" xfId="15" xr:uid="{00000000-0005-0000-0000-000003010000}"/>
    <cellStyle name="Smart Source" xfId="16" xr:uid="{00000000-0005-0000-0000-000004010000}"/>
    <cellStyle name="Smart Subtitle 1" xfId="10" xr:uid="{00000000-0005-0000-0000-000005010000}"/>
    <cellStyle name="Smart Subtitle 2" xfId="9" xr:uid="{00000000-0005-0000-0000-000006010000}"/>
    <cellStyle name="Smart Subtotal" xfId="17" xr:uid="{00000000-0005-0000-0000-000007010000}"/>
    <cellStyle name="Smart Title" xfId="8" xr:uid="{00000000-0005-0000-0000-000008010000}"/>
    <cellStyle name="Smart Total" xfId="18" xr:uid="{00000000-0005-0000-0000-000009010000}"/>
    <cellStyle name="Titel 2" xfId="254" xr:uid="{00000000-0005-0000-0000-00000A010000}"/>
    <cellStyle name="Title" xfId="19" builtinId="15" customBuiltin="1"/>
    <cellStyle name="Total" xfId="34" builtinId="25" customBuiltin="1"/>
    <cellStyle name="Ugyldig 2" xfId="255" xr:uid="{00000000-0005-0000-0000-00000D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BE9FB"/>
      <color rgb="FFCCFFCC"/>
      <color rgb="FFCCECFF"/>
      <color rgb="FFCFF4FD"/>
      <color rgb="FFFF66CC"/>
      <color rgb="FFFF9999"/>
      <color rgb="FFFFFFCC"/>
      <color rgb="FFFFCC99"/>
      <color rgb="FF0C2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martTheme">
  <a:themeElements>
    <a:clrScheme name="PwC Red">
      <a:dk1>
        <a:srgbClr val="000000"/>
      </a:dk1>
      <a:lt1>
        <a:srgbClr val="FFFFFF"/>
      </a:lt1>
      <a:dk2>
        <a:srgbClr val="E0301E"/>
      </a:dk2>
      <a:lt2>
        <a:srgbClr val="FFFFFF"/>
      </a:lt2>
      <a:accent1>
        <a:srgbClr val="E0301E"/>
      </a:accent1>
      <a:accent2>
        <a:srgbClr val="A32020"/>
      </a:accent2>
      <a:accent3>
        <a:srgbClr val="DB536A"/>
      </a:accent3>
      <a:accent4>
        <a:srgbClr val="602320"/>
      </a:accent4>
      <a:accent5>
        <a:srgbClr val="FFB600"/>
      </a:accent5>
      <a:accent6>
        <a:srgbClr val="DC6900"/>
      </a:accent6>
      <a:hlink>
        <a:srgbClr val="E0301E"/>
      </a:hlink>
      <a:folHlink>
        <a:srgbClr val="E0301E"/>
      </a:folHlink>
    </a:clrScheme>
    <a:fontScheme name="Smar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E9FB"/>
    <pageSetUpPr fitToPage="1"/>
  </sheetPr>
  <dimension ref="B1:G61"/>
  <sheetViews>
    <sheetView showGridLines="0" tabSelected="1" zoomScale="90" zoomScaleNormal="90" workbookViewId="0">
      <selection activeCell="M28" sqref="M28"/>
    </sheetView>
  </sheetViews>
  <sheetFormatPr defaultColWidth="9.140625" defaultRowHeight="12"/>
  <cols>
    <col min="1" max="1" width="2" style="27" bestFit="1" customWidth="1"/>
    <col min="2" max="2" width="37.42578125" style="27" customWidth="1"/>
    <col min="3" max="3" width="6.5703125" style="59" customWidth="1"/>
    <col min="4" max="4" width="5" style="59" customWidth="1"/>
    <col min="5" max="5" width="21" style="159" bestFit="1" customWidth="1"/>
    <col min="6" max="16384" width="9.140625" style="27"/>
  </cols>
  <sheetData>
    <row r="1" spans="2:7" ht="12.75">
      <c r="B1" s="53" t="s">
        <v>251</v>
      </c>
      <c r="C1" s="58"/>
      <c r="D1" s="58"/>
      <c r="E1" s="166"/>
    </row>
    <row r="3" spans="2:7" ht="11.25">
      <c r="B3" s="75"/>
      <c r="C3" s="75" t="s">
        <v>252</v>
      </c>
      <c r="D3" s="75"/>
      <c r="E3" s="176" t="s">
        <v>213</v>
      </c>
    </row>
    <row r="4" spans="2:7" ht="11.25"/>
    <row r="5" spans="2:7" ht="11.25">
      <c r="B5" s="28"/>
      <c r="C5" s="38"/>
      <c r="D5" s="38"/>
      <c r="E5" s="167"/>
    </row>
    <row r="6" spans="2:7" ht="11.25">
      <c r="B6" s="28" t="s">
        <v>214</v>
      </c>
      <c r="C6" s="29"/>
      <c r="D6" s="29"/>
      <c r="E6" s="168"/>
    </row>
    <row r="7" spans="2:7" ht="11.25">
      <c r="B7" s="28" t="s">
        <v>215</v>
      </c>
      <c r="C7" s="29"/>
      <c r="D7" s="29"/>
      <c r="E7" s="168"/>
    </row>
    <row r="8" spans="2:7" ht="11.25">
      <c r="B8" s="30" t="s">
        <v>216</v>
      </c>
      <c r="C8" s="29">
        <v>4</v>
      </c>
      <c r="D8" s="29"/>
      <c r="E8" s="168">
        <v>1894547</v>
      </c>
      <c r="G8" s="165"/>
    </row>
    <row r="9" spans="2:7" ht="22.5">
      <c r="B9" s="188" t="s">
        <v>241</v>
      </c>
      <c r="C9" s="29"/>
      <c r="D9" s="29"/>
      <c r="E9" s="168"/>
      <c r="G9" s="165"/>
    </row>
    <row r="10" spans="2:7" ht="11.25">
      <c r="B10" s="30" t="s">
        <v>242</v>
      </c>
      <c r="C10" s="29">
        <v>5</v>
      </c>
      <c r="D10" s="29"/>
      <c r="E10" s="168">
        <v>7217</v>
      </c>
      <c r="G10" s="165"/>
    </row>
    <row r="11" spans="2:7" ht="11.25">
      <c r="B11" s="30" t="s">
        <v>243</v>
      </c>
      <c r="C11" s="29">
        <v>6</v>
      </c>
      <c r="D11" s="29"/>
      <c r="E11" s="168">
        <v>7350</v>
      </c>
      <c r="G11" s="165"/>
    </row>
    <row r="12" spans="2:7" ht="11.25">
      <c r="B12" s="30" t="s">
        <v>244</v>
      </c>
      <c r="C12" s="29"/>
      <c r="D12" s="29"/>
      <c r="E12" s="168"/>
      <c r="G12" s="165"/>
    </row>
    <row r="13" spans="2:7" ht="11.25">
      <c r="B13" s="30" t="s">
        <v>245</v>
      </c>
      <c r="C13" s="29"/>
      <c r="D13" s="29"/>
      <c r="E13" s="168"/>
      <c r="G13" s="165"/>
    </row>
    <row r="14" spans="2:7" ht="11.25">
      <c r="B14" s="31" t="s">
        <v>217</v>
      </c>
      <c r="C14" s="60"/>
      <c r="D14" s="60"/>
      <c r="E14" s="169">
        <f>SUM(E8:E13)</f>
        <v>1909114</v>
      </c>
    </row>
    <row r="15" spans="2:7" ht="11.25">
      <c r="B15" s="30"/>
      <c r="C15" s="39"/>
      <c r="D15" s="39"/>
      <c r="E15" s="168"/>
    </row>
    <row r="16" spans="2:7" ht="11.25">
      <c r="B16" s="28" t="s">
        <v>218</v>
      </c>
      <c r="C16" s="39"/>
      <c r="D16" s="39"/>
      <c r="E16" s="168"/>
    </row>
    <row r="17" spans="2:6" ht="11.25">
      <c r="B17" s="30" t="s">
        <v>219</v>
      </c>
      <c r="C17" s="29"/>
      <c r="D17" s="29"/>
      <c r="E17" s="168"/>
      <c r="F17" s="43"/>
    </row>
    <row r="18" spans="2:6" ht="11.25">
      <c r="B18" s="189" t="s">
        <v>246</v>
      </c>
      <c r="C18" s="29"/>
      <c r="D18" s="29"/>
      <c r="E18" s="168"/>
      <c r="F18" s="43"/>
    </row>
    <row r="19" spans="2:6" ht="11.25">
      <c r="B19" s="189" t="s">
        <v>249</v>
      </c>
      <c r="C19" s="39"/>
      <c r="D19" s="39"/>
      <c r="E19" s="168"/>
    </row>
    <row r="20" spans="2:6" ht="11.25">
      <c r="B20" s="30" t="s">
        <v>220</v>
      </c>
      <c r="C20" s="39">
        <v>7</v>
      </c>
      <c r="D20" s="39"/>
      <c r="E20" s="168">
        <v>81702</v>
      </c>
    </row>
    <row r="21" spans="2:6" ht="11.25">
      <c r="B21" s="30" t="s">
        <v>247</v>
      </c>
      <c r="C21" s="39"/>
      <c r="D21" s="39"/>
      <c r="E21" s="168"/>
    </row>
    <row r="22" spans="2:6" ht="11.25">
      <c r="B22" s="30" t="s">
        <v>221</v>
      </c>
      <c r="C22" s="39"/>
      <c r="D22" s="39"/>
      <c r="E22" s="168"/>
    </row>
    <row r="23" spans="2:6" ht="11.25">
      <c r="B23" s="30" t="s">
        <v>248</v>
      </c>
      <c r="C23" s="39"/>
      <c r="D23" s="39"/>
      <c r="E23" s="168"/>
    </row>
    <row r="24" spans="2:6" ht="11.25">
      <c r="B24" s="31" t="s">
        <v>222</v>
      </c>
      <c r="C24" s="32"/>
      <c r="D24" s="32"/>
      <c r="E24" s="169">
        <f>SUM(E17:E23)</f>
        <v>81702</v>
      </c>
    </row>
    <row r="25" spans="2:6" ht="11.25">
      <c r="B25" s="28"/>
      <c r="C25" s="33"/>
      <c r="D25" s="33"/>
      <c r="E25" s="167"/>
    </row>
    <row r="26" spans="2:6" ht="11.25">
      <c r="B26" s="76" t="s">
        <v>240</v>
      </c>
      <c r="C26" s="77"/>
      <c r="D26" s="77"/>
      <c r="E26" s="77">
        <f>E14+E24</f>
        <v>1990816</v>
      </c>
    </row>
    <row r="27" spans="2:6" ht="11.25">
      <c r="B27" s="30"/>
      <c r="C27" s="39"/>
      <c r="D27" s="39"/>
      <c r="E27" s="168"/>
    </row>
    <row r="28" spans="2:6" ht="11.25">
      <c r="B28" s="28" t="s">
        <v>223</v>
      </c>
      <c r="C28" s="39"/>
      <c r="D28" s="39"/>
      <c r="E28" s="168"/>
    </row>
    <row r="29" spans="2:6" ht="11.25">
      <c r="B29" s="28" t="s">
        <v>224</v>
      </c>
      <c r="C29" s="39"/>
      <c r="D29" s="39"/>
      <c r="E29" s="168"/>
    </row>
    <row r="30" spans="2:6" ht="11.25">
      <c r="B30" s="30" t="s">
        <v>227</v>
      </c>
      <c r="C30" s="39"/>
      <c r="D30" s="39"/>
      <c r="E30" s="168"/>
    </row>
    <row r="31" spans="2:6" ht="11.25">
      <c r="B31" s="30" t="s">
        <v>225</v>
      </c>
      <c r="C31" s="39"/>
      <c r="D31" s="39"/>
      <c r="E31" s="168"/>
    </row>
    <row r="32" spans="2:6" ht="11.25">
      <c r="B32" s="30" t="s">
        <v>226</v>
      </c>
      <c r="C32" s="39">
        <v>8</v>
      </c>
      <c r="D32" s="39"/>
      <c r="E32" s="168">
        <v>156777</v>
      </c>
    </row>
    <row r="33" spans="2:5" ht="11.25">
      <c r="B33" s="30" t="s">
        <v>228</v>
      </c>
      <c r="C33" s="39">
        <v>9</v>
      </c>
      <c r="D33" s="39"/>
      <c r="E33" s="168">
        <v>51133</v>
      </c>
    </row>
    <row r="34" spans="2:5" ht="11.25">
      <c r="B34" s="30" t="s">
        <v>229</v>
      </c>
      <c r="C34" s="39">
        <v>10</v>
      </c>
      <c r="D34" s="39"/>
      <c r="E34" s="168">
        <v>110383</v>
      </c>
    </row>
    <row r="35" spans="2:5" s="59" customFormat="1" ht="11.25">
      <c r="B35" s="36" t="s">
        <v>230</v>
      </c>
      <c r="C35" s="39"/>
      <c r="D35" s="39"/>
      <c r="E35" s="168">
        <v>0</v>
      </c>
    </row>
    <row r="36" spans="2:5" ht="11.25">
      <c r="B36" s="31" t="s">
        <v>231</v>
      </c>
      <c r="C36" s="32"/>
      <c r="D36" s="32"/>
      <c r="E36" s="169">
        <f>SUM(E30:E35)</f>
        <v>318293</v>
      </c>
    </row>
    <row r="37" spans="2:5" ht="11.25">
      <c r="B37" s="28"/>
      <c r="C37" s="33"/>
      <c r="D37" s="33"/>
      <c r="E37" s="167"/>
    </row>
    <row r="38" spans="2:5" ht="11.25">
      <c r="B38" s="28" t="s">
        <v>232</v>
      </c>
      <c r="C38" s="33"/>
      <c r="D38" s="33"/>
      <c r="E38" s="167"/>
    </row>
    <row r="39" spans="2:5" ht="11.25">
      <c r="B39" s="30" t="s">
        <v>227</v>
      </c>
      <c r="C39" s="39"/>
      <c r="D39" s="39"/>
      <c r="E39" s="168"/>
    </row>
    <row r="40" spans="2:5" ht="11.25">
      <c r="B40" s="36" t="s">
        <v>233</v>
      </c>
      <c r="C40" s="29">
        <v>11</v>
      </c>
      <c r="D40" s="29"/>
      <c r="E40" s="168">
        <v>575145</v>
      </c>
    </row>
    <row r="41" spans="2:5" ht="11.25">
      <c r="B41" s="30"/>
      <c r="C41" s="39"/>
      <c r="D41" s="39"/>
      <c r="E41" s="168"/>
    </row>
    <row r="42" spans="2:5" ht="11.25">
      <c r="B42" s="31" t="s">
        <v>234</v>
      </c>
      <c r="C42" s="60"/>
      <c r="D42" s="60"/>
      <c r="E42" s="169">
        <f>SUM(E39:E41)</f>
        <v>575145</v>
      </c>
    </row>
    <row r="43" spans="2:5" ht="11.25">
      <c r="C43" s="33"/>
      <c r="D43" s="33"/>
      <c r="E43" s="167"/>
    </row>
    <row r="44" spans="2:5" ht="11.25">
      <c r="B44" s="34" t="s">
        <v>235</v>
      </c>
      <c r="C44" s="35"/>
      <c r="D44" s="35"/>
      <c r="E44" s="170">
        <f>E36+E42</f>
        <v>893438</v>
      </c>
    </row>
    <row r="45" spans="2:5" ht="11.25">
      <c r="B45" s="185"/>
      <c r="C45" s="186"/>
      <c r="D45" s="186"/>
      <c r="E45" s="187"/>
    </row>
    <row r="46" spans="2:5" ht="11.25">
      <c r="B46" s="28" t="s">
        <v>236</v>
      </c>
      <c r="C46" s="39"/>
      <c r="D46" s="39"/>
      <c r="E46" s="168"/>
    </row>
    <row r="47" spans="2:5" ht="11.25">
      <c r="B47" s="30" t="s">
        <v>237</v>
      </c>
      <c r="C47" s="39">
        <v>12</v>
      </c>
      <c r="D47" s="39"/>
      <c r="E47" s="168">
        <v>100000</v>
      </c>
    </row>
    <row r="48" spans="2:5" ht="11.25">
      <c r="B48" s="30" t="s">
        <v>312</v>
      </c>
      <c r="C48" s="39">
        <v>12</v>
      </c>
      <c r="D48" s="39"/>
      <c r="E48" s="168">
        <v>-7330</v>
      </c>
    </row>
    <row r="49" spans="2:5" ht="11.25">
      <c r="B49" s="30" t="s">
        <v>311</v>
      </c>
      <c r="C49" s="39">
        <v>12</v>
      </c>
      <c r="D49" s="39"/>
      <c r="E49" s="168">
        <v>1004708</v>
      </c>
    </row>
    <row r="50" spans="2:5" ht="11.25">
      <c r="B50" s="30"/>
      <c r="C50" s="39"/>
      <c r="D50" s="39"/>
      <c r="E50" s="168"/>
    </row>
    <row r="51" spans="2:5" ht="11.25">
      <c r="B51" s="34" t="s">
        <v>239</v>
      </c>
      <c r="C51" s="35"/>
      <c r="D51" s="35"/>
      <c r="E51" s="170">
        <f>SUM(E47:E50)</f>
        <v>1097378</v>
      </c>
    </row>
    <row r="52" spans="2:5" ht="11.25">
      <c r="B52" s="185"/>
      <c r="C52" s="186"/>
      <c r="D52" s="186"/>
      <c r="E52" s="187"/>
    </row>
    <row r="53" spans="2:5" ht="11.25">
      <c r="B53" s="185"/>
      <c r="C53" s="186"/>
      <c r="D53" s="186"/>
      <c r="E53" s="187"/>
    </row>
    <row r="54" spans="2:5" ht="11.25">
      <c r="B54" s="28"/>
      <c r="C54" s="33"/>
      <c r="D54" s="33"/>
      <c r="E54" s="167"/>
    </row>
    <row r="55" spans="2:5" ht="11.25">
      <c r="B55" s="76" t="s">
        <v>238</v>
      </c>
      <c r="C55" s="77"/>
      <c r="D55" s="77"/>
      <c r="E55" s="77">
        <f>E51+E44</f>
        <v>1990816</v>
      </c>
    </row>
    <row r="56" spans="2:5" ht="11.25">
      <c r="B56" s="30"/>
      <c r="C56" s="29"/>
      <c r="D56" s="29"/>
      <c r="E56" s="168"/>
    </row>
    <row r="57" spans="2:5" ht="11.25"/>
    <row r="58" spans="2:5" ht="11.25"/>
    <row r="59" spans="2:5" ht="11.25"/>
    <row r="60" spans="2:5" ht="11.25"/>
    <row r="61" spans="2:5" ht="11.25"/>
  </sheetData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E9FB"/>
    <pageSetUpPr fitToPage="1"/>
  </sheetPr>
  <dimension ref="B2:G75"/>
  <sheetViews>
    <sheetView showGridLines="0" topLeftCell="A28" zoomScale="85" zoomScaleNormal="85" workbookViewId="0">
      <selection activeCell="G18" sqref="G18"/>
    </sheetView>
  </sheetViews>
  <sheetFormatPr defaultColWidth="9.140625" defaultRowHeight="12"/>
  <cols>
    <col min="1" max="1" width="7.28515625" style="74" customWidth="1"/>
    <col min="2" max="2" width="5.28515625" style="74" customWidth="1"/>
    <col min="3" max="3" width="43.85546875" style="74" customWidth="1"/>
    <col min="4" max="4" width="19.140625" style="74" customWidth="1"/>
    <col min="5" max="16384" width="9.140625" style="74"/>
  </cols>
  <sheetData>
    <row r="2" spans="2:7">
      <c r="B2" s="134">
        <v>4</v>
      </c>
      <c r="C2" s="138" t="s">
        <v>286</v>
      </c>
      <c r="D2" s="138"/>
    </row>
    <row r="3" spans="2:7">
      <c r="B3" s="136"/>
      <c r="C3" s="151"/>
      <c r="D3" s="142" t="s">
        <v>213</v>
      </c>
    </row>
    <row r="4" spans="2:7">
      <c r="B4" s="134"/>
      <c r="C4" s="152" t="s">
        <v>288</v>
      </c>
      <c r="D4" s="143">
        <v>1694223</v>
      </c>
    </row>
    <row r="5" spans="2:7">
      <c r="C5" s="152" t="s">
        <v>287</v>
      </c>
      <c r="D5" s="143">
        <v>200324</v>
      </c>
    </row>
    <row r="6" spans="2:7">
      <c r="C6" s="139" t="s">
        <v>0</v>
      </c>
      <c r="D6" s="139">
        <f>SUM(D4:D5)</f>
        <v>1894547</v>
      </c>
    </row>
    <row r="8" spans="2:7">
      <c r="B8" s="138">
        <v>5</v>
      </c>
      <c r="C8" s="138" t="s">
        <v>280</v>
      </c>
      <c r="D8" s="134"/>
      <c r="G8" s="135"/>
    </row>
    <row r="9" spans="2:7">
      <c r="B9" s="135"/>
      <c r="C9" s="141"/>
      <c r="D9" s="142" t="str">
        <f>+D3</f>
        <v>31 Dhjetor 2019</v>
      </c>
      <c r="G9" s="135"/>
    </row>
    <row r="10" spans="2:7">
      <c r="B10" s="135"/>
      <c r="C10" s="143" t="s">
        <v>280</v>
      </c>
      <c r="D10" s="143">
        <v>7217</v>
      </c>
      <c r="G10" s="135"/>
    </row>
    <row r="11" spans="2:7">
      <c r="B11" s="135"/>
      <c r="C11" s="143"/>
      <c r="D11" s="143"/>
      <c r="G11" s="135"/>
    </row>
    <row r="12" spans="2:7">
      <c r="B12" s="135"/>
      <c r="C12" s="144" t="s">
        <v>0</v>
      </c>
      <c r="D12" s="144">
        <f>SUM(D10:D11)</f>
        <v>7217</v>
      </c>
      <c r="G12" s="135"/>
    </row>
    <row r="13" spans="2:7">
      <c r="B13" s="135"/>
      <c r="C13" s="145"/>
      <c r="D13" s="140"/>
      <c r="G13" s="135"/>
    </row>
    <row r="14" spans="2:7">
      <c r="B14" s="134">
        <v>6</v>
      </c>
      <c r="C14" s="134" t="s">
        <v>304</v>
      </c>
      <c r="D14" s="134"/>
      <c r="G14" s="135"/>
    </row>
    <row r="15" spans="2:7">
      <c r="C15" s="141"/>
      <c r="D15" s="142" t="str">
        <f>+D3</f>
        <v>31 Dhjetor 2019</v>
      </c>
      <c r="G15" s="135"/>
    </row>
    <row r="16" spans="2:7">
      <c r="B16" s="136"/>
      <c r="C16" s="143" t="s">
        <v>305</v>
      </c>
      <c r="D16" s="143">
        <v>7350</v>
      </c>
      <c r="G16" s="135"/>
    </row>
    <row r="17" spans="2:7">
      <c r="B17" s="136"/>
      <c r="C17" s="143" t="s">
        <v>314</v>
      </c>
      <c r="D17" s="143"/>
      <c r="G17" s="135"/>
    </row>
    <row r="18" spans="2:7">
      <c r="C18" s="144" t="s">
        <v>0</v>
      </c>
      <c r="D18" s="144">
        <f>SUM(D16:D17)</f>
        <v>7350</v>
      </c>
      <c r="G18" s="135"/>
    </row>
    <row r="19" spans="2:7">
      <c r="C19" s="145"/>
      <c r="D19" s="140"/>
      <c r="G19" s="135"/>
    </row>
    <row r="20" spans="2:7" ht="12.75" customHeight="1">
      <c r="C20" s="150"/>
      <c r="D20" s="140"/>
    </row>
    <row r="21" spans="2:7">
      <c r="B21" s="134">
        <v>7</v>
      </c>
      <c r="C21" s="134" t="s">
        <v>277</v>
      </c>
      <c r="D21" s="134"/>
    </row>
    <row r="22" spans="2:7">
      <c r="C22" s="141" t="s">
        <v>210</v>
      </c>
      <c r="D22" s="142" t="str">
        <f>+D3</f>
        <v>31 Dhjetor 2019</v>
      </c>
    </row>
    <row r="23" spans="2:7">
      <c r="C23" s="143" t="s">
        <v>276</v>
      </c>
      <c r="D23" s="143">
        <v>81702</v>
      </c>
    </row>
    <row r="24" spans="2:7">
      <c r="C24" s="143"/>
      <c r="D24" s="143"/>
    </row>
    <row r="25" spans="2:7">
      <c r="C25" s="144" t="s">
        <v>0</v>
      </c>
      <c r="D25" s="144">
        <f>SUM(D23:D24)</f>
        <v>81702</v>
      </c>
    </row>
    <row r="26" spans="2:7">
      <c r="C26" s="145"/>
      <c r="D26" s="140"/>
    </row>
    <row r="27" spans="2:7">
      <c r="C27" s="145"/>
      <c r="D27" s="140"/>
    </row>
    <row r="28" spans="2:7">
      <c r="B28" s="134">
        <v>8</v>
      </c>
      <c r="C28" s="138" t="s">
        <v>279</v>
      </c>
      <c r="D28" s="138"/>
    </row>
    <row r="29" spans="2:7">
      <c r="C29" s="151"/>
      <c r="D29" s="142" t="str">
        <f>+D3</f>
        <v>31 Dhjetor 2019</v>
      </c>
    </row>
    <row r="30" spans="2:7">
      <c r="C30" s="135" t="s">
        <v>278</v>
      </c>
      <c r="D30" s="137">
        <v>156777</v>
      </c>
    </row>
    <row r="31" spans="2:7">
      <c r="C31" s="135"/>
      <c r="D31" s="137"/>
    </row>
    <row r="32" spans="2:7">
      <c r="C32" s="139" t="s">
        <v>0</v>
      </c>
      <c r="D32" s="163">
        <f>SUM(D30:D31)</f>
        <v>156777</v>
      </c>
    </row>
    <row r="33" spans="2:4">
      <c r="C33" s="150"/>
      <c r="D33" s="140"/>
    </row>
    <row r="34" spans="2:4">
      <c r="B34" s="134">
        <v>9</v>
      </c>
      <c r="C34" s="138" t="s">
        <v>281</v>
      </c>
      <c r="D34" s="138"/>
    </row>
    <row r="35" spans="2:4">
      <c r="C35" s="151"/>
      <c r="D35" s="142" t="str">
        <f>+D3</f>
        <v>31 Dhjetor 2019</v>
      </c>
    </row>
    <row r="36" spans="2:4">
      <c r="C36" s="135" t="s">
        <v>281</v>
      </c>
      <c r="D36" s="137">
        <v>51133</v>
      </c>
    </row>
    <row r="37" spans="2:4">
      <c r="C37" s="139" t="s">
        <v>0</v>
      </c>
      <c r="D37" s="163">
        <f>SUM(D36:D36)</f>
        <v>51133</v>
      </c>
    </row>
    <row r="38" spans="2:4">
      <c r="C38" s="150"/>
      <c r="D38" s="150"/>
    </row>
    <row r="39" spans="2:4">
      <c r="B39" s="134">
        <v>10</v>
      </c>
      <c r="C39" s="138" t="s">
        <v>282</v>
      </c>
      <c r="D39" s="138"/>
    </row>
    <row r="40" spans="2:4">
      <c r="C40" s="151"/>
      <c r="D40" s="142" t="str">
        <f>+D3</f>
        <v>31 Dhjetor 2019</v>
      </c>
    </row>
    <row r="41" spans="2:4">
      <c r="C41" s="153" t="s">
        <v>284</v>
      </c>
      <c r="D41" s="143">
        <v>9022</v>
      </c>
    </row>
    <row r="42" spans="2:4">
      <c r="C42" s="153" t="s">
        <v>283</v>
      </c>
      <c r="D42" s="143">
        <v>0</v>
      </c>
    </row>
    <row r="43" spans="2:4">
      <c r="C43" s="153" t="s">
        <v>285</v>
      </c>
      <c r="D43" s="143">
        <v>12760</v>
      </c>
    </row>
    <row r="44" spans="2:4" ht="12.75">
      <c r="C44" s="193" t="s">
        <v>313</v>
      </c>
      <c r="D44" s="143">
        <v>88601</v>
      </c>
    </row>
    <row r="45" spans="2:4">
      <c r="C45" s="139" t="s">
        <v>0</v>
      </c>
      <c r="D45" s="139">
        <f>SUM(D41:D44)</f>
        <v>110383</v>
      </c>
    </row>
    <row r="46" spans="2:4">
      <c r="C46" s="150"/>
      <c r="D46" s="140"/>
    </row>
    <row r="47" spans="2:4">
      <c r="B47" s="146">
        <v>11</v>
      </c>
      <c r="C47" s="138" t="s">
        <v>289</v>
      </c>
      <c r="D47" s="138"/>
    </row>
    <row r="48" spans="2:4">
      <c r="B48" s="147"/>
      <c r="C48" s="151"/>
      <c r="D48" s="142" t="str">
        <f>+D3</f>
        <v>31 Dhjetor 2019</v>
      </c>
    </row>
    <row r="49" spans="2:4">
      <c r="C49" s="135" t="s">
        <v>306</v>
      </c>
      <c r="D49" s="143">
        <v>575145</v>
      </c>
    </row>
    <row r="50" spans="2:4">
      <c r="C50" s="135"/>
      <c r="D50" s="143"/>
    </row>
    <row r="51" spans="2:4">
      <c r="C51" s="139" t="s">
        <v>0</v>
      </c>
      <c r="D51" s="144">
        <f>SUM(D49:D50)</f>
        <v>575145</v>
      </c>
    </row>
    <row r="52" spans="2:4">
      <c r="C52" s="149"/>
      <c r="D52" s="149"/>
    </row>
    <row r="53" spans="2:4">
      <c r="B53" s="134">
        <v>12</v>
      </c>
      <c r="C53" s="138" t="s">
        <v>274</v>
      </c>
      <c r="D53" s="140"/>
    </row>
    <row r="54" spans="2:4">
      <c r="C54" s="141"/>
      <c r="D54" s="142" t="str">
        <f>+D3</f>
        <v>31 Dhjetor 2019</v>
      </c>
    </row>
    <row r="55" spans="2:4">
      <c r="C55" s="74" t="s">
        <v>272</v>
      </c>
      <c r="D55" s="143">
        <v>100000</v>
      </c>
    </row>
    <row r="56" spans="2:4">
      <c r="C56" s="143" t="s">
        <v>307</v>
      </c>
      <c r="D56" s="143">
        <v>-7330</v>
      </c>
    </row>
    <row r="57" spans="2:4">
      <c r="B57" s="134"/>
      <c r="C57" s="148" t="s">
        <v>273</v>
      </c>
      <c r="D57" s="143">
        <v>1004708</v>
      </c>
    </row>
    <row r="58" spans="2:4">
      <c r="C58" s="139" t="s">
        <v>211</v>
      </c>
      <c r="D58" s="163">
        <f>SUM(D55:D57)</f>
        <v>1097378</v>
      </c>
    </row>
    <row r="75" hidden="1"/>
  </sheetData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E9FB"/>
    <pageSetUpPr fitToPage="1"/>
  </sheetPr>
  <dimension ref="B1:L34"/>
  <sheetViews>
    <sheetView showGridLines="0" workbookViewId="0">
      <selection activeCell="C34" sqref="C34"/>
    </sheetView>
  </sheetViews>
  <sheetFormatPr defaultColWidth="9.140625" defaultRowHeight="10.5"/>
  <cols>
    <col min="1" max="1" width="1.85546875" style="3" bestFit="1" customWidth="1"/>
    <col min="2" max="2" width="38.85546875" style="3" customWidth="1"/>
    <col min="3" max="3" width="7" style="177" customWidth="1"/>
    <col min="4" max="4" width="5.140625" style="3" customWidth="1"/>
    <col min="5" max="5" width="16" style="3" customWidth="1"/>
    <col min="6" max="6" width="14.28515625" style="3" bestFit="1" customWidth="1"/>
    <col min="7" max="7" width="12.5703125" style="3" bestFit="1" customWidth="1"/>
    <col min="8" max="8" width="14.140625" style="3" customWidth="1"/>
    <col min="9" max="9" width="11.28515625" style="3" bestFit="1" customWidth="1"/>
    <col min="10" max="10" width="9.140625" style="3"/>
    <col min="11" max="11" width="10.85546875" style="3" bestFit="1" customWidth="1"/>
    <col min="12" max="16384" width="9.140625" style="3"/>
  </cols>
  <sheetData>
    <row r="1" spans="2:10" ht="12.75">
      <c r="B1" s="53" t="s">
        <v>250</v>
      </c>
    </row>
    <row r="2" spans="2:10" ht="11.25">
      <c r="B2" s="10"/>
      <c r="C2" s="178"/>
      <c r="D2" s="24"/>
      <c r="E2" s="24"/>
    </row>
    <row r="3" spans="2:10" ht="33" customHeight="1">
      <c r="B3" s="78"/>
      <c r="C3" s="179" t="s">
        <v>252</v>
      </c>
      <c r="D3" s="79"/>
      <c r="E3" s="80" t="s">
        <v>253</v>
      </c>
    </row>
    <row r="4" spans="2:10" ht="11.25">
      <c r="B4" s="5"/>
      <c r="C4" s="180"/>
      <c r="D4" s="5"/>
      <c r="E4" s="5"/>
    </row>
    <row r="5" spans="2:10" ht="11.25">
      <c r="B5" s="190" t="s">
        <v>254</v>
      </c>
      <c r="C5" s="181">
        <v>13</v>
      </c>
      <c r="D5" s="4"/>
      <c r="E5" s="4">
        <v>5353572</v>
      </c>
      <c r="F5" s="11"/>
    </row>
    <row r="6" spans="2:10" ht="22.5">
      <c r="B6" s="191" t="s">
        <v>255</v>
      </c>
      <c r="C6" s="181"/>
      <c r="D6" s="4"/>
      <c r="E6" s="4">
        <v>0</v>
      </c>
      <c r="F6" s="11"/>
    </row>
    <row r="7" spans="2:10" ht="22.5" hidden="1">
      <c r="B7" s="191" t="s">
        <v>256</v>
      </c>
      <c r="C7" s="181"/>
      <c r="D7" s="4"/>
      <c r="E7" s="4"/>
    </row>
    <row r="8" spans="2:10" ht="33.75" hidden="1">
      <c r="B8" s="191" t="s">
        <v>257</v>
      </c>
      <c r="C8" s="181"/>
      <c r="D8" s="4"/>
      <c r="E8" s="4"/>
    </row>
    <row r="9" spans="2:10" ht="11.25">
      <c r="B9" s="190" t="s">
        <v>258</v>
      </c>
      <c r="C9" s="181">
        <v>14</v>
      </c>
      <c r="D9" s="4"/>
      <c r="E9" s="4">
        <v>-2295347</v>
      </c>
    </row>
    <row r="10" spans="2:10" ht="22.5">
      <c r="B10" s="191" t="s">
        <v>259</v>
      </c>
      <c r="C10" s="181">
        <v>15</v>
      </c>
      <c r="D10" s="4"/>
      <c r="E10" s="4">
        <v>-200473</v>
      </c>
    </row>
    <row r="11" spans="2:10" ht="11.25">
      <c r="B11" s="190" t="s">
        <v>260</v>
      </c>
      <c r="C11" s="181">
        <v>16</v>
      </c>
      <c r="D11" s="4"/>
      <c r="E11" s="4"/>
    </row>
    <row r="12" spans="2:10" ht="11.25">
      <c r="B12" s="4" t="s">
        <v>261</v>
      </c>
      <c r="C12" s="181"/>
      <c r="D12" s="4"/>
      <c r="E12" s="4">
        <v>-1435778</v>
      </c>
    </row>
    <row r="13" spans="2:10" ht="11.25">
      <c r="B13" s="4" t="s">
        <v>262</v>
      </c>
      <c r="C13" s="181"/>
      <c r="D13" s="4"/>
      <c r="E13" s="4">
        <v>-247179</v>
      </c>
    </row>
    <row r="14" spans="2:10" ht="11.25">
      <c r="B14" s="190" t="s">
        <v>263</v>
      </c>
      <c r="C14" s="181">
        <v>17</v>
      </c>
      <c r="D14" s="4"/>
      <c r="E14" s="4">
        <v>-13949</v>
      </c>
    </row>
    <row r="15" spans="2:10" ht="11.25">
      <c r="B15" s="190"/>
      <c r="C15" s="181"/>
      <c r="D15" s="4"/>
      <c r="E15" s="4"/>
    </row>
    <row r="16" spans="2:10" ht="11.25">
      <c r="B16" s="17" t="s">
        <v>264</v>
      </c>
      <c r="C16" s="182"/>
      <c r="D16" s="18"/>
      <c r="E16" s="17">
        <f>SUM(E5:E15)</f>
        <v>1160846</v>
      </c>
      <c r="H16" s="50"/>
      <c r="I16" s="47"/>
      <c r="J16" s="50"/>
    </row>
    <row r="17" spans="2:12" ht="11.25">
      <c r="B17" s="10"/>
      <c r="C17" s="180"/>
      <c r="D17" s="5"/>
      <c r="E17" s="5"/>
      <c r="I17" s="47"/>
      <c r="J17" s="50"/>
    </row>
    <row r="18" spans="2:12" ht="11.25">
      <c r="B18" s="10" t="s">
        <v>265</v>
      </c>
      <c r="C18" s="180">
        <v>18</v>
      </c>
      <c r="D18" s="5"/>
      <c r="E18" s="5"/>
      <c r="I18" s="47"/>
      <c r="J18" s="50"/>
    </row>
    <row r="19" spans="2:12" ht="11.25">
      <c r="B19" s="1" t="s">
        <v>266</v>
      </c>
      <c r="C19" s="180"/>
      <c r="D19" s="5"/>
      <c r="E19" s="5">
        <v>-33087</v>
      </c>
      <c r="I19" s="51"/>
      <c r="J19" s="50"/>
      <c r="L19" s="51"/>
    </row>
    <row r="20" spans="2:12" ht="11.25">
      <c r="B20" s="1" t="s">
        <v>267</v>
      </c>
      <c r="C20" s="180"/>
      <c r="D20" s="5"/>
      <c r="E20" s="5">
        <v>-34450</v>
      </c>
      <c r="J20" s="50"/>
    </row>
    <row r="21" spans="2:12" ht="11.25">
      <c r="B21" s="22" t="s">
        <v>268</v>
      </c>
      <c r="C21" s="183"/>
      <c r="D21" s="23"/>
      <c r="E21" s="22">
        <f>SUM(E19:E20)</f>
        <v>-67537</v>
      </c>
      <c r="J21" s="50"/>
    </row>
    <row r="22" spans="2:12" ht="11.25">
      <c r="B22" s="4"/>
      <c r="C22" s="181"/>
      <c r="D22" s="4"/>
      <c r="E22" s="4"/>
      <c r="J22" s="50"/>
    </row>
    <row r="23" spans="2:12" ht="11.25">
      <c r="B23" s="19" t="s">
        <v>269</v>
      </c>
      <c r="C23" s="184"/>
      <c r="D23" s="20"/>
      <c r="E23" s="98">
        <f>E16+E21</f>
        <v>1093309</v>
      </c>
      <c r="J23" s="50"/>
    </row>
    <row r="24" spans="2:12" ht="11.25">
      <c r="B24" s="4"/>
      <c r="C24" s="181"/>
      <c r="D24" s="4"/>
      <c r="E24" s="4"/>
      <c r="J24" s="50"/>
    </row>
    <row r="25" spans="2:12" ht="11.25">
      <c r="B25" s="4" t="s">
        <v>270</v>
      </c>
      <c r="C25" s="181">
        <v>19</v>
      </c>
      <c r="D25" s="61"/>
      <c r="E25" s="61">
        <v>-88601</v>
      </c>
      <c r="I25" s="51"/>
    </row>
    <row r="26" spans="2:12" ht="11.25">
      <c r="B26" s="4"/>
      <c r="C26" s="181"/>
      <c r="D26" s="4"/>
      <c r="E26" s="4"/>
    </row>
    <row r="27" spans="2:12" ht="11.25">
      <c r="B27" s="19" t="s">
        <v>271</v>
      </c>
      <c r="C27" s="184"/>
      <c r="D27" s="20"/>
      <c r="E27" s="98">
        <f>E23+E25</f>
        <v>1004708</v>
      </c>
    </row>
    <row r="34" spans="5:5">
      <c r="E34" s="192"/>
    </row>
  </sheetData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E9FB"/>
    <pageSetUpPr fitToPage="1"/>
  </sheetPr>
  <dimension ref="A2:J72"/>
  <sheetViews>
    <sheetView showGridLines="0" zoomScaleNormal="100" workbookViewId="0">
      <selection activeCell="A8" sqref="A8:XFD8"/>
    </sheetView>
  </sheetViews>
  <sheetFormatPr defaultColWidth="9.140625" defaultRowHeight="11.25"/>
  <cols>
    <col min="1" max="1" width="4" style="55" customWidth="1"/>
    <col min="2" max="2" width="45.140625" style="2" bestFit="1" customWidth="1"/>
    <col min="3" max="3" width="15.5703125" style="6" customWidth="1"/>
    <col min="4" max="4" width="11.140625" style="2" bestFit="1" customWidth="1"/>
    <col min="5" max="6" width="9.140625" style="2"/>
    <col min="7" max="7" width="9.42578125" style="2" bestFit="1" customWidth="1"/>
    <col min="8" max="8" width="9.140625" style="2"/>
    <col min="9" max="9" width="9.85546875" style="2" customWidth="1"/>
    <col min="10" max="16384" width="9.140625" style="2"/>
  </cols>
  <sheetData>
    <row r="2" spans="1:4">
      <c r="A2" s="37">
        <v>13</v>
      </c>
      <c r="B2" s="37" t="s">
        <v>308</v>
      </c>
    </row>
    <row r="3" spans="1:4" ht="30" customHeight="1">
      <c r="A3" s="37"/>
      <c r="B3" s="8"/>
      <c r="C3" s="162" t="s">
        <v>253</v>
      </c>
      <c r="D3" s="9"/>
    </row>
    <row r="4" spans="1:4">
      <c r="A4" s="37"/>
      <c r="B4" s="15" t="s">
        <v>254</v>
      </c>
      <c r="C4" s="26">
        <v>5353572</v>
      </c>
      <c r="D4" s="9"/>
    </row>
    <row r="5" spans="1:4">
      <c r="A5" s="37"/>
      <c r="B5" s="15" t="s">
        <v>292</v>
      </c>
      <c r="C5" s="26"/>
      <c r="D5" s="9"/>
    </row>
    <row r="6" spans="1:4">
      <c r="A6" s="37"/>
      <c r="B6" s="15"/>
      <c r="C6" s="26"/>
      <c r="D6" s="9"/>
    </row>
    <row r="7" spans="1:4">
      <c r="A7" s="37"/>
      <c r="B7" s="16" t="s">
        <v>0</v>
      </c>
      <c r="C7" s="81">
        <f>SUM(C4:C6)</f>
        <v>5353572</v>
      </c>
      <c r="D7" s="9"/>
    </row>
    <row r="8" spans="1:4">
      <c r="A8" s="37"/>
    </row>
    <row r="9" spans="1:4">
      <c r="A9" s="37">
        <v>14</v>
      </c>
      <c r="B9" s="37" t="s">
        <v>258</v>
      </c>
    </row>
    <row r="10" spans="1:4" ht="21" customHeight="1">
      <c r="A10" s="37"/>
      <c r="B10" s="8"/>
      <c r="C10" s="162" t="str">
        <f>+C3</f>
        <v>Për vitin e mbyllur më 31 Dhjetor 2019</v>
      </c>
      <c r="D10" s="9"/>
    </row>
    <row r="11" spans="1:4">
      <c r="A11" s="37"/>
      <c r="B11" s="15" t="s">
        <v>258</v>
      </c>
      <c r="C11" s="26">
        <v>370661</v>
      </c>
      <c r="D11" s="9"/>
    </row>
    <row r="12" spans="1:4">
      <c r="A12" s="37"/>
      <c r="B12" s="15" t="s">
        <v>317</v>
      </c>
      <c r="C12" s="26">
        <v>165110</v>
      </c>
      <c r="D12" s="9"/>
    </row>
    <row r="13" spans="1:4">
      <c r="A13" s="37"/>
      <c r="B13" s="15" t="s">
        <v>303</v>
      </c>
      <c r="C13" s="26">
        <v>1759576</v>
      </c>
      <c r="D13" s="9"/>
    </row>
    <row r="14" spans="1:4">
      <c r="B14" s="15"/>
      <c r="C14" s="26"/>
      <c r="D14" s="9"/>
    </row>
    <row r="15" spans="1:4">
      <c r="A15" s="37"/>
      <c r="B15" s="16" t="s">
        <v>0</v>
      </c>
      <c r="C15" s="81">
        <f>SUM(C11:C14)</f>
        <v>2295347</v>
      </c>
      <c r="D15" s="9"/>
    </row>
    <row r="16" spans="1:4">
      <c r="A16" s="37"/>
    </row>
    <row r="17" spans="1:10">
      <c r="A17" s="37">
        <v>15</v>
      </c>
      <c r="B17" s="37" t="s">
        <v>259</v>
      </c>
      <c r="D17" s="7"/>
      <c r="I17" s="7"/>
    </row>
    <row r="18" spans="1:10" ht="22.5" customHeight="1">
      <c r="A18" s="37"/>
      <c r="B18" s="8"/>
      <c r="C18" s="162" t="str">
        <f>+C3</f>
        <v>Për vitin e mbyllur më 31 Dhjetor 2019</v>
      </c>
      <c r="D18" s="12"/>
      <c r="E18" s="7"/>
      <c r="J18" s="7"/>
    </row>
    <row r="19" spans="1:10">
      <c r="A19" s="37"/>
      <c r="B19" s="15" t="s">
        <v>299</v>
      </c>
      <c r="C19" s="26">
        <v>25026</v>
      </c>
      <c r="D19" s="12"/>
      <c r="E19" s="7"/>
      <c r="J19" s="7"/>
    </row>
    <row r="20" spans="1:10">
      <c r="A20" s="37"/>
      <c r="B20" s="15" t="s">
        <v>301</v>
      </c>
      <c r="C20" s="26">
        <v>7500</v>
      </c>
      <c r="D20" s="12"/>
      <c r="E20" s="7"/>
      <c r="J20" s="7"/>
    </row>
    <row r="21" spans="1:10">
      <c r="A21" s="37"/>
      <c r="B21" s="15" t="s">
        <v>300</v>
      </c>
      <c r="C21" s="26">
        <v>167947</v>
      </c>
      <c r="D21" s="12"/>
      <c r="E21" s="7"/>
      <c r="J21" s="7"/>
    </row>
    <row r="22" spans="1:10">
      <c r="A22" s="37"/>
      <c r="B22" s="16" t="s">
        <v>0</v>
      </c>
      <c r="C22" s="81">
        <f>SUM(C19:C21)</f>
        <v>200473</v>
      </c>
      <c r="D22" s="12"/>
      <c r="E22" s="7"/>
      <c r="J22" s="7"/>
    </row>
    <row r="23" spans="1:10">
      <c r="A23" s="37"/>
      <c r="B23" s="14"/>
      <c r="C23" s="157"/>
      <c r="D23" s="12"/>
      <c r="E23" s="7"/>
      <c r="J23" s="7"/>
    </row>
    <row r="24" spans="1:10">
      <c r="A24" s="37">
        <v>16</v>
      </c>
      <c r="B24" s="37" t="s">
        <v>260</v>
      </c>
    </row>
    <row r="25" spans="1:10" ht="21.75" customHeight="1">
      <c r="A25" s="37"/>
      <c r="B25" s="54"/>
      <c r="C25" s="162" t="str">
        <f>+C3</f>
        <v>Për vitin e mbyllur më 31 Dhjetor 2019</v>
      </c>
      <c r="D25" s="13"/>
    </row>
    <row r="26" spans="1:10">
      <c r="A26" s="37"/>
      <c r="B26" s="15" t="s">
        <v>290</v>
      </c>
      <c r="C26" s="26">
        <v>1435778</v>
      </c>
      <c r="D26" s="13"/>
    </row>
    <row r="27" spans="1:10">
      <c r="A27" s="37"/>
      <c r="B27" s="15" t="s">
        <v>291</v>
      </c>
      <c r="C27" s="26">
        <v>247179</v>
      </c>
      <c r="D27" s="13"/>
    </row>
    <row r="28" spans="1:10">
      <c r="A28" s="37"/>
      <c r="B28" s="16" t="s">
        <v>0</v>
      </c>
      <c r="C28" s="81">
        <f>SUM(C26:C27)</f>
        <v>1682957</v>
      </c>
      <c r="D28" s="13"/>
    </row>
    <row r="29" spans="1:10">
      <c r="A29" s="37"/>
    </row>
    <row r="30" spans="1:10">
      <c r="A30" s="37">
        <v>17</v>
      </c>
      <c r="B30" s="37" t="s">
        <v>263</v>
      </c>
    </row>
    <row r="31" spans="1:10" ht="22.5" customHeight="1">
      <c r="A31" s="37"/>
      <c r="B31" s="54"/>
      <c r="C31" s="162" t="str">
        <f>+C3</f>
        <v>Për vitin e mbyllur më 31 Dhjetor 2019</v>
      </c>
      <c r="D31" s="13"/>
    </row>
    <row r="32" spans="1:10">
      <c r="A32" s="37"/>
      <c r="B32" s="15" t="s">
        <v>277</v>
      </c>
      <c r="C32" s="26">
        <v>13949</v>
      </c>
      <c r="D32" s="13"/>
    </row>
    <row r="33" spans="1:8" ht="12">
      <c r="A33" s="37"/>
      <c r="B33" s="84" t="s">
        <v>275</v>
      </c>
      <c r="C33" s="26"/>
      <c r="D33" s="13"/>
    </row>
    <row r="34" spans="1:8">
      <c r="A34" s="37"/>
      <c r="B34" s="16" t="s">
        <v>0</v>
      </c>
      <c r="C34" s="81">
        <f>SUM(C32:C33)</f>
        <v>13949</v>
      </c>
      <c r="D34" s="13"/>
    </row>
    <row r="35" spans="1:8">
      <c r="A35" s="37"/>
      <c r="B35" s="14"/>
    </row>
    <row r="36" spans="1:8">
      <c r="A36" s="37">
        <v>18</v>
      </c>
      <c r="B36" s="37" t="s">
        <v>265</v>
      </c>
    </row>
    <row r="37" spans="1:8" ht="26.25" customHeight="1">
      <c r="A37" s="44"/>
      <c r="B37" s="45"/>
      <c r="C37" s="162" t="str">
        <f>+C3</f>
        <v>Për vitin e mbyllur më 31 Dhjetor 2019</v>
      </c>
      <c r="D37" s="13"/>
    </row>
    <row r="38" spans="1:8">
      <c r="A38" s="37"/>
      <c r="B38" s="15" t="s">
        <v>309</v>
      </c>
      <c r="C38" s="26"/>
      <c r="D38" s="13"/>
    </row>
    <row r="39" spans="1:8">
      <c r="A39" s="37"/>
      <c r="B39" s="40" t="s">
        <v>293</v>
      </c>
      <c r="D39" s="13"/>
    </row>
    <row r="40" spans="1:8">
      <c r="B40" s="40" t="s">
        <v>294</v>
      </c>
      <c r="C40" s="6">
        <v>3414</v>
      </c>
      <c r="D40" s="13"/>
    </row>
    <row r="41" spans="1:8">
      <c r="B41" s="40" t="s">
        <v>295</v>
      </c>
      <c r="D41" s="13"/>
    </row>
    <row r="42" spans="1:8">
      <c r="B42" s="14"/>
      <c r="C42" s="25">
        <f>SUM(C39:C41)</f>
        <v>3414</v>
      </c>
      <c r="D42" s="13"/>
    </row>
    <row r="43" spans="1:8">
      <c r="B43" s="15" t="s">
        <v>310</v>
      </c>
      <c r="D43" s="13"/>
    </row>
    <row r="44" spans="1:8">
      <c r="B44" s="40" t="s">
        <v>298</v>
      </c>
      <c r="C44" s="6">
        <v>-33</v>
      </c>
      <c r="D44" s="13"/>
    </row>
    <row r="45" spans="1:8">
      <c r="B45" s="40" t="s">
        <v>302</v>
      </c>
      <c r="C45" s="6">
        <v>-33054</v>
      </c>
      <c r="D45" s="13"/>
    </row>
    <row r="46" spans="1:8">
      <c r="B46" s="41" t="s">
        <v>296</v>
      </c>
      <c r="C46" s="6">
        <v>-30015</v>
      </c>
      <c r="D46" s="13"/>
    </row>
    <row r="47" spans="1:8">
      <c r="B47" s="42" t="s">
        <v>297</v>
      </c>
      <c r="C47" s="6">
        <v>-7849</v>
      </c>
      <c r="D47" s="13"/>
      <c r="H47" s="7"/>
    </row>
    <row r="48" spans="1:8">
      <c r="A48" s="44"/>
      <c r="B48" s="40"/>
      <c r="C48" s="81">
        <f>SUM(C44:C47)</f>
        <v>-70951</v>
      </c>
      <c r="D48" s="13"/>
      <c r="E48" s="7"/>
    </row>
    <row r="49" spans="1:8">
      <c r="A49" s="44"/>
      <c r="B49" s="16" t="s">
        <v>0</v>
      </c>
      <c r="C49" s="21">
        <f>C42+C48</f>
        <v>-67537</v>
      </c>
      <c r="D49" s="13"/>
      <c r="H49" s="7"/>
    </row>
    <row r="50" spans="1:8">
      <c r="A50" s="44"/>
    </row>
    <row r="51" spans="1:8">
      <c r="A51" s="44"/>
    </row>
    <row r="52" spans="1:8">
      <c r="A52" s="37">
        <v>19</v>
      </c>
      <c r="B52" s="37" t="s">
        <v>318</v>
      </c>
      <c r="C52" s="37"/>
    </row>
    <row r="53" spans="1:8">
      <c r="A53" s="62"/>
      <c r="B53" s="57"/>
      <c r="C53" s="158"/>
    </row>
    <row r="54" spans="1:8">
      <c r="A54" s="62"/>
      <c r="B54" s="57"/>
      <c r="C54" s="158"/>
      <c r="D54" s="9"/>
    </row>
    <row r="55" spans="1:8">
      <c r="A55" s="62"/>
      <c r="B55" s="57"/>
      <c r="C55" s="158"/>
      <c r="D55" s="9"/>
    </row>
    <row r="56" spans="1:8" ht="27.75" customHeight="1" thickBot="1">
      <c r="A56" s="101"/>
      <c r="B56" s="99"/>
      <c r="C56" s="194" t="s">
        <v>253</v>
      </c>
      <c r="D56" s="9"/>
    </row>
    <row r="57" spans="1:8" s="48" customFormat="1">
      <c r="A57" s="101"/>
      <c r="B57" s="82" t="s">
        <v>316</v>
      </c>
      <c r="C57" s="83">
        <v>1093310</v>
      </c>
      <c r="D57" s="49"/>
      <c r="F57" s="2"/>
    </row>
    <row r="58" spans="1:8" s="48" customFormat="1" ht="12" thickBot="1">
      <c r="A58" s="101"/>
      <c r="B58" s="82" t="s">
        <v>212</v>
      </c>
      <c r="C58" s="83">
        <v>678717</v>
      </c>
      <c r="D58" s="49"/>
      <c r="E58" s="52"/>
    </row>
    <row r="59" spans="1:8" ht="12" thickBot="1">
      <c r="A59" s="101"/>
      <c r="B59" s="100" t="s">
        <v>315</v>
      </c>
      <c r="C59" s="110">
        <v>88601</v>
      </c>
      <c r="D59" s="73"/>
      <c r="E59" s="46"/>
    </row>
    <row r="60" spans="1:8">
      <c r="A60" s="101"/>
      <c r="B60" s="48"/>
      <c r="C60" s="156"/>
      <c r="D60" s="63"/>
    </row>
    <row r="61" spans="1:8">
      <c r="A61" s="44"/>
    </row>
    <row r="62" spans="1:8" hidden="1">
      <c r="A62" s="37"/>
      <c r="B62" s="57"/>
    </row>
    <row r="63" spans="1:8" hidden="1">
      <c r="A63" s="64">
        <v>22</v>
      </c>
      <c r="B63" s="65" t="s">
        <v>21</v>
      </c>
      <c r="C63" s="69"/>
    </row>
    <row r="64" spans="1:8" hidden="1">
      <c r="A64" s="64"/>
      <c r="B64" s="66"/>
      <c r="C64" s="69"/>
    </row>
    <row r="65" spans="1:3" hidden="1">
      <c r="A65" s="67"/>
      <c r="B65" s="68" t="s">
        <v>26</v>
      </c>
      <c r="C65" s="160"/>
    </row>
    <row r="66" spans="1:3" hidden="1">
      <c r="A66" s="70"/>
      <c r="B66" s="71" t="s">
        <v>27</v>
      </c>
      <c r="C66" s="69"/>
    </row>
    <row r="67" spans="1:3" hidden="1">
      <c r="A67" s="70"/>
      <c r="B67" s="72" t="s">
        <v>0</v>
      </c>
      <c r="C67" s="161"/>
    </row>
    <row r="68" spans="1:3" hidden="1">
      <c r="A68" s="70"/>
      <c r="B68" s="66"/>
      <c r="C68" s="69"/>
    </row>
    <row r="69" spans="1:3" hidden="1">
      <c r="A69" s="56"/>
    </row>
    <row r="70" spans="1:3" hidden="1">
      <c r="A70" s="56"/>
    </row>
    <row r="71" spans="1:3">
      <c r="A71" s="56"/>
    </row>
    <row r="72" spans="1:3">
      <c r="A72" s="56"/>
    </row>
  </sheetData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67"/>
  <sheetViews>
    <sheetView workbookViewId="0">
      <selection activeCell="J40" sqref="J40"/>
    </sheetView>
  </sheetViews>
  <sheetFormatPr defaultColWidth="9.140625" defaultRowHeight="12"/>
  <cols>
    <col min="1" max="1" width="9.140625" style="91"/>
    <col min="2" max="2" width="11.7109375" style="91" bestFit="1" customWidth="1"/>
    <col min="3" max="3" width="38.7109375" style="91" bestFit="1" customWidth="1"/>
    <col min="4" max="4" width="8.28515625" style="91" bestFit="1" customWidth="1"/>
    <col min="5" max="5" width="25" style="111" customWidth="1"/>
    <col min="6" max="6" width="27.85546875" style="111" customWidth="1"/>
    <col min="7" max="7" width="21.7109375" style="91" bestFit="1" customWidth="1"/>
    <col min="8" max="8" width="29" style="91" bestFit="1" customWidth="1"/>
    <col min="9" max="9" width="30.140625" style="91" bestFit="1" customWidth="1"/>
    <col min="10" max="16384" width="9.140625" style="91"/>
  </cols>
  <sheetData>
    <row r="1" spans="1:9">
      <c r="A1" s="86" t="s">
        <v>38</v>
      </c>
      <c r="C1" s="103"/>
      <c r="D1" s="103"/>
      <c r="G1" s="102" t="s">
        <v>19</v>
      </c>
      <c r="I1" s="86"/>
    </row>
    <row r="2" spans="1:9">
      <c r="C2" s="103"/>
      <c r="D2" s="103"/>
    </row>
    <row r="3" spans="1:9" ht="12.75" thickBot="1">
      <c r="B3" s="112" t="s">
        <v>12</v>
      </c>
      <c r="C3" s="112" t="s">
        <v>6</v>
      </c>
      <c r="D3" s="112" t="s">
        <v>33</v>
      </c>
      <c r="E3" s="113" t="s">
        <v>32</v>
      </c>
      <c r="F3" s="113" t="s">
        <v>18</v>
      </c>
      <c r="G3" s="114" t="s">
        <v>39</v>
      </c>
      <c r="H3" s="115" t="s">
        <v>13</v>
      </c>
      <c r="I3" s="115" t="s">
        <v>15</v>
      </c>
    </row>
    <row r="4" spans="1:9">
      <c r="B4" s="88" t="s">
        <v>40</v>
      </c>
      <c r="C4" s="89" t="s">
        <v>86</v>
      </c>
      <c r="D4" s="90" t="s">
        <v>34</v>
      </c>
      <c r="E4" s="93"/>
      <c r="F4" s="116">
        <v>6050000</v>
      </c>
      <c r="G4" s="117">
        <f>ROUND(E4-F4,0)</f>
        <v>-6050000</v>
      </c>
      <c r="H4" s="87" t="s">
        <v>10</v>
      </c>
      <c r="I4" s="84" t="s">
        <v>9</v>
      </c>
    </row>
    <row r="5" spans="1:9">
      <c r="B5" s="88">
        <v>109</v>
      </c>
      <c r="C5" s="89" t="s">
        <v>87</v>
      </c>
      <c r="D5" s="90" t="s">
        <v>34</v>
      </c>
      <c r="E5" s="116"/>
      <c r="F5" s="116">
        <v>16284323</v>
      </c>
      <c r="G5" s="118">
        <f t="shared" ref="G5:G131" si="0">ROUND(E5-F5,0)</f>
        <v>-16284323</v>
      </c>
      <c r="H5" s="87" t="s">
        <v>14</v>
      </c>
      <c r="I5" s="84" t="s">
        <v>9</v>
      </c>
    </row>
    <row r="6" spans="1:9">
      <c r="B6" s="88">
        <v>106</v>
      </c>
      <c r="C6" s="89" t="s">
        <v>88</v>
      </c>
      <c r="D6" s="90" t="s">
        <v>28</v>
      </c>
      <c r="E6" s="116"/>
      <c r="F6" s="116">
        <v>11414</v>
      </c>
      <c r="G6" s="118"/>
      <c r="H6" s="84" t="s">
        <v>9</v>
      </c>
      <c r="I6" s="84" t="s">
        <v>9</v>
      </c>
    </row>
    <row r="7" spans="1:9">
      <c r="B7" s="88">
        <v>2081</v>
      </c>
      <c r="C7" s="119" t="s">
        <v>89</v>
      </c>
      <c r="D7" s="90" t="s">
        <v>34</v>
      </c>
      <c r="E7" s="116">
        <v>688050</v>
      </c>
      <c r="F7" s="120"/>
      <c r="G7" s="118">
        <f t="shared" si="0"/>
        <v>688050</v>
      </c>
      <c r="H7" s="84" t="s">
        <v>16</v>
      </c>
      <c r="I7" s="84" t="s">
        <v>16</v>
      </c>
    </row>
    <row r="8" spans="1:9">
      <c r="B8" s="88" t="s">
        <v>41</v>
      </c>
      <c r="C8" s="119" t="s">
        <v>90</v>
      </c>
      <c r="D8" s="90" t="s">
        <v>34</v>
      </c>
      <c r="E8" s="116">
        <v>116815</v>
      </c>
      <c r="F8" s="120"/>
      <c r="G8" s="118"/>
      <c r="H8" s="91" t="s">
        <v>48</v>
      </c>
      <c r="I8" s="91" t="s">
        <v>48</v>
      </c>
    </row>
    <row r="9" spans="1:9">
      <c r="B9" s="88">
        <v>2181</v>
      </c>
      <c r="C9" s="119" t="s">
        <v>91</v>
      </c>
      <c r="D9" s="90" t="s">
        <v>34</v>
      </c>
      <c r="E9" s="116">
        <v>729148</v>
      </c>
      <c r="F9" s="120"/>
      <c r="G9" s="118"/>
      <c r="H9" s="91" t="s">
        <v>49</v>
      </c>
      <c r="I9" s="91" t="s">
        <v>49</v>
      </c>
    </row>
    <row r="10" spans="1:9">
      <c r="B10" s="88">
        <v>2188</v>
      </c>
      <c r="C10" s="119" t="s">
        <v>92</v>
      </c>
      <c r="D10" s="90" t="s">
        <v>34</v>
      </c>
      <c r="E10" s="116">
        <v>93352</v>
      </c>
      <c r="F10" s="120"/>
      <c r="G10" s="118"/>
      <c r="H10" s="91" t="s">
        <v>50</v>
      </c>
      <c r="I10" s="91" t="s">
        <v>50</v>
      </c>
    </row>
    <row r="11" spans="1:9">
      <c r="B11" s="88">
        <v>2805</v>
      </c>
      <c r="C11" s="119" t="s">
        <v>93</v>
      </c>
      <c r="D11" s="90" t="s">
        <v>34</v>
      </c>
      <c r="E11" s="116"/>
      <c r="F11" s="120">
        <v>688050</v>
      </c>
      <c r="G11" s="118"/>
      <c r="H11" s="91" t="s">
        <v>82</v>
      </c>
      <c r="I11" s="91" t="s">
        <v>82</v>
      </c>
    </row>
    <row r="12" spans="1:9">
      <c r="B12" s="88">
        <v>28181</v>
      </c>
      <c r="C12" s="119" t="s">
        <v>94</v>
      </c>
      <c r="D12" s="90" t="s">
        <v>34</v>
      </c>
      <c r="E12" s="116"/>
      <c r="F12" s="120">
        <v>104408</v>
      </c>
      <c r="G12" s="118"/>
      <c r="H12" s="91" t="s">
        <v>48</v>
      </c>
      <c r="I12" s="91" t="s">
        <v>48</v>
      </c>
    </row>
    <row r="13" spans="1:9">
      <c r="B13" s="88">
        <v>28182</v>
      </c>
      <c r="C13" s="119" t="s">
        <v>95</v>
      </c>
      <c r="D13" s="90" t="s">
        <v>34</v>
      </c>
      <c r="E13" s="116"/>
      <c r="F13" s="120">
        <v>506791</v>
      </c>
      <c r="G13" s="118"/>
      <c r="H13" s="91" t="s">
        <v>49</v>
      </c>
      <c r="I13" s="91" t="s">
        <v>49</v>
      </c>
    </row>
    <row r="14" spans="1:9">
      <c r="B14" s="88">
        <v>28188</v>
      </c>
      <c r="C14" s="89" t="s">
        <v>96</v>
      </c>
      <c r="D14" s="90" t="s">
        <v>34</v>
      </c>
      <c r="E14" s="120"/>
      <c r="F14" s="116">
        <v>65821</v>
      </c>
      <c r="G14" s="118">
        <f t="shared" si="0"/>
        <v>-65821</v>
      </c>
      <c r="H14" s="91" t="s">
        <v>50</v>
      </c>
      <c r="I14" s="91" t="s">
        <v>50</v>
      </c>
    </row>
    <row r="15" spans="1:9">
      <c r="B15" s="88">
        <v>4010005</v>
      </c>
      <c r="C15" s="89" t="s">
        <v>97</v>
      </c>
      <c r="D15" s="90" t="s">
        <v>28</v>
      </c>
      <c r="E15" s="93"/>
      <c r="F15" s="116">
        <v>430758</v>
      </c>
      <c r="G15" s="118">
        <f t="shared" si="0"/>
        <v>-430758</v>
      </c>
      <c r="H15" s="91" t="s">
        <v>72</v>
      </c>
      <c r="I15" s="84" t="s">
        <v>2</v>
      </c>
    </row>
    <row r="16" spans="1:9">
      <c r="B16" s="88">
        <v>401001</v>
      </c>
      <c r="C16" s="89" t="s">
        <v>98</v>
      </c>
      <c r="D16" s="90" t="s">
        <v>34</v>
      </c>
      <c r="E16" s="93"/>
      <c r="F16" s="93">
        <v>350988</v>
      </c>
      <c r="G16" s="118">
        <f t="shared" si="0"/>
        <v>-350988</v>
      </c>
      <c r="H16" s="91" t="s">
        <v>72</v>
      </c>
      <c r="I16" s="84" t="s">
        <v>2</v>
      </c>
    </row>
    <row r="17" spans="1:27" ht="12" customHeight="1">
      <c r="B17" s="88">
        <v>401003</v>
      </c>
      <c r="C17" s="89" t="s">
        <v>51</v>
      </c>
      <c r="D17" s="90" t="s">
        <v>34</v>
      </c>
      <c r="E17" s="116"/>
      <c r="F17" s="116">
        <v>1919413098</v>
      </c>
      <c r="G17" s="118">
        <f t="shared" si="0"/>
        <v>-1919413098</v>
      </c>
      <c r="H17" s="91" t="s">
        <v>72</v>
      </c>
      <c r="I17" s="84" t="s">
        <v>2</v>
      </c>
    </row>
    <row r="18" spans="1:27" ht="12.75" customHeight="1">
      <c r="B18" s="88">
        <v>4010057</v>
      </c>
      <c r="C18" s="89" t="s">
        <v>99</v>
      </c>
      <c r="D18" s="90" t="s">
        <v>34</v>
      </c>
      <c r="E18" s="116"/>
      <c r="F18" s="116">
        <v>600</v>
      </c>
      <c r="G18" s="118">
        <f t="shared" si="0"/>
        <v>-600</v>
      </c>
      <c r="H18" s="91" t="s">
        <v>72</v>
      </c>
      <c r="I18" s="84" t="s">
        <v>2</v>
      </c>
    </row>
    <row r="19" spans="1:27" s="104" customFormat="1">
      <c r="A19" s="91"/>
      <c r="B19" s="88">
        <v>401004</v>
      </c>
      <c r="C19" s="89" t="s">
        <v>100</v>
      </c>
      <c r="D19" s="90" t="s">
        <v>34</v>
      </c>
      <c r="E19" s="116"/>
      <c r="F19" s="121"/>
      <c r="G19" s="118">
        <f t="shared" si="0"/>
        <v>0</v>
      </c>
      <c r="H19" s="91" t="s">
        <v>72</v>
      </c>
      <c r="I19" s="84" t="s">
        <v>2</v>
      </c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</row>
    <row r="20" spans="1:27" ht="10.5" customHeight="1">
      <c r="B20" s="88">
        <v>401010</v>
      </c>
      <c r="C20" s="89" t="s">
        <v>101</v>
      </c>
      <c r="D20" s="90" t="s">
        <v>28</v>
      </c>
      <c r="E20" s="116"/>
      <c r="F20" s="116"/>
      <c r="G20" s="118">
        <f t="shared" si="0"/>
        <v>0</v>
      </c>
      <c r="H20" s="122" t="s">
        <v>72</v>
      </c>
      <c r="I20" s="84" t="s">
        <v>2</v>
      </c>
    </row>
    <row r="21" spans="1:27" ht="10.5" customHeight="1">
      <c r="B21" s="88">
        <v>401009</v>
      </c>
      <c r="C21" s="89" t="s">
        <v>102</v>
      </c>
      <c r="D21" s="90" t="s">
        <v>28</v>
      </c>
      <c r="E21" s="93"/>
      <c r="F21" s="116"/>
      <c r="G21" s="118">
        <f t="shared" si="0"/>
        <v>0</v>
      </c>
      <c r="H21" s="91" t="s">
        <v>72</v>
      </c>
      <c r="I21" s="84" t="s">
        <v>2</v>
      </c>
    </row>
    <row r="22" spans="1:27" ht="14.25" customHeight="1">
      <c r="B22" s="88">
        <v>401011</v>
      </c>
      <c r="C22" s="89" t="s">
        <v>103</v>
      </c>
      <c r="D22" s="90" t="s">
        <v>28</v>
      </c>
      <c r="E22" s="93"/>
      <c r="F22" s="116"/>
      <c r="G22" s="118">
        <f t="shared" si="0"/>
        <v>0</v>
      </c>
      <c r="H22" s="122" t="s">
        <v>72</v>
      </c>
      <c r="I22" s="84" t="s">
        <v>2</v>
      </c>
    </row>
    <row r="23" spans="1:27">
      <c r="B23" s="88">
        <v>401020</v>
      </c>
      <c r="C23" s="89" t="s">
        <v>104</v>
      </c>
      <c r="D23" s="90" t="s">
        <v>34</v>
      </c>
      <c r="E23" s="93"/>
      <c r="F23" s="116"/>
      <c r="G23" s="118">
        <f t="shared" si="0"/>
        <v>0</v>
      </c>
      <c r="H23" s="91" t="s">
        <v>30</v>
      </c>
      <c r="I23" s="84" t="s">
        <v>2</v>
      </c>
    </row>
    <row r="24" spans="1:27" ht="13.5" customHeight="1">
      <c r="B24" s="88">
        <v>4010111</v>
      </c>
      <c r="C24" s="89" t="s">
        <v>105</v>
      </c>
      <c r="D24" s="90" t="s">
        <v>28</v>
      </c>
      <c r="E24" s="93"/>
      <c r="F24" s="116"/>
      <c r="G24" s="118">
        <f t="shared" si="0"/>
        <v>0</v>
      </c>
      <c r="H24" s="91" t="s">
        <v>72</v>
      </c>
      <c r="I24" s="84" t="s">
        <v>2</v>
      </c>
    </row>
    <row r="25" spans="1:27" ht="13.5" customHeight="1">
      <c r="B25" s="88">
        <v>401012</v>
      </c>
      <c r="C25" s="89" t="s">
        <v>106</v>
      </c>
      <c r="D25" s="90" t="s">
        <v>28</v>
      </c>
      <c r="E25" s="93"/>
      <c r="F25" s="116"/>
      <c r="G25" s="118">
        <f t="shared" si="0"/>
        <v>0</v>
      </c>
      <c r="H25" s="91" t="s">
        <v>72</v>
      </c>
      <c r="I25" s="84" t="s">
        <v>2</v>
      </c>
    </row>
    <row r="26" spans="1:27" ht="13.5" customHeight="1">
      <c r="B26" s="88">
        <v>401013</v>
      </c>
      <c r="C26" s="89" t="s">
        <v>52</v>
      </c>
      <c r="D26" s="90" t="s">
        <v>34</v>
      </c>
      <c r="E26" s="93"/>
      <c r="F26" s="116">
        <v>17460</v>
      </c>
      <c r="G26" s="118"/>
      <c r="H26" s="91" t="s">
        <v>72</v>
      </c>
      <c r="I26" s="84" t="s">
        <v>2</v>
      </c>
    </row>
    <row r="27" spans="1:27" ht="13.5" customHeight="1">
      <c r="B27" s="88">
        <v>401014</v>
      </c>
      <c r="C27" s="89" t="s">
        <v>53</v>
      </c>
      <c r="D27" s="90" t="s">
        <v>34</v>
      </c>
      <c r="E27" s="93"/>
      <c r="F27" s="116"/>
      <c r="G27" s="118"/>
      <c r="H27" s="91" t="s">
        <v>72</v>
      </c>
      <c r="I27" s="84" t="s">
        <v>2</v>
      </c>
    </row>
    <row r="28" spans="1:27" ht="13.5" customHeight="1">
      <c r="B28" s="88">
        <v>401015</v>
      </c>
      <c r="C28" s="89" t="s">
        <v>107</v>
      </c>
      <c r="D28" s="90" t="s">
        <v>34</v>
      </c>
      <c r="E28" s="93"/>
      <c r="F28" s="116"/>
      <c r="G28" s="118"/>
      <c r="H28" s="91" t="s">
        <v>72</v>
      </c>
      <c r="I28" s="84" t="s">
        <v>2</v>
      </c>
    </row>
    <row r="29" spans="1:27" ht="13.5" customHeight="1">
      <c r="B29" s="88">
        <v>401017</v>
      </c>
      <c r="C29" s="89" t="s">
        <v>108</v>
      </c>
      <c r="D29" s="90" t="s">
        <v>28</v>
      </c>
      <c r="E29" s="93">
        <v>0</v>
      </c>
      <c r="F29" s="116">
        <v>0</v>
      </c>
      <c r="G29" s="118"/>
      <c r="H29" s="91" t="s">
        <v>72</v>
      </c>
      <c r="I29" s="84" t="s">
        <v>2</v>
      </c>
    </row>
    <row r="30" spans="1:27" ht="13.5" customHeight="1">
      <c r="B30" s="88" t="s">
        <v>83</v>
      </c>
      <c r="C30" s="89" t="s">
        <v>109</v>
      </c>
      <c r="D30" s="90" t="s">
        <v>28</v>
      </c>
      <c r="E30" s="93"/>
      <c r="F30" s="116">
        <v>104747</v>
      </c>
      <c r="G30" s="118"/>
      <c r="H30" s="91" t="s">
        <v>72</v>
      </c>
      <c r="I30" s="84" t="s">
        <v>2</v>
      </c>
    </row>
    <row r="31" spans="1:27" ht="13.5" customHeight="1">
      <c r="B31" s="88">
        <v>40120</v>
      </c>
      <c r="C31" s="89" t="s">
        <v>110</v>
      </c>
      <c r="D31" s="90" t="s">
        <v>28</v>
      </c>
      <c r="E31" s="93"/>
      <c r="F31" s="116"/>
      <c r="G31" s="118"/>
      <c r="H31" s="91" t="s">
        <v>72</v>
      </c>
      <c r="I31" s="84" t="s">
        <v>2</v>
      </c>
    </row>
    <row r="32" spans="1:27" ht="13.5" customHeight="1">
      <c r="B32" s="88">
        <v>401023</v>
      </c>
      <c r="C32" s="89" t="s">
        <v>111</v>
      </c>
      <c r="D32" s="90" t="s">
        <v>34</v>
      </c>
      <c r="E32" s="93"/>
      <c r="F32" s="116">
        <v>0</v>
      </c>
      <c r="G32" s="118"/>
      <c r="H32" s="91" t="s">
        <v>72</v>
      </c>
      <c r="I32" s="84" t="s">
        <v>2</v>
      </c>
    </row>
    <row r="33" spans="2:9">
      <c r="B33" s="88">
        <v>401024</v>
      </c>
      <c r="C33" s="89" t="s">
        <v>54</v>
      </c>
      <c r="D33" s="90" t="s">
        <v>28</v>
      </c>
      <c r="E33" s="93"/>
      <c r="F33" s="116">
        <v>186819694</v>
      </c>
      <c r="G33" s="118"/>
      <c r="H33" s="91" t="s">
        <v>72</v>
      </c>
      <c r="I33" s="84" t="s">
        <v>2</v>
      </c>
    </row>
    <row r="34" spans="2:9">
      <c r="B34" s="88">
        <v>401026</v>
      </c>
      <c r="C34" s="89" t="s">
        <v>112</v>
      </c>
      <c r="D34" s="90" t="s">
        <v>28</v>
      </c>
      <c r="E34" s="93">
        <v>0</v>
      </c>
      <c r="F34" s="116"/>
      <c r="G34" s="118"/>
      <c r="H34" s="91" t="s">
        <v>72</v>
      </c>
      <c r="I34" s="84" t="s">
        <v>2</v>
      </c>
    </row>
    <row r="35" spans="2:9">
      <c r="B35" s="88">
        <v>401027</v>
      </c>
      <c r="C35" s="89" t="s">
        <v>55</v>
      </c>
      <c r="D35" s="90" t="s">
        <v>28</v>
      </c>
      <c r="E35" s="93"/>
      <c r="F35" s="116">
        <v>41082</v>
      </c>
      <c r="G35" s="118"/>
      <c r="H35" s="91" t="s">
        <v>72</v>
      </c>
      <c r="I35" s="84" t="s">
        <v>2</v>
      </c>
    </row>
    <row r="36" spans="2:9">
      <c r="B36" s="88">
        <v>401031</v>
      </c>
      <c r="C36" s="89" t="s">
        <v>113</v>
      </c>
      <c r="D36" s="90" t="s">
        <v>28</v>
      </c>
      <c r="E36" s="93"/>
      <c r="F36" s="116">
        <v>0</v>
      </c>
      <c r="G36" s="118"/>
      <c r="H36" s="91" t="s">
        <v>72</v>
      </c>
      <c r="I36" s="84" t="s">
        <v>2</v>
      </c>
    </row>
    <row r="37" spans="2:9">
      <c r="B37" s="88">
        <v>401033</v>
      </c>
      <c r="C37" s="89" t="s">
        <v>29</v>
      </c>
      <c r="D37" s="90" t="s">
        <v>28</v>
      </c>
      <c r="E37" s="93"/>
      <c r="F37" s="116">
        <v>926</v>
      </c>
      <c r="G37" s="118"/>
      <c r="H37" s="91" t="s">
        <v>72</v>
      </c>
      <c r="I37" s="84" t="s">
        <v>2</v>
      </c>
    </row>
    <row r="38" spans="2:9">
      <c r="B38" s="88">
        <v>401034</v>
      </c>
      <c r="C38" s="89" t="s">
        <v>114</v>
      </c>
      <c r="D38" s="90" t="s">
        <v>28</v>
      </c>
      <c r="E38" s="93"/>
      <c r="F38" s="116"/>
      <c r="G38" s="118"/>
      <c r="H38" s="91" t="s">
        <v>72</v>
      </c>
      <c r="I38" s="84" t="s">
        <v>2</v>
      </c>
    </row>
    <row r="39" spans="2:9">
      <c r="B39" s="88">
        <v>401035</v>
      </c>
      <c r="C39" s="89" t="s">
        <v>115</v>
      </c>
      <c r="D39" s="90" t="s">
        <v>34</v>
      </c>
      <c r="E39" s="93"/>
      <c r="F39" s="116"/>
      <c r="G39" s="118"/>
      <c r="H39" s="91" t="s">
        <v>72</v>
      </c>
      <c r="I39" s="84" t="s">
        <v>2</v>
      </c>
    </row>
    <row r="40" spans="2:9">
      <c r="B40" s="88">
        <v>401042</v>
      </c>
      <c r="C40" s="89" t="s">
        <v>116</v>
      </c>
      <c r="D40" s="90" t="s">
        <v>34</v>
      </c>
      <c r="E40" s="93"/>
      <c r="F40" s="116"/>
      <c r="G40" s="118"/>
      <c r="H40" s="91" t="s">
        <v>72</v>
      </c>
      <c r="I40" s="84" t="s">
        <v>2</v>
      </c>
    </row>
    <row r="41" spans="2:9">
      <c r="B41" s="88">
        <v>401044</v>
      </c>
      <c r="C41" s="89" t="s">
        <v>29</v>
      </c>
      <c r="D41" s="90" t="s">
        <v>34</v>
      </c>
      <c r="E41" s="93"/>
      <c r="F41" s="116">
        <v>5411567</v>
      </c>
      <c r="G41" s="118"/>
      <c r="H41" s="91" t="s">
        <v>72</v>
      </c>
      <c r="I41" s="84" t="s">
        <v>2</v>
      </c>
    </row>
    <row r="42" spans="2:9">
      <c r="B42" s="88">
        <v>401045</v>
      </c>
      <c r="C42" s="89" t="s">
        <v>117</v>
      </c>
      <c r="D42" s="90" t="s">
        <v>28</v>
      </c>
      <c r="E42" s="93"/>
      <c r="F42" s="116">
        <v>0</v>
      </c>
      <c r="G42" s="118"/>
      <c r="H42" s="91" t="s">
        <v>72</v>
      </c>
      <c r="I42" s="84" t="s">
        <v>2</v>
      </c>
    </row>
    <row r="43" spans="2:9">
      <c r="B43" s="88">
        <v>401058</v>
      </c>
      <c r="C43" s="89" t="s">
        <v>118</v>
      </c>
      <c r="D43" s="90" t="s">
        <v>34</v>
      </c>
      <c r="E43" s="93"/>
      <c r="F43" s="116"/>
      <c r="G43" s="118"/>
      <c r="H43" s="91" t="s">
        <v>72</v>
      </c>
      <c r="I43" s="84" t="s">
        <v>2</v>
      </c>
    </row>
    <row r="44" spans="2:9">
      <c r="B44" s="88">
        <v>401064</v>
      </c>
      <c r="C44" s="89" t="s">
        <v>119</v>
      </c>
      <c r="D44" s="90" t="s">
        <v>28</v>
      </c>
      <c r="E44" s="93"/>
      <c r="F44" s="116"/>
      <c r="G44" s="118"/>
      <c r="H44" s="91" t="s">
        <v>72</v>
      </c>
      <c r="I44" s="84" t="s">
        <v>2</v>
      </c>
    </row>
    <row r="45" spans="2:9">
      <c r="B45" s="88">
        <v>401070</v>
      </c>
      <c r="C45" s="89" t="s">
        <v>56</v>
      </c>
      <c r="D45" s="90" t="s">
        <v>28</v>
      </c>
      <c r="E45" s="93">
        <v>0</v>
      </c>
      <c r="F45" s="116">
        <v>225430653</v>
      </c>
      <c r="G45" s="118"/>
      <c r="H45" s="91" t="s">
        <v>72</v>
      </c>
      <c r="I45" s="84" t="s">
        <v>2</v>
      </c>
    </row>
    <row r="46" spans="2:9">
      <c r="B46" s="88">
        <v>401074</v>
      </c>
      <c r="C46" s="89" t="s">
        <v>120</v>
      </c>
      <c r="D46" s="90" t="s">
        <v>28</v>
      </c>
      <c r="E46" s="93"/>
      <c r="F46" s="116"/>
      <c r="G46" s="118"/>
      <c r="H46" s="91" t="s">
        <v>72</v>
      </c>
      <c r="I46" s="84" t="s">
        <v>2</v>
      </c>
    </row>
    <row r="47" spans="2:9">
      <c r="B47" s="88">
        <v>4010026</v>
      </c>
      <c r="C47" s="89" t="s">
        <v>121</v>
      </c>
      <c r="D47" s="90" t="s">
        <v>28</v>
      </c>
      <c r="E47" s="93"/>
      <c r="F47" s="116">
        <v>6412790</v>
      </c>
      <c r="G47" s="118"/>
      <c r="H47" s="91" t="s">
        <v>72</v>
      </c>
      <c r="I47" s="84" t="s">
        <v>2</v>
      </c>
    </row>
    <row r="48" spans="2:9">
      <c r="B48" s="88">
        <v>40115</v>
      </c>
      <c r="C48" s="89" t="s">
        <v>122</v>
      </c>
      <c r="D48" s="90" t="s">
        <v>34</v>
      </c>
      <c r="E48" s="93"/>
      <c r="F48" s="116"/>
      <c r="G48" s="118"/>
      <c r="H48" s="91" t="s">
        <v>72</v>
      </c>
      <c r="I48" s="84" t="s">
        <v>2</v>
      </c>
    </row>
    <row r="49" spans="2:9">
      <c r="B49" s="88">
        <v>408</v>
      </c>
      <c r="C49" s="89" t="s">
        <v>123</v>
      </c>
      <c r="D49" s="90" t="s">
        <v>34</v>
      </c>
      <c r="E49" s="93"/>
      <c r="F49" s="116">
        <v>330158</v>
      </c>
      <c r="G49" s="118"/>
      <c r="H49" s="91" t="s">
        <v>72</v>
      </c>
      <c r="I49" s="84" t="s">
        <v>2</v>
      </c>
    </row>
    <row r="50" spans="2:9">
      <c r="B50" s="88">
        <v>409</v>
      </c>
      <c r="C50" s="89" t="s">
        <v>124</v>
      </c>
      <c r="D50" s="90" t="s">
        <v>34</v>
      </c>
      <c r="E50" s="93"/>
      <c r="F50" s="116"/>
      <c r="G50" s="118"/>
      <c r="H50" s="91" t="s">
        <v>72</v>
      </c>
      <c r="I50" s="84" t="s">
        <v>2</v>
      </c>
    </row>
    <row r="51" spans="2:9">
      <c r="B51" s="88">
        <v>401075</v>
      </c>
      <c r="C51" s="89" t="s">
        <v>57</v>
      </c>
      <c r="D51" s="90" t="s">
        <v>28</v>
      </c>
      <c r="E51" s="93"/>
      <c r="F51" s="116">
        <v>774141</v>
      </c>
      <c r="G51" s="118"/>
      <c r="H51" s="91" t="s">
        <v>72</v>
      </c>
      <c r="I51" s="84" t="s">
        <v>2</v>
      </c>
    </row>
    <row r="52" spans="2:9">
      <c r="B52" s="88">
        <v>401078</v>
      </c>
      <c r="C52" s="89" t="s">
        <v>58</v>
      </c>
      <c r="D52" s="90" t="s">
        <v>28</v>
      </c>
      <c r="E52" s="93"/>
      <c r="F52" s="116">
        <v>1145497</v>
      </c>
      <c r="G52" s="118"/>
      <c r="H52" s="91" t="s">
        <v>72</v>
      </c>
      <c r="I52" s="84" t="s">
        <v>2</v>
      </c>
    </row>
    <row r="53" spans="2:9">
      <c r="B53" s="88">
        <v>401079</v>
      </c>
      <c r="C53" s="89" t="s">
        <v>125</v>
      </c>
      <c r="D53" s="90" t="s">
        <v>28</v>
      </c>
      <c r="E53" s="93"/>
      <c r="F53" s="116"/>
      <c r="G53" s="118"/>
      <c r="H53" s="91" t="s">
        <v>72</v>
      </c>
      <c r="I53" s="84" t="s">
        <v>2</v>
      </c>
    </row>
    <row r="54" spans="2:9">
      <c r="B54" s="88">
        <v>40112</v>
      </c>
      <c r="C54" s="89" t="s">
        <v>126</v>
      </c>
      <c r="D54" s="90" t="s">
        <v>34</v>
      </c>
      <c r="E54" s="93"/>
      <c r="F54" s="116">
        <v>29800</v>
      </c>
      <c r="G54" s="118"/>
      <c r="H54" s="91" t="s">
        <v>72</v>
      </c>
      <c r="I54" s="84" t="s">
        <v>2</v>
      </c>
    </row>
    <row r="55" spans="2:9">
      <c r="B55" s="88">
        <v>40113</v>
      </c>
      <c r="C55" s="89" t="s">
        <v>127</v>
      </c>
      <c r="D55" s="90" t="s">
        <v>34</v>
      </c>
      <c r="E55" s="93"/>
      <c r="F55" s="116"/>
      <c r="G55" s="118"/>
      <c r="H55" s="91" t="s">
        <v>72</v>
      </c>
      <c r="I55" s="84" t="s">
        <v>2</v>
      </c>
    </row>
    <row r="56" spans="2:9">
      <c r="B56" s="88">
        <v>40114</v>
      </c>
      <c r="C56" s="89" t="s">
        <v>128</v>
      </c>
      <c r="D56" s="90" t="s">
        <v>28</v>
      </c>
      <c r="E56" s="93"/>
      <c r="F56" s="116">
        <v>0</v>
      </c>
      <c r="G56" s="118"/>
      <c r="H56" s="91" t="s">
        <v>72</v>
      </c>
      <c r="I56" s="84" t="s">
        <v>2</v>
      </c>
    </row>
    <row r="57" spans="2:9">
      <c r="B57" s="88">
        <v>40119</v>
      </c>
      <c r="C57" s="89" t="s">
        <v>129</v>
      </c>
      <c r="D57" s="90" t="s">
        <v>28</v>
      </c>
      <c r="E57" s="93"/>
      <c r="F57" s="116"/>
      <c r="G57" s="118"/>
      <c r="H57" s="91" t="s">
        <v>72</v>
      </c>
      <c r="I57" s="84" t="s">
        <v>2</v>
      </c>
    </row>
    <row r="58" spans="2:9">
      <c r="B58" s="88">
        <v>41101</v>
      </c>
      <c r="C58" s="89" t="s">
        <v>59</v>
      </c>
      <c r="D58" s="90" t="s">
        <v>28</v>
      </c>
      <c r="E58" s="116">
        <v>225708743</v>
      </c>
      <c r="F58" s="121"/>
      <c r="G58" s="118">
        <f t="shared" ref="G58" si="1">ROUND(E58-F58,0)</f>
        <v>225708743</v>
      </c>
      <c r="H58" s="87" t="s">
        <v>23</v>
      </c>
      <c r="I58" s="87" t="s">
        <v>23</v>
      </c>
    </row>
    <row r="59" spans="2:9">
      <c r="B59" s="88">
        <v>411003</v>
      </c>
      <c r="C59" s="89" t="s">
        <v>130</v>
      </c>
      <c r="D59" s="90" t="s">
        <v>28</v>
      </c>
      <c r="E59" s="116">
        <v>55935</v>
      </c>
      <c r="F59" s="121"/>
      <c r="G59" s="118">
        <f t="shared" si="0"/>
        <v>55935</v>
      </c>
      <c r="H59" s="87" t="s">
        <v>20</v>
      </c>
      <c r="I59" s="84" t="s">
        <v>11</v>
      </c>
    </row>
    <row r="60" spans="2:9">
      <c r="B60" s="88">
        <v>411004</v>
      </c>
      <c r="C60" s="89" t="s">
        <v>103</v>
      </c>
      <c r="D60" s="90" t="s">
        <v>28</v>
      </c>
      <c r="E60" s="116"/>
      <c r="F60" s="116"/>
      <c r="G60" s="118">
        <f t="shared" si="0"/>
        <v>0</v>
      </c>
      <c r="H60" s="87" t="s">
        <v>20</v>
      </c>
      <c r="I60" s="84" t="s">
        <v>11</v>
      </c>
    </row>
    <row r="61" spans="2:9">
      <c r="B61" s="88">
        <v>411006</v>
      </c>
      <c r="C61" s="89" t="s">
        <v>60</v>
      </c>
      <c r="D61" s="90" t="s">
        <v>28</v>
      </c>
      <c r="E61" s="116">
        <v>1926092</v>
      </c>
      <c r="F61" s="116"/>
      <c r="G61" s="118">
        <f t="shared" si="0"/>
        <v>1926092</v>
      </c>
      <c r="H61" s="87" t="s">
        <v>20</v>
      </c>
      <c r="I61" s="84" t="s">
        <v>11</v>
      </c>
    </row>
    <row r="62" spans="2:9">
      <c r="B62" s="92">
        <v>41109</v>
      </c>
      <c r="C62" s="89" t="s">
        <v>131</v>
      </c>
      <c r="D62" s="90" t="s">
        <v>28</v>
      </c>
      <c r="E62" s="116">
        <v>10520064</v>
      </c>
      <c r="F62" s="116">
        <v>0</v>
      </c>
      <c r="G62" s="118">
        <f t="shared" si="0"/>
        <v>10520064</v>
      </c>
      <c r="H62" s="87" t="s">
        <v>20</v>
      </c>
      <c r="I62" s="84" t="s">
        <v>11</v>
      </c>
    </row>
    <row r="63" spans="2:9">
      <c r="B63" s="88">
        <v>41111</v>
      </c>
      <c r="C63" s="89" t="s">
        <v>132</v>
      </c>
      <c r="D63" s="90" t="s">
        <v>28</v>
      </c>
      <c r="E63" s="116">
        <v>684433</v>
      </c>
      <c r="F63" s="116">
        <v>0</v>
      </c>
      <c r="G63" s="118">
        <f t="shared" si="0"/>
        <v>684433</v>
      </c>
      <c r="H63" s="87" t="s">
        <v>20</v>
      </c>
      <c r="I63" s="84" t="s">
        <v>11</v>
      </c>
    </row>
    <row r="64" spans="2:9">
      <c r="B64" s="88">
        <v>41112</v>
      </c>
      <c r="C64" s="89" t="s">
        <v>131</v>
      </c>
      <c r="D64" s="90" t="s">
        <v>34</v>
      </c>
      <c r="E64" s="116"/>
      <c r="F64" s="116"/>
      <c r="G64" s="118"/>
      <c r="H64" s="87" t="s">
        <v>20</v>
      </c>
      <c r="I64" s="84" t="s">
        <v>11</v>
      </c>
    </row>
    <row r="65" spans="1:9">
      <c r="B65" s="88">
        <v>41113</v>
      </c>
      <c r="C65" s="89" t="s">
        <v>133</v>
      </c>
      <c r="D65" s="90" t="s">
        <v>34</v>
      </c>
      <c r="E65" s="116"/>
      <c r="F65" s="116"/>
      <c r="G65" s="118"/>
      <c r="H65" s="87" t="s">
        <v>20</v>
      </c>
      <c r="I65" s="84" t="s">
        <v>11</v>
      </c>
    </row>
    <row r="66" spans="1:9">
      <c r="B66" s="88">
        <v>41114</v>
      </c>
      <c r="C66" s="89" t="s">
        <v>134</v>
      </c>
      <c r="D66" s="90" t="s">
        <v>28</v>
      </c>
      <c r="E66" s="116"/>
      <c r="F66" s="116">
        <v>0</v>
      </c>
      <c r="G66" s="118"/>
      <c r="H66" s="87" t="s">
        <v>20</v>
      </c>
      <c r="I66" s="84" t="s">
        <v>11</v>
      </c>
    </row>
    <row r="67" spans="1:9">
      <c r="B67" s="88">
        <v>41115</v>
      </c>
      <c r="C67" s="89" t="s">
        <v>61</v>
      </c>
      <c r="D67" s="90" t="s">
        <v>28</v>
      </c>
      <c r="E67" s="116">
        <v>27129715</v>
      </c>
      <c r="F67" s="116">
        <v>0</v>
      </c>
      <c r="G67" s="118"/>
      <c r="H67" s="87" t="s">
        <v>20</v>
      </c>
      <c r="I67" s="84" t="s">
        <v>11</v>
      </c>
    </row>
    <row r="68" spans="1:9">
      <c r="B68" s="88">
        <v>41116</v>
      </c>
      <c r="C68" s="89" t="s">
        <v>61</v>
      </c>
      <c r="D68" s="90" t="s">
        <v>34</v>
      </c>
      <c r="E68" s="116">
        <v>5511470</v>
      </c>
      <c r="F68" s="116"/>
      <c r="G68" s="118"/>
      <c r="H68" s="87" t="s">
        <v>20</v>
      </c>
      <c r="I68" s="84" t="s">
        <v>11</v>
      </c>
    </row>
    <row r="69" spans="1:9">
      <c r="B69" s="88">
        <v>41118</v>
      </c>
      <c r="C69" s="89" t="s">
        <v>62</v>
      </c>
      <c r="D69" s="90" t="s">
        <v>63</v>
      </c>
      <c r="E69" s="116">
        <v>23241012</v>
      </c>
      <c r="F69" s="116"/>
      <c r="G69" s="118"/>
      <c r="H69" s="87" t="s">
        <v>20</v>
      </c>
      <c r="I69" s="84" t="s">
        <v>11</v>
      </c>
    </row>
    <row r="70" spans="1:9">
      <c r="B70" s="88">
        <v>41117</v>
      </c>
      <c r="C70" s="89" t="s">
        <v>120</v>
      </c>
      <c r="D70" s="90" t="s">
        <v>28</v>
      </c>
      <c r="E70" s="116"/>
      <c r="F70" s="116">
        <v>0</v>
      </c>
      <c r="G70" s="118"/>
      <c r="H70" s="87" t="s">
        <v>20</v>
      </c>
      <c r="I70" s="84" t="s">
        <v>11</v>
      </c>
    </row>
    <row r="71" spans="1:9">
      <c r="B71" s="88">
        <v>41188</v>
      </c>
      <c r="C71" s="89" t="s">
        <v>135</v>
      </c>
      <c r="D71" s="90" t="s">
        <v>28</v>
      </c>
      <c r="E71" s="116"/>
      <c r="F71" s="116"/>
      <c r="G71" s="118"/>
      <c r="H71" s="87" t="s">
        <v>20</v>
      </c>
      <c r="I71" s="84" t="s">
        <v>11</v>
      </c>
    </row>
    <row r="72" spans="1:9">
      <c r="B72" s="88">
        <v>41119</v>
      </c>
      <c r="C72" s="89" t="s">
        <v>136</v>
      </c>
      <c r="D72" s="90" t="s">
        <v>28</v>
      </c>
      <c r="E72" s="116"/>
      <c r="F72" s="116">
        <v>0</v>
      </c>
      <c r="G72" s="118"/>
      <c r="H72" s="87" t="s">
        <v>20</v>
      </c>
      <c r="I72" s="84" t="s">
        <v>11</v>
      </c>
    </row>
    <row r="73" spans="1:9">
      <c r="B73" s="88">
        <v>41122</v>
      </c>
      <c r="C73" s="89" t="s">
        <v>137</v>
      </c>
      <c r="D73" s="90" t="s">
        <v>28</v>
      </c>
      <c r="E73" s="116">
        <v>0</v>
      </c>
      <c r="F73" s="116"/>
      <c r="G73" s="118"/>
      <c r="H73" s="87" t="s">
        <v>20</v>
      </c>
      <c r="I73" s="84" t="s">
        <v>11</v>
      </c>
    </row>
    <row r="74" spans="1:9">
      <c r="B74" s="88">
        <v>41123</v>
      </c>
      <c r="C74" s="89" t="s">
        <v>138</v>
      </c>
      <c r="D74" s="90" t="s">
        <v>28</v>
      </c>
      <c r="E74" s="116">
        <v>0</v>
      </c>
      <c r="F74" s="116">
        <v>0</v>
      </c>
      <c r="G74" s="118"/>
      <c r="H74" s="87" t="s">
        <v>20</v>
      </c>
      <c r="I74" s="84" t="s">
        <v>11</v>
      </c>
    </row>
    <row r="75" spans="1:9">
      <c r="B75" s="88">
        <v>41124</v>
      </c>
      <c r="C75" s="89" t="s">
        <v>64</v>
      </c>
      <c r="D75" s="90" t="s">
        <v>28</v>
      </c>
      <c r="E75" s="116">
        <v>2035947572</v>
      </c>
      <c r="F75" s="116"/>
      <c r="G75" s="118"/>
      <c r="H75" s="87" t="s">
        <v>20</v>
      </c>
      <c r="I75" s="84" t="s">
        <v>11</v>
      </c>
    </row>
    <row r="76" spans="1:9">
      <c r="B76" s="88">
        <v>41191</v>
      </c>
      <c r="C76" s="89" t="s">
        <v>139</v>
      </c>
      <c r="D76" s="90" t="s">
        <v>28</v>
      </c>
      <c r="E76" s="116">
        <v>0</v>
      </c>
      <c r="F76" s="116"/>
      <c r="G76" s="118"/>
      <c r="H76" s="87" t="s">
        <v>20</v>
      </c>
      <c r="I76" s="84" t="s">
        <v>11</v>
      </c>
    </row>
    <row r="77" spans="1:9">
      <c r="B77" s="88">
        <v>418</v>
      </c>
      <c r="C77" s="89" t="s">
        <v>140</v>
      </c>
      <c r="D77" s="90" t="s">
        <v>34</v>
      </c>
      <c r="E77" s="116">
        <v>0</v>
      </c>
      <c r="F77" s="116"/>
      <c r="G77" s="118"/>
      <c r="H77" s="87" t="s">
        <v>20</v>
      </c>
      <c r="I77" s="84" t="s">
        <v>11</v>
      </c>
    </row>
    <row r="78" spans="1:9" s="86" customFormat="1">
      <c r="A78" s="91"/>
      <c r="B78" s="94">
        <v>4211</v>
      </c>
      <c r="C78" s="95" t="s">
        <v>141</v>
      </c>
      <c r="D78" s="96" t="s">
        <v>34</v>
      </c>
      <c r="E78" s="116"/>
      <c r="F78" s="116">
        <v>17910467</v>
      </c>
      <c r="G78" s="118"/>
      <c r="H78" s="86" t="s">
        <v>73</v>
      </c>
      <c r="I78" s="86" t="s">
        <v>73</v>
      </c>
    </row>
    <row r="79" spans="1:9" s="86" customFormat="1">
      <c r="A79" s="91"/>
      <c r="B79" s="94">
        <v>4212</v>
      </c>
      <c r="C79" s="95" t="s">
        <v>142</v>
      </c>
      <c r="D79" s="96" t="s">
        <v>34</v>
      </c>
      <c r="E79" s="116"/>
      <c r="F79" s="116">
        <v>713561</v>
      </c>
      <c r="G79" s="118"/>
      <c r="H79" s="86" t="s">
        <v>73</v>
      </c>
      <c r="I79" s="86" t="s">
        <v>73</v>
      </c>
    </row>
    <row r="80" spans="1:9" s="86" customFormat="1">
      <c r="A80" s="91"/>
      <c r="B80" s="94">
        <v>4213</v>
      </c>
      <c r="C80" s="95" t="s">
        <v>143</v>
      </c>
      <c r="D80" s="96" t="s">
        <v>34</v>
      </c>
      <c r="E80" s="116"/>
      <c r="F80" s="116">
        <v>319822</v>
      </c>
      <c r="G80" s="118"/>
      <c r="H80" s="86" t="s">
        <v>73</v>
      </c>
      <c r="I80" s="86" t="s">
        <v>73</v>
      </c>
    </row>
    <row r="81" spans="2:9">
      <c r="B81" s="94">
        <v>423</v>
      </c>
      <c r="C81" s="95" t="s">
        <v>144</v>
      </c>
      <c r="D81" s="96" t="s">
        <v>34</v>
      </c>
      <c r="E81" s="116"/>
      <c r="F81" s="121"/>
      <c r="G81" s="118">
        <f t="shared" si="0"/>
        <v>0</v>
      </c>
      <c r="H81" s="87" t="s">
        <v>7</v>
      </c>
      <c r="I81" s="84" t="s">
        <v>3</v>
      </c>
    </row>
    <row r="82" spans="2:9">
      <c r="B82" s="94" t="s">
        <v>42</v>
      </c>
      <c r="C82" s="95" t="s">
        <v>145</v>
      </c>
      <c r="D82" s="96" t="s">
        <v>34</v>
      </c>
      <c r="E82" s="116"/>
      <c r="F82" s="116">
        <v>110016</v>
      </c>
      <c r="G82" s="118">
        <f t="shared" si="0"/>
        <v>-110016</v>
      </c>
      <c r="H82" s="87" t="s">
        <v>4</v>
      </c>
      <c r="I82" s="84" t="s">
        <v>3</v>
      </c>
    </row>
    <row r="83" spans="2:9">
      <c r="B83" s="94" t="s">
        <v>43</v>
      </c>
      <c r="C83" s="95" t="s">
        <v>146</v>
      </c>
      <c r="D83" s="96" t="s">
        <v>34</v>
      </c>
      <c r="E83" s="155"/>
      <c r="F83" s="116">
        <v>250470</v>
      </c>
      <c r="G83" s="118">
        <f t="shared" si="0"/>
        <v>-250470</v>
      </c>
      <c r="H83" s="87" t="s">
        <v>37</v>
      </c>
      <c r="I83" s="84" t="s">
        <v>36</v>
      </c>
    </row>
    <row r="84" spans="2:9">
      <c r="B84" s="94" t="s">
        <v>84</v>
      </c>
      <c r="C84" s="95" t="s">
        <v>147</v>
      </c>
      <c r="D84" s="96" t="s">
        <v>34</v>
      </c>
      <c r="E84" s="121">
        <v>27961916</v>
      </c>
      <c r="F84" s="116">
        <v>0</v>
      </c>
      <c r="G84" s="118">
        <f t="shared" si="0"/>
        <v>27961916</v>
      </c>
      <c r="H84" s="91" t="s">
        <v>75</v>
      </c>
      <c r="I84" s="91" t="s">
        <v>75</v>
      </c>
    </row>
    <row r="85" spans="2:9">
      <c r="B85" s="94">
        <v>4453</v>
      </c>
      <c r="C85" s="95" t="s">
        <v>148</v>
      </c>
      <c r="D85" s="96" t="s">
        <v>34</v>
      </c>
      <c r="E85" s="121">
        <v>433895805</v>
      </c>
      <c r="F85" s="116"/>
      <c r="G85" s="118"/>
      <c r="H85" s="91" t="s">
        <v>74</v>
      </c>
      <c r="I85" s="84" t="s">
        <v>3</v>
      </c>
    </row>
    <row r="86" spans="2:9">
      <c r="B86" s="94">
        <v>447</v>
      </c>
      <c r="C86" s="95" t="s">
        <v>149</v>
      </c>
      <c r="D86" s="96" t="s">
        <v>34</v>
      </c>
      <c r="E86" s="121"/>
      <c r="F86" s="116">
        <v>539</v>
      </c>
      <c r="G86" s="118"/>
      <c r="H86" s="91" t="s">
        <v>74</v>
      </c>
      <c r="I86" s="84" t="s">
        <v>3</v>
      </c>
    </row>
    <row r="87" spans="2:9">
      <c r="B87" s="94">
        <v>4471</v>
      </c>
      <c r="C87" s="95" t="s">
        <v>150</v>
      </c>
      <c r="D87" s="96" t="s">
        <v>34</v>
      </c>
      <c r="E87" s="116">
        <v>51500</v>
      </c>
      <c r="F87" s="116"/>
      <c r="G87" s="118">
        <f t="shared" si="0"/>
        <v>51500</v>
      </c>
      <c r="H87" s="87" t="s">
        <v>35</v>
      </c>
      <c r="I87" s="84" t="s">
        <v>3</v>
      </c>
    </row>
    <row r="88" spans="2:9">
      <c r="B88" s="94">
        <v>449</v>
      </c>
      <c r="C88" s="95" t="s">
        <v>151</v>
      </c>
      <c r="D88" s="96" t="s">
        <v>34</v>
      </c>
      <c r="E88" s="116"/>
      <c r="F88" s="116">
        <v>49306</v>
      </c>
      <c r="G88" s="118">
        <f t="shared" si="0"/>
        <v>-49306</v>
      </c>
      <c r="H88" s="87" t="s">
        <v>35</v>
      </c>
      <c r="I88" s="84" t="s">
        <v>3</v>
      </c>
    </row>
    <row r="89" spans="2:9">
      <c r="B89" s="94">
        <v>452</v>
      </c>
      <c r="C89" s="95" t="s">
        <v>152</v>
      </c>
      <c r="D89" s="96" t="s">
        <v>34</v>
      </c>
      <c r="E89" s="116">
        <v>8447899</v>
      </c>
      <c r="F89" s="116"/>
      <c r="G89" s="118"/>
      <c r="H89" s="87"/>
      <c r="I89" s="84"/>
    </row>
    <row r="90" spans="2:9">
      <c r="B90" s="94">
        <v>4551</v>
      </c>
      <c r="C90" s="95" t="s">
        <v>153</v>
      </c>
      <c r="D90" s="96" t="s">
        <v>28</v>
      </c>
      <c r="E90" s="116"/>
      <c r="F90" s="116">
        <v>210050364</v>
      </c>
      <c r="G90" s="118">
        <f t="shared" si="0"/>
        <v>-210050364</v>
      </c>
      <c r="H90" s="91" t="s">
        <v>76</v>
      </c>
      <c r="I90" s="84" t="s">
        <v>22</v>
      </c>
    </row>
    <row r="91" spans="2:9">
      <c r="B91" s="88">
        <v>4552</v>
      </c>
      <c r="C91" s="89" t="s">
        <v>154</v>
      </c>
      <c r="D91" s="90" t="s">
        <v>34</v>
      </c>
      <c r="E91" s="121"/>
      <c r="F91" s="116"/>
      <c r="G91" s="118">
        <f t="shared" si="0"/>
        <v>0</v>
      </c>
      <c r="H91" s="91" t="s">
        <v>76</v>
      </c>
      <c r="I91" s="91" t="s">
        <v>76</v>
      </c>
    </row>
    <row r="92" spans="2:9">
      <c r="B92" s="88">
        <v>48602</v>
      </c>
      <c r="C92" s="89" t="s">
        <v>65</v>
      </c>
      <c r="D92" s="90" t="s">
        <v>34</v>
      </c>
      <c r="E92" s="116">
        <v>196185</v>
      </c>
      <c r="F92" s="121"/>
      <c r="G92" s="118">
        <f t="shared" si="0"/>
        <v>196185</v>
      </c>
      <c r="H92" s="91" t="s">
        <v>76</v>
      </c>
      <c r="I92" s="91" t="s">
        <v>76</v>
      </c>
    </row>
    <row r="93" spans="2:9">
      <c r="B93" s="88">
        <v>486</v>
      </c>
      <c r="C93" s="89" t="s">
        <v>66</v>
      </c>
      <c r="D93" s="90" t="s">
        <v>34</v>
      </c>
      <c r="E93" s="116">
        <v>4313301</v>
      </c>
      <c r="F93" s="121"/>
      <c r="G93" s="118"/>
      <c r="H93" s="91" t="s">
        <v>76</v>
      </c>
      <c r="I93" s="91" t="s">
        <v>76</v>
      </c>
    </row>
    <row r="94" spans="2:9">
      <c r="B94" s="88">
        <v>4861</v>
      </c>
      <c r="C94" s="89" t="s">
        <v>67</v>
      </c>
      <c r="D94" s="90" t="s">
        <v>34</v>
      </c>
      <c r="E94" s="116">
        <v>15404753</v>
      </c>
      <c r="F94" s="121"/>
      <c r="G94" s="118"/>
      <c r="H94" s="87"/>
      <c r="I94" s="84"/>
    </row>
    <row r="95" spans="2:9">
      <c r="B95" s="88">
        <v>4691</v>
      </c>
      <c r="C95" s="89" t="s">
        <v>155</v>
      </c>
      <c r="D95" s="90" t="s">
        <v>34</v>
      </c>
      <c r="E95" s="116"/>
      <c r="F95" s="121"/>
      <c r="G95" s="118"/>
      <c r="H95" s="87"/>
      <c r="I95" s="84"/>
    </row>
    <row r="96" spans="2:9">
      <c r="B96" s="88">
        <v>4911</v>
      </c>
      <c r="C96" s="89" t="s">
        <v>156</v>
      </c>
      <c r="D96" s="90" t="s">
        <v>34</v>
      </c>
      <c r="E96" s="116"/>
      <c r="F96" s="121">
        <v>49192998</v>
      </c>
      <c r="G96" s="118"/>
      <c r="H96" s="87"/>
      <c r="I96" s="84"/>
    </row>
    <row r="97" spans="1:27">
      <c r="B97" s="88">
        <v>4913</v>
      </c>
      <c r="C97" s="89" t="s">
        <v>157</v>
      </c>
      <c r="D97" s="90" t="s">
        <v>34</v>
      </c>
      <c r="E97" s="116"/>
      <c r="F97" s="121">
        <v>0</v>
      </c>
      <c r="G97" s="118"/>
      <c r="H97" s="87"/>
      <c r="I97" s="84"/>
    </row>
    <row r="98" spans="1:27">
      <c r="B98" s="88">
        <v>4915</v>
      </c>
      <c r="C98" s="89" t="s">
        <v>158</v>
      </c>
      <c r="D98" s="90" t="s">
        <v>34</v>
      </c>
      <c r="E98" s="116"/>
      <c r="F98" s="121">
        <v>58181</v>
      </c>
      <c r="G98" s="118"/>
      <c r="H98" s="87"/>
      <c r="I98" s="84"/>
    </row>
    <row r="99" spans="1:27">
      <c r="B99" s="88">
        <v>4917</v>
      </c>
      <c r="C99" s="89" t="s">
        <v>159</v>
      </c>
      <c r="D99" s="90" t="s">
        <v>34</v>
      </c>
      <c r="E99" s="116"/>
      <c r="F99" s="93">
        <v>11081841</v>
      </c>
      <c r="G99" s="118">
        <f t="shared" si="0"/>
        <v>-11081841</v>
      </c>
      <c r="H99" s="91" t="s">
        <v>1</v>
      </c>
      <c r="I99" s="91" t="s">
        <v>1</v>
      </c>
    </row>
    <row r="100" spans="1:27" s="106" customFormat="1">
      <c r="B100" s="123">
        <v>5122</v>
      </c>
      <c r="C100" s="124" t="s">
        <v>68</v>
      </c>
      <c r="D100" s="125" t="s">
        <v>34</v>
      </c>
      <c r="E100" s="126">
        <v>6753663</v>
      </c>
      <c r="F100" s="126"/>
      <c r="G100" s="154">
        <f t="shared" si="0"/>
        <v>6753663</v>
      </c>
      <c r="H100" s="91" t="s">
        <v>1</v>
      </c>
      <c r="I100" s="91" t="s">
        <v>1</v>
      </c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</row>
    <row r="101" spans="1:27" s="175" customFormat="1">
      <c r="B101" s="171">
        <v>5123</v>
      </c>
      <c r="C101" s="172" t="s">
        <v>160</v>
      </c>
      <c r="D101" s="173" t="s">
        <v>34</v>
      </c>
      <c r="E101" s="174"/>
      <c r="F101" s="174"/>
      <c r="G101" s="118"/>
      <c r="H101" s="91" t="s">
        <v>1</v>
      </c>
      <c r="I101" s="91" t="s">
        <v>1</v>
      </c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</row>
    <row r="102" spans="1:27" s="175" customFormat="1">
      <c r="B102" s="171" t="s">
        <v>85</v>
      </c>
      <c r="C102" s="172" t="s">
        <v>161</v>
      </c>
      <c r="D102" s="173" t="s">
        <v>28</v>
      </c>
      <c r="E102" s="174"/>
      <c r="F102" s="174"/>
      <c r="G102" s="118"/>
      <c r="H102" s="91" t="s">
        <v>1</v>
      </c>
      <c r="I102" s="91" t="s">
        <v>1</v>
      </c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</row>
    <row r="103" spans="1:27" s="175" customFormat="1">
      <c r="B103" s="171">
        <v>51242</v>
      </c>
      <c r="C103" s="172" t="s">
        <v>162</v>
      </c>
      <c r="D103" s="173" t="s">
        <v>28</v>
      </c>
      <c r="E103" s="174">
        <v>19657923</v>
      </c>
      <c r="F103" s="174"/>
      <c r="G103" s="118"/>
      <c r="H103" s="91" t="s">
        <v>1</v>
      </c>
      <c r="I103" s="91" t="s">
        <v>1</v>
      </c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</row>
    <row r="104" spans="1:27">
      <c r="B104" s="88">
        <v>51243</v>
      </c>
      <c r="C104" s="89" t="s">
        <v>160</v>
      </c>
      <c r="D104" s="90" t="s">
        <v>28</v>
      </c>
      <c r="E104" s="116">
        <v>1260588</v>
      </c>
      <c r="F104" s="93"/>
      <c r="G104" s="164">
        <f t="shared" si="0"/>
        <v>1260588</v>
      </c>
      <c r="H104" s="91" t="s">
        <v>1</v>
      </c>
      <c r="I104" s="91" t="s">
        <v>1</v>
      </c>
    </row>
    <row r="105" spans="1:27">
      <c r="B105" s="88">
        <v>6054</v>
      </c>
      <c r="C105" s="89" t="s">
        <v>163</v>
      </c>
      <c r="D105" s="90" t="s">
        <v>34</v>
      </c>
      <c r="E105" s="116">
        <v>1043056728</v>
      </c>
      <c r="F105" s="93"/>
      <c r="G105" s="164">
        <f t="shared" si="0"/>
        <v>1043056728</v>
      </c>
      <c r="H105" s="91" t="s">
        <v>77</v>
      </c>
      <c r="I105" s="91" t="s">
        <v>77</v>
      </c>
    </row>
    <row r="106" spans="1:27" s="107" customFormat="1">
      <c r="A106" s="91"/>
      <c r="B106" s="88">
        <v>6056</v>
      </c>
      <c r="C106" s="89" t="s">
        <v>69</v>
      </c>
      <c r="D106" s="90" t="s">
        <v>34</v>
      </c>
      <c r="E106" s="121">
        <v>88589022</v>
      </c>
      <c r="F106" s="93"/>
      <c r="G106" s="164">
        <f t="shared" si="0"/>
        <v>88589022</v>
      </c>
      <c r="H106" s="91" t="s">
        <v>77</v>
      </c>
      <c r="I106" s="91" t="s">
        <v>77</v>
      </c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</row>
    <row r="107" spans="1:27">
      <c r="B107" s="88">
        <v>6057</v>
      </c>
      <c r="C107" s="89" t="s">
        <v>164</v>
      </c>
      <c r="D107" s="90" t="s">
        <v>34</v>
      </c>
      <c r="E107" s="116">
        <v>5359270694</v>
      </c>
      <c r="F107" s="93"/>
      <c r="G107" s="164">
        <f t="shared" si="0"/>
        <v>5359270694</v>
      </c>
      <c r="H107" s="91" t="s">
        <v>5</v>
      </c>
      <c r="I107" s="91" t="s">
        <v>5</v>
      </c>
    </row>
    <row r="108" spans="1:27">
      <c r="B108" s="88">
        <v>608</v>
      </c>
      <c r="C108" s="89" t="s">
        <v>92</v>
      </c>
      <c r="D108" s="90" t="s">
        <v>34</v>
      </c>
      <c r="E108" s="116">
        <v>1755</v>
      </c>
      <c r="F108" s="93"/>
      <c r="G108" s="164">
        <f t="shared" si="0"/>
        <v>1755</v>
      </c>
      <c r="H108" s="91" t="s">
        <v>77</v>
      </c>
      <c r="I108" s="91" t="s">
        <v>77</v>
      </c>
    </row>
    <row r="109" spans="1:27">
      <c r="B109" s="88" t="s">
        <v>44</v>
      </c>
      <c r="C109" s="89" t="s">
        <v>165</v>
      </c>
      <c r="D109" s="90" t="s">
        <v>34</v>
      </c>
      <c r="E109" s="116">
        <v>1764796</v>
      </c>
      <c r="F109" s="93"/>
      <c r="G109" s="164"/>
      <c r="H109" s="91" t="s">
        <v>5</v>
      </c>
      <c r="I109" s="91" t="s">
        <v>5</v>
      </c>
    </row>
    <row r="110" spans="1:27">
      <c r="B110" s="88">
        <v>61112</v>
      </c>
      <c r="C110" s="89" t="s">
        <v>166</v>
      </c>
      <c r="D110" s="90" t="s">
        <v>34</v>
      </c>
      <c r="E110" s="116">
        <v>665344</v>
      </c>
      <c r="F110" s="93"/>
      <c r="G110" s="164"/>
      <c r="H110" s="91" t="s">
        <v>5</v>
      </c>
      <c r="I110" s="91" t="s">
        <v>5</v>
      </c>
    </row>
    <row r="111" spans="1:27">
      <c r="B111" s="88">
        <v>611102</v>
      </c>
      <c r="C111" s="89" t="s">
        <v>167</v>
      </c>
      <c r="D111" s="90" t="s">
        <v>34</v>
      </c>
      <c r="E111" s="116">
        <v>85903976</v>
      </c>
      <c r="F111" s="93"/>
      <c r="G111" s="164"/>
      <c r="I111" s="91" t="s">
        <v>77</v>
      </c>
    </row>
    <row r="112" spans="1:27">
      <c r="B112" s="88">
        <v>611105</v>
      </c>
      <c r="C112" s="89" t="s">
        <v>168</v>
      </c>
      <c r="D112" s="90" t="s">
        <v>34</v>
      </c>
      <c r="E112" s="116">
        <v>761136646</v>
      </c>
      <c r="F112" s="93"/>
      <c r="G112" s="164"/>
      <c r="I112" s="91" t="s">
        <v>5</v>
      </c>
    </row>
    <row r="113" spans="2:9">
      <c r="B113" s="88">
        <v>6112</v>
      </c>
      <c r="C113" s="89" t="s">
        <v>169</v>
      </c>
      <c r="D113" s="90" t="s">
        <v>34</v>
      </c>
      <c r="E113" s="116">
        <v>31000</v>
      </c>
      <c r="F113" s="93"/>
      <c r="G113" s="164"/>
      <c r="I113" s="91" t="s">
        <v>5</v>
      </c>
    </row>
    <row r="114" spans="2:9">
      <c r="B114" s="88">
        <v>6113</v>
      </c>
      <c r="C114" s="89" t="s">
        <v>170</v>
      </c>
      <c r="D114" s="90" t="s">
        <v>34</v>
      </c>
      <c r="E114" s="116">
        <v>1361791</v>
      </c>
      <c r="F114" s="93"/>
      <c r="G114" s="164"/>
      <c r="I114" s="91" t="s">
        <v>5</v>
      </c>
    </row>
    <row r="115" spans="2:9">
      <c r="B115" s="88">
        <v>6114</v>
      </c>
      <c r="C115" s="89" t="s">
        <v>171</v>
      </c>
      <c r="D115" s="90" t="s">
        <v>34</v>
      </c>
      <c r="E115" s="116">
        <v>280637</v>
      </c>
      <c r="F115" s="93"/>
      <c r="G115" s="164"/>
      <c r="I115" s="91" t="s">
        <v>5</v>
      </c>
    </row>
    <row r="116" spans="2:9">
      <c r="B116" s="88">
        <v>6115</v>
      </c>
      <c r="C116" s="89" t="s">
        <v>172</v>
      </c>
      <c r="D116" s="90" t="s">
        <v>34</v>
      </c>
      <c r="E116" s="116">
        <v>2238848</v>
      </c>
      <c r="F116" s="93"/>
      <c r="G116" s="164"/>
      <c r="H116" s="91" t="s">
        <v>5</v>
      </c>
      <c r="I116" s="91" t="s">
        <v>5</v>
      </c>
    </row>
    <row r="117" spans="2:9">
      <c r="B117" s="88">
        <v>6116</v>
      </c>
      <c r="C117" s="89" t="s">
        <v>173</v>
      </c>
      <c r="D117" s="90" t="s">
        <v>34</v>
      </c>
      <c r="E117" s="116">
        <v>834800</v>
      </c>
      <c r="F117" s="93">
        <v>0</v>
      </c>
      <c r="G117" s="164"/>
      <c r="H117" s="91" t="s">
        <v>5</v>
      </c>
      <c r="I117" s="91" t="s">
        <v>5</v>
      </c>
    </row>
    <row r="118" spans="2:9">
      <c r="B118" s="88">
        <v>6117</v>
      </c>
      <c r="C118" s="89" t="s">
        <v>174</v>
      </c>
      <c r="D118" s="90" t="s">
        <v>34</v>
      </c>
      <c r="E118" s="116">
        <v>12931648</v>
      </c>
      <c r="F118" s="93"/>
      <c r="G118" s="164"/>
      <c r="H118" s="91" t="s">
        <v>5</v>
      </c>
      <c r="I118" s="91" t="s">
        <v>5</v>
      </c>
    </row>
    <row r="119" spans="2:9">
      <c r="B119" s="88">
        <v>6118</v>
      </c>
      <c r="C119" s="89" t="s">
        <v>175</v>
      </c>
      <c r="D119" s="90" t="s">
        <v>34</v>
      </c>
      <c r="E119" s="116"/>
      <c r="F119" s="93"/>
      <c r="G119" s="164"/>
      <c r="H119" s="91" t="s">
        <v>5</v>
      </c>
      <c r="I119" s="91" t="s">
        <v>5</v>
      </c>
    </row>
    <row r="120" spans="2:9">
      <c r="B120" s="88">
        <v>613</v>
      </c>
      <c r="C120" s="89" t="s">
        <v>176</v>
      </c>
      <c r="D120" s="90" t="s">
        <v>34</v>
      </c>
      <c r="E120" s="116">
        <v>1183718</v>
      </c>
      <c r="F120" s="93"/>
      <c r="G120" s="164">
        <f t="shared" si="0"/>
        <v>1183718</v>
      </c>
      <c r="H120" s="105" t="s">
        <v>5</v>
      </c>
      <c r="I120" s="105" t="s">
        <v>5</v>
      </c>
    </row>
    <row r="121" spans="2:9">
      <c r="B121" s="88">
        <v>6181</v>
      </c>
      <c r="C121" s="89" t="s">
        <v>177</v>
      </c>
      <c r="D121" s="90" t="s">
        <v>34</v>
      </c>
      <c r="E121" s="116">
        <v>27667</v>
      </c>
      <c r="F121" s="93"/>
      <c r="G121" s="164">
        <f t="shared" si="0"/>
        <v>27667</v>
      </c>
      <c r="H121" s="91" t="s">
        <v>5</v>
      </c>
      <c r="I121" s="91" t="s">
        <v>5</v>
      </c>
    </row>
    <row r="122" spans="2:9">
      <c r="B122" s="88">
        <v>625323</v>
      </c>
      <c r="C122" s="89" t="s">
        <v>178</v>
      </c>
      <c r="D122" s="90" t="s">
        <v>34</v>
      </c>
      <c r="E122" s="116">
        <v>158247</v>
      </c>
      <c r="F122" s="93"/>
      <c r="G122" s="164"/>
      <c r="H122" s="91" t="s">
        <v>5</v>
      </c>
      <c r="I122" s="91" t="s">
        <v>5</v>
      </c>
    </row>
    <row r="123" spans="2:9">
      <c r="B123" s="88">
        <v>625324</v>
      </c>
      <c r="C123" s="89" t="s">
        <v>179</v>
      </c>
      <c r="D123" s="90" t="s">
        <v>34</v>
      </c>
      <c r="E123" s="116">
        <v>185046</v>
      </c>
      <c r="F123" s="93"/>
      <c r="G123" s="164"/>
      <c r="H123" s="91" t="s">
        <v>5</v>
      </c>
      <c r="I123" s="91" t="s">
        <v>5</v>
      </c>
    </row>
    <row r="124" spans="2:9">
      <c r="B124" s="88">
        <v>6261</v>
      </c>
      <c r="C124" s="89" t="s">
        <v>180</v>
      </c>
      <c r="D124" s="90" t="s">
        <v>34</v>
      </c>
      <c r="E124" s="116">
        <v>326291</v>
      </c>
      <c r="F124" s="93"/>
      <c r="G124" s="164"/>
      <c r="H124" s="91" t="s">
        <v>5</v>
      </c>
      <c r="I124" s="91" t="s">
        <v>5</v>
      </c>
    </row>
    <row r="125" spans="2:9">
      <c r="B125" s="88">
        <v>6262</v>
      </c>
      <c r="C125" s="89" t="s">
        <v>181</v>
      </c>
      <c r="D125" s="90" t="s">
        <v>34</v>
      </c>
      <c r="E125" s="116">
        <v>160398</v>
      </c>
      <c r="F125" s="93"/>
      <c r="G125" s="164">
        <f t="shared" si="0"/>
        <v>160398</v>
      </c>
      <c r="H125" s="91" t="s">
        <v>5</v>
      </c>
      <c r="I125" s="91" t="s">
        <v>5</v>
      </c>
    </row>
    <row r="126" spans="2:9">
      <c r="B126" s="88">
        <v>6264</v>
      </c>
      <c r="C126" s="89" t="s">
        <v>182</v>
      </c>
      <c r="D126" s="90" t="s">
        <v>34</v>
      </c>
      <c r="E126" s="116">
        <v>263029</v>
      </c>
      <c r="F126" s="93"/>
      <c r="G126" s="164"/>
      <c r="H126" s="91" t="s">
        <v>5</v>
      </c>
      <c r="I126" s="91" t="s">
        <v>5</v>
      </c>
    </row>
    <row r="127" spans="2:9">
      <c r="B127" s="88">
        <v>627</v>
      </c>
      <c r="C127" s="89" t="s">
        <v>183</v>
      </c>
      <c r="D127" s="90" t="s">
        <v>34</v>
      </c>
      <c r="E127" s="116">
        <v>9400</v>
      </c>
      <c r="F127" s="93"/>
      <c r="G127" s="164"/>
      <c r="H127" s="91" t="s">
        <v>5</v>
      </c>
      <c r="I127" s="91" t="s">
        <v>5</v>
      </c>
    </row>
    <row r="128" spans="2:9">
      <c r="B128" s="88" t="s">
        <v>45</v>
      </c>
      <c r="C128" s="89" t="s">
        <v>184</v>
      </c>
      <c r="D128" s="90" t="s">
        <v>34</v>
      </c>
      <c r="E128" s="116">
        <v>1092844</v>
      </c>
      <c r="F128" s="93"/>
      <c r="G128" s="164">
        <f t="shared" si="0"/>
        <v>1092844</v>
      </c>
      <c r="H128" s="91" t="s">
        <v>5</v>
      </c>
      <c r="I128" s="84" t="s">
        <v>17</v>
      </c>
    </row>
    <row r="129" spans="2:9">
      <c r="B129" s="127">
        <v>632</v>
      </c>
      <c r="C129" s="89" t="s">
        <v>185</v>
      </c>
      <c r="D129" s="90" t="s">
        <v>34</v>
      </c>
      <c r="E129" s="116"/>
      <c r="F129" s="93"/>
      <c r="G129" s="164">
        <f t="shared" si="0"/>
        <v>0</v>
      </c>
      <c r="H129" s="91" t="s">
        <v>5</v>
      </c>
      <c r="I129" s="84" t="s">
        <v>5</v>
      </c>
    </row>
    <row r="130" spans="2:9">
      <c r="B130" s="88">
        <v>634</v>
      </c>
      <c r="C130" s="89" t="s">
        <v>186</v>
      </c>
      <c r="D130" s="90" t="s">
        <v>34</v>
      </c>
      <c r="E130" s="116">
        <v>131000</v>
      </c>
      <c r="F130" s="93"/>
      <c r="G130" s="164">
        <f t="shared" si="0"/>
        <v>131000</v>
      </c>
      <c r="H130" s="84" t="s">
        <v>5</v>
      </c>
      <c r="I130" s="84" t="s">
        <v>5</v>
      </c>
    </row>
    <row r="131" spans="2:9">
      <c r="B131" s="88">
        <v>638</v>
      </c>
      <c r="C131" s="89" t="s">
        <v>187</v>
      </c>
      <c r="D131" s="90" t="s">
        <v>34</v>
      </c>
      <c r="E131" s="116">
        <v>465516</v>
      </c>
      <c r="F131" s="93"/>
      <c r="G131" s="164">
        <f t="shared" si="0"/>
        <v>465516</v>
      </c>
      <c r="H131" s="84" t="s">
        <v>25</v>
      </c>
      <c r="I131" s="84" t="s">
        <v>25</v>
      </c>
    </row>
    <row r="132" spans="2:9">
      <c r="B132" s="88" t="s">
        <v>46</v>
      </c>
      <c r="C132" s="89" t="s">
        <v>188</v>
      </c>
      <c r="D132" s="90" t="s">
        <v>34</v>
      </c>
      <c r="E132" s="116">
        <v>10374339</v>
      </c>
      <c r="F132" s="93"/>
      <c r="G132" s="164">
        <f t="shared" ref="G132:G156" si="2">ROUND(E132-F132,0)</f>
        <v>10374339</v>
      </c>
      <c r="H132" s="84" t="s">
        <v>8</v>
      </c>
      <c r="I132" s="84" t="s">
        <v>8</v>
      </c>
    </row>
    <row r="133" spans="2:9">
      <c r="B133" s="88">
        <v>64121</v>
      </c>
      <c r="C133" s="89" t="s">
        <v>189</v>
      </c>
      <c r="D133" s="90" t="s">
        <v>34</v>
      </c>
      <c r="E133" s="116">
        <v>337996</v>
      </c>
      <c r="F133" s="93"/>
      <c r="G133" s="164"/>
      <c r="H133" s="84" t="s">
        <v>8</v>
      </c>
      <c r="I133" s="84" t="s">
        <v>8</v>
      </c>
    </row>
    <row r="134" spans="2:9">
      <c r="B134" s="88" t="s">
        <v>47</v>
      </c>
      <c r="C134" s="89" t="s">
        <v>190</v>
      </c>
      <c r="D134" s="90" t="s">
        <v>34</v>
      </c>
      <c r="E134" s="116">
        <v>777672</v>
      </c>
      <c r="F134" s="93"/>
      <c r="G134" s="164">
        <f t="shared" si="2"/>
        <v>777672</v>
      </c>
      <c r="H134" s="84" t="s">
        <v>8</v>
      </c>
      <c r="I134" s="84" t="s">
        <v>8</v>
      </c>
    </row>
    <row r="135" spans="2:9">
      <c r="B135" s="94">
        <v>657</v>
      </c>
      <c r="C135" s="95" t="s">
        <v>191</v>
      </c>
      <c r="D135" s="96" t="s">
        <v>34</v>
      </c>
      <c r="E135" s="116">
        <v>13083</v>
      </c>
      <c r="F135" s="93"/>
      <c r="G135" s="164">
        <f t="shared" si="2"/>
        <v>13083</v>
      </c>
      <c r="H135" s="84" t="s">
        <v>5</v>
      </c>
      <c r="I135" s="84" t="s">
        <v>5</v>
      </c>
    </row>
    <row r="136" spans="2:9">
      <c r="B136" s="94">
        <v>667</v>
      </c>
      <c r="C136" s="95" t="s">
        <v>192</v>
      </c>
      <c r="D136" s="96" t="s">
        <v>34</v>
      </c>
      <c r="E136" s="116">
        <v>414408</v>
      </c>
      <c r="F136" s="116"/>
      <c r="G136" s="164">
        <f t="shared" si="2"/>
        <v>414408</v>
      </c>
      <c r="H136" s="84" t="s">
        <v>17</v>
      </c>
      <c r="I136" s="84" t="s">
        <v>17</v>
      </c>
    </row>
    <row r="137" spans="2:9">
      <c r="B137" s="94">
        <v>669</v>
      </c>
      <c r="C137" s="95" t="s">
        <v>193</v>
      </c>
      <c r="D137" s="96" t="s">
        <v>34</v>
      </c>
      <c r="E137" s="116">
        <v>26983722</v>
      </c>
      <c r="F137" s="116"/>
      <c r="G137" s="164">
        <f t="shared" si="2"/>
        <v>26983722</v>
      </c>
      <c r="H137" s="84" t="s">
        <v>17</v>
      </c>
      <c r="I137" s="84" t="s">
        <v>17</v>
      </c>
    </row>
    <row r="138" spans="2:9">
      <c r="B138" s="88">
        <v>66901</v>
      </c>
      <c r="C138" s="89" t="s">
        <v>194</v>
      </c>
      <c r="D138" s="90" t="s">
        <v>34</v>
      </c>
      <c r="E138" s="116">
        <v>1253270</v>
      </c>
      <c r="F138" s="116"/>
      <c r="G138" s="164">
        <f t="shared" si="2"/>
        <v>1253270</v>
      </c>
      <c r="H138" s="84" t="s">
        <v>17</v>
      </c>
      <c r="I138" s="84" t="s">
        <v>17</v>
      </c>
    </row>
    <row r="139" spans="2:9">
      <c r="B139" s="88">
        <v>681</v>
      </c>
      <c r="C139" s="89" t="s">
        <v>195</v>
      </c>
      <c r="D139" s="90" t="s">
        <v>34</v>
      </c>
      <c r="E139" s="116">
        <v>66608</v>
      </c>
      <c r="F139" s="116">
        <v>0</v>
      </c>
      <c r="G139" s="118">
        <f t="shared" si="2"/>
        <v>66608</v>
      </c>
      <c r="H139" s="91" t="s">
        <v>80</v>
      </c>
      <c r="I139" s="91" t="s">
        <v>80</v>
      </c>
    </row>
    <row r="140" spans="2:9">
      <c r="B140" s="94">
        <v>69</v>
      </c>
      <c r="C140" s="95" t="s">
        <v>196</v>
      </c>
      <c r="D140" s="96" t="s">
        <v>34</v>
      </c>
      <c r="E140" s="116">
        <v>33568976</v>
      </c>
      <c r="F140" s="116"/>
      <c r="G140" s="118">
        <f t="shared" si="2"/>
        <v>33568976</v>
      </c>
      <c r="H140" s="91" t="s">
        <v>81</v>
      </c>
      <c r="I140" s="84" t="s">
        <v>24</v>
      </c>
    </row>
    <row r="141" spans="2:9">
      <c r="B141" s="88">
        <v>7051</v>
      </c>
      <c r="C141" s="89" t="s">
        <v>197</v>
      </c>
      <c r="D141" s="90" t="s">
        <v>34</v>
      </c>
      <c r="E141" s="116"/>
      <c r="F141" s="116">
        <v>6740135486</v>
      </c>
      <c r="G141" s="164">
        <f t="shared" si="2"/>
        <v>-6740135486</v>
      </c>
      <c r="H141" s="91" t="s">
        <v>81</v>
      </c>
      <c r="I141" s="84" t="s">
        <v>24</v>
      </c>
    </row>
    <row r="142" spans="2:9">
      <c r="B142" s="88">
        <v>70511</v>
      </c>
      <c r="C142" s="89" t="s">
        <v>198</v>
      </c>
      <c r="D142" s="90" t="s">
        <v>34</v>
      </c>
      <c r="E142" s="116"/>
      <c r="F142" s="116">
        <v>2476267</v>
      </c>
      <c r="G142" s="164">
        <f t="shared" si="2"/>
        <v>-2476267</v>
      </c>
      <c r="H142" s="91" t="s">
        <v>81</v>
      </c>
      <c r="I142" s="84" t="s">
        <v>24</v>
      </c>
    </row>
    <row r="143" spans="2:9">
      <c r="B143" s="88">
        <v>7053</v>
      </c>
      <c r="C143" s="89" t="s">
        <v>199</v>
      </c>
      <c r="D143" s="90" t="s">
        <v>34</v>
      </c>
      <c r="E143" s="116"/>
      <c r="F143" s="111">
        <v>217461389</v>
      </c>
      <c r="G143" s="164">
        <f t="shared" si="2"/>
        <v>-217461389</v>
      </c>
      <c r="H143" s="91" t="s">
        <v>81</v>
      </c>
      <c r="I143" s="84" t="s">
        <v>24</v>
      </c>
    </row>
    <row r="144" spans="2:9">
      <c r="B144" s="88">
        <v>7057</v>
      </c>
      <c r="C144" s="89" t="s">
        <v>200</v>
      </c>
      <c r="D144" s="90" t="s">
        <v>34</v>
      </c>
      <c r="E144" s="116"/>
      <c r="F144" s="116">
        <v>64327120</v>
      </c>
      <c r="G144" s="164">
        <f t="shared" si="2"/>
        <v>-64327120</v>
      </c>
      <c r="H144" s="91" t="s">
        <v>71</v>
      </c>
      <c r="I144" s="85" t="s">
        <v>24</v>
      </c>
    </row>
    <row r="145" spans="2:9">
      <c r="B145" s="88">
        <v>7084</v>
      </c>
      <c r="C145" s="89" t="s">
        <v>175</v>
      </c>
      <c r="D145" s="90" t="s">
        <v>34</v>
      </c>
      <c r="E145" s="116"/>
      <c r="F145" s="116"/>
      <c r="G145" s="164"/>
      <c r="H145" s="91" t="s">
        <v>81</v>
      </c>
      <c r="I145" s="84" t="s">
        <v>24</v>
      </c>
    </row>
    <row r="146" spans="2:9">
      <c r="B146" s="88">
        <v>70581</v>
      </c>
      <c r="C146" s="89" t="s">
        <v>201</v>
      </c>
      <c r="D146" s="90" t="s">
        <v>34</v>
      </c>
      <c r="E146" s="116"/>
      <c r="F146" s="116">
        <v>30791878</v>
      </c>
      <c r="G146" s="164"/>
      <c r="H146" s="91" t="s">
        <v>81</v>
      </c>
      <c r="I146" s="84" t="s">
        <v>24</v>
      </c>
    </row>
    <row r="147" spans="2:9">
      <c r="B147" s="88">
        <v>70582</v>
      </c>
      <c r="C147" s="89" t="s">
        <v>202</v>
      </c>
      <c r="D147" s="90" t="s">
        <v>34</v>
      </c>
      <c r="E147" s="116"/>
      <c r="F147" s="116">
        <v>26851519</v>
      </c>
      <c r="G147" s="164"/>
      <c r="H147" s="91" t="s">
        <v>81</v>
      </c>
      <c r="I147" s="84" t="s">
        <v>24</v>
      </c>
    </row>
    <row r="148" spans="2:9">
      <c r="B148" s="88">
        <v>7059</v>
      </c>
      <c r="C148" s="89" t="s">
        <v>168</v>
      </c>
      <c r="D148" s="90" t="s">
        <v>34</v>
      </c>
      <c r="E148" s="116"/>
      <c r="F148" s="116"/>
      <c r="G148" s="164"/>
      <c r="H148" s="91" t="s">
        <v>81</v>
      </c>
      <c r="I148" s="84" t="s">
        <v>24</v>
      </c>
    </row>
    <row r="149" spans="2:9">
      <c r="B149" s="88">
        <v>7060</v>
      </c>
      <c r="C149" s="89" t="s">
        <v>203</v>
      </c>
      <c r="D149" s="90" t="s">
        <v>34</v>
      </c>
      <c r="E149" s="116"/>
      <c r="F149" s="116">
        <v>328768974</v>
      </c>
      <c r="G149" s="164"/>
      <c r="H149" s="91" t="s">
        <v>81</v>
      </c>
      <c r="I149" s="84" t="s">
        <v>24</v>
      </c>
    </row>
    <row r="150" spans="2:9">
      <c r="B150" s="88">
        <v>7061</v>
      </c>
      <c r="C150" s="89" t="s">
        <v>204</v>
      </c>
      <c r="D150" s="90" t="s">
        <v>34</v>
      </c>
      <c r="E150" s="116"/>
      <c r="F150" s="116"/>
      <c r="G150" s="164"/>
      <c r="H150" s="91" t="s">
        <v>81</v>
      </c>
      <c r="I150" s="84" t="s">
        <v>24</v>
      </c>
    </row>
    <row r="151" spans="2:9">
      <c r="B151" s="88">
        <v>70881</v>
      </c>
      <c r="C151" s="89" t="s">
        <v>70</v>
      </c>
      <c r="D151" s="90" t="s">
        <v>34</v>
      </c>
      <c r="E151" s="116"/>
      <c r="F151" s="116">
        <v>21848211</v>
      </c>
      <c r="G151" s="164"/>
      <c r="H151" s="91" t="s">
        <v>81</v>
      </c>
      <c r="I151" s="84" t="s">
        <v>24</v>
      </c>
    </row>
    <row r="152" spans="2:9">
      <c r="B152" s="88">
        <v>70882</v>
      </c>
      <c r="C152" s="89" t="s">
        <v>205</v>
      </c>
      <c r="D152" s="90"/>
      <c r="E152" s="116"/>
      <c r="F152" s="116">
        <v>163054487</v>
      </c>
      <c r="G152" s="164">
        <f t="shared" si="2"/>
        <v>-163054487</v>
      </c>
      <c r="H152" s="91" t="s">
        <v>71</v>
      </c>
      <c r="I152" s="84" t="s">
        <v>24</v>
      </c>
    </row>
    <row r="153" spans="2:9">
      <c r="B153" s="88">
        <v>751</v>
      </c>
      <c r="C153" s="89" t="s">
        <v>206</v>
      </c>
      <c r="D153" s="90" t="s">
        <v>34</v>
      </c>
      <c r="E153" s="116"/>
      <c r="F153" s="116"/>
      <c r="G153" s="164">
        <f t="shared" si="2"/>
        <v>0</v>
      </c>
      <c r="H153" s="91" t="s">
        <v>71</v>
      </c>
      <c r="I153" s="84" t="s">
        <v>17</v>
      </c>
    </row>
    <row r="154" spans="2:9">
      <c r="B154" s="88">
        <v>767</v>
      </c>
      <c r="C154" s="89" t="s">
        <v>207</v>
      </c>
      <c r="D154" s="90" t="s">
        <v>34</v>
      </c>
      <c r="E154" s="93"/>
      <c r="F154" s="116"/>
      <c r="G154" s="164">
        <f t="shared" si="2"/>
        <v>0</v>
      </c>
      <c r="H154" s="91" t="s">
        <v>78</v>
      </c>
      <c r="I154" s="91" t="s">
        <v>17</v>
      </c>
    </row>
    <row r="155" spans="2:9">
      <c r="B155" s="88">
        <v>769</v>
      </c>
      <c r="C155" s="89" t="s">
        <v>208</v>
      </c>
      <c r="D155" s="90" t="s">
        <v>34</v>
      </c>
      <c r="E155" s="93"/>
      <c r="F155" s="116">
        <v>30279187</v>
      </c>
      <c r="G155" s="164">
        <f t="shared" si="2"/>
        <v>-30279187</v>
      </c>
      <c r="H155" s="91" t="s">
        <v>71</v>
      </c>
      <c r="I155" s="91" t="s">
        <v>17</v>
      </c>
    </row>
    <row r="156" spans="2:9" ht="12.75" thickBot="1">
      <c r="B156" s="88">
        <v>76901</v>
      </c>
      <c r="C156" s="89" t="s">
        <v>209</v>
      </c>
      <c r="D156" s="90" t="s">
        <v>34</v>
      </c>
      <c r="E156" s="93"/>
      <c r="F156" s="116"/>
      <c r="G156" s="128">
        <f t="shared" si="2"/>
        <v>0</v>
      </c>
      <c r="H156" s="91" t="s">
        <v>79</v>
      </c>
      <c r="I156" s="91" t="s">
        <v>17</v>
      </c>
    </row>
    <row r="157" spans="2:9" ht="12.75" thickBot="1">
      <c r="B157" s="97"/>
      <c r="C157" s="97"/>
      <c r="D157" s="97"/>
      <c r="E157" s="129">
        <f>SUM(E4:E156)</f>
        <v>10286156849</v>
      </c>
      <c r="F157" s="129">
        <f>SUM(F4:F156)</f>
        <v>10286156849</v>
      </c>
      <c r="G157" s="130">
        <f>E157-F157</f>
        <v>0</v>
      </c>
      <c r="H157" s="97"/>
    </row>
    <row r="158" spans="2:9" ht="12.75" thickTop="1">
      <c r="F158" s="111" t="s">
        <v>31</v>
      </c>
      <c r="G158" s="105"/>
    </row>
    <row r="159" spans="2:9">
      <c r="G159" s="108"/>
      <c r="H159" s="131"/>
    </row>
    <row r="160" spans="2:9">
      <c r="F160" s="132"/>
      <c r="G160" s="133"/>
      <c r="H160" s="109"/>
    </row>
    <row r="161" spans="4:8">
      <c r="F161" s="93"/>
      <c r="G161" s="109"/>
      <c r="H161" s="109"/>
    </row>
    <row r="162" spans="4:8">
      <c r="D162" s="108"/>
      <c r="H162" s="109"/>
    </row>
    <row r="163" spans="4:8">
      <c r="H163" s="109"/>
    </row>
    <row r="164" spans="4:8">
      <c r="H164" s="109"/>
    </row>
    <row r="167" spans="4:8">
      <c r="G167" s="10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Balance Sheet</vt:lpstr>
      <vt:lpstr>BS Notes</vt:lpstr>
      <vt:lpstr>Profit and Loss</vt:lpstr>
      <vt:lpstr>P&amp;L Notes</vt:lpstr>
      <vt:lpstr>Sheet1</vt:lpstr>
      <vt:lpstr>'BS Notes'!Print_Area</vt:lpstr>
      <vt:lpstr>'P&amp;L Notes'!Print_Area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Edlira Bizhga</dc:creator>
  <cp:lastModifiedBy>Hajrie Toska</cp:lastModifiedBy>
  <cp:lastPrinted>2019-12-13T16:39:40Z</cp:lastPrinted>
  <dcterms:created xsi:type="dcterms:W3CDTF">2012-02-28T12:55:00Z</dcterms:created>
  <dcterms:modified xsi:type="dcterms:W3CDTF">2020-02-08T09:51:18Z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randFormat">
    <vt:lpwstr>1.0</vt:lpwstr>
  </property>
  <property fmtid="{D5CDD505-2E9C-101B-9397-08002B2CF9AE}" pid="3" name="Smrt_NotesFontSize">
    <vt:lpwstr>8</vt:lpwstr>
  </property>
  <property fmtid="{D5CDD505-2E9C-101B-9397-08002B2CF9AE}" pid="4" name="Smrt_WorkbookThemeColor">
    <vt:lpwstr>PwC Red</vt:lpwstr>
  </property>
  <property fmtid="{D5CDD505-2E9C-101B-9397-08002B2CF9AE}" pid="5" name="Smrt_WorkbookNumberDisplay">
    <vt:lpwstr>0</vt:lpwstr>
  </property>
  <property fmtid="{D5CDD505-2E9C-101B-9397-08002B2CF9AE}" pid="6" name="Smrt_WorkbookPercentageDisplay">
    <vt:lpwstr>0</vt:lpwstr>
  </property>
  <property fmtid="{D5CDD505-2E9C-101B-9397-08002B2CF9AE}" pid="7" name="ShowPageNumber">
    <vt:lpwstr>True</vt:lpwstr>
  </property>
</Properties>
</file>