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0" windowHeight="7815" tabRatio="705"/>
  </bookViews>
  <sheets>
    <sheet name="PASH-sipas natyres" sheetId="6" r:id="rId1"/>
  </sheets>
  <externalReferences>
    <externalReference r:id="rId2"/>
  </externalReferences>
  <definedNames>
    <definedName name="_xlnm.Print_Area" localSheetId="0">'PASH-sipas natyres'!$A$1:$C$27</definedName>
  </definedNames>
  <calcPr calcId="124519"/>
</workbook>
</file>

<file path=xl/calcChain.xml><?xml version="1.0" encoding="utf-8"?>
<calcChain xmlns="http://schemas.openxmlformats.org/spreadsheetml/2006/main">
  <c r="B10" i="6"/>
  <c r="B11"/>
  <c r="B12"/>
  <c r="B23"/>
  <c r="B17" l="1"/>
  <c r="B25" s="1"/>
  <c r="B26" s="1"/>
  <c r="B27" s="1"/>
  <c r="B28" s="1"/>
  <c r="C23" l="1"/>
  <c r="C12"/>
  <c r="C11"/>
  <c r="C10"/>
  <c r="C17" l="1"/>
  <c r="C25" s="1"/>
  <c r="C27" s="1"/>
</calcChain>
</file>

<file path=xl/sharedStrings.xml><?xml version="1.0" encoding="utf-8"?>
<sst xmlns="http://schemas.openxmlformats.org/spreadsheetml/2006/main" count="26" uniqueCount="25">
  <si>
    <t>Periudha</t>
  </si>
  <si>
    <t>Raportuese</t>
  </si>
  <si>
    <t>Para ardhese</t>
  </si>
  <si>
    <t>Shuma</t>
  </si>
  <si>
    <t>Shpenzime te tjera</t>
  </si>
  <si>
    <t>Te ardhura e shpenzime financiare</t>
  </si>
  <si>
    <t>Fitime/(humbje) nga kurset e kembimit</t>
  </si>
  <si>
    <t>Fitimi/(humbja) para tatimit</t>
  </si>
  <si>
    <t>Shitjet neto</t>
  </si>
  <si>
    <t>Pagat</t>
  </si>
  <si>
    <t>Fitimi/(humbja) nga veprimtarite e shfrytezimit</t>
  </si>
  <si>
    <t>Te tjera te ardhura/(shpenzime) financiare</t>
  </si>
  <si>
    <t>Te ardhurat/(shpenzimet) nga interesi</t>
  </si>
  <si>
    <t>(sipas natyres) - e detyrueshme</t>
  </si>
  <si>
    <t>Te ardhura te tjera nga veprimtarite e shfrytezimit</t>
  </si>
  <si>
    <t>Ndryshimet ne inventarin e produkteve te gateshme dhe punes ne proces</t>
  </si>
  <si>
    <t>Puna e kryer nga njesia ekonomike raportuese per qellimet e veta dhe e kapitalizuar</t>
  </si>
  <si>
    <t>Mallrat, lendet e para dhe sherbimet</t>
  </si>
  <si>
    <t>Shpenzime te tjera nga veprimtarite e shfrytezimit</t>
  </si>
  <si>
    <t>Shpenzime te personelit</t>
  </si>
  <si>
    <t xml:space="preserve">Amortizimi </t>
  </si>
  <si>
    <t>Shpenzimet e sigurimeve shoqerore dhe shendetsore</t>
  </si>
  <si>
    <t>Shpenzimet e tatimit mbi fitimin</t>
  </si>
  <si>
    <t>Fitimi/(humbja) neto e periudhes financiare</t>
  </si>
  <si>
    <t>PASQYRA E TE ARDHURAVE DHE SHPENZIMEVE 2021</t>
  </si>
</sst>
</file>

<file path=xl/styles.xml><?xml version="1.0" encoding="utf-8"?>
<styleSheet xmlns="http://schemas.openxmlformats.org/spreadsheetml/2006/main">
  <numFmts count="5">
    <numFmt numFmtId="43" formatCode="_(* #,##0.00_);_(* \(#,##0.00\);_(* &quot;-&quot;??_);_(@_)"/>
    <numFmt numFmtId="164" formatCode="_(* #,##0_);_(* \(#,##0\);_(* &quot;-&quot;??_);_(@_)"/>
    <numFmt numFmtId="165" formatCode="_-* #,##0.00_-;\-* #,##0.00_-;_-* &quot;-&quot;??_-;_-@_-"/>
    <numFmt numFmtId="166" formatCode="[$-409]d/mmm/yy;@"/>
    <numFmt numFmtId="172" formatCode="_(* #,##0.00000000_);_(* \(#,##0.00000000\);_(* &quot;-&quot;??_);_(@_)"/>
  </numFmts>
  <fonts count="17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Tahoma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16"/>
      <color rgb="FFFF0000"/>
      <name val="Calibri"/>
      <family val="2"/>
      <charset val="238"/>
      <scheme val="minor"/>
    </font>
    <font>
      <sz val="10"/>
      <color theme="1"/>
      <name val="Arial"/>
      <family val="2"/>
    </font>
    <font>
      <b/>
      <i/>
      <sz val="10"/>
      <name val="Arial"/>
      <family val="2"/>
    </font>
    <font>
      <b/>
      <sz val="10"/>
      <color rgb="FFFF0000"/>
      <name val="Arial"/>
      <family val="2"/>
    </font>
    <font>
      <sz val="11"/>
      <color indexed="8"/>
      <name val="Calibri"/>
      <family val="2"/>
    </font>
    <font>
      <sz val="11"/>
      <color indexed="10"/>
      <name val="Calibri"/>
      <family val="2"/>
    </font>
    <font>
      <sz val="14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7">
    <xf numFmtId="0" fontId="0" fillId="0" borderId="0"/>
    <xf numFmtId="0" fontId="7" fillId="0" borderId="0"/>
    <xf numFmtId="43" fontId="8" fillId="0" borderId="0" applyFont="0" applyFill="0" applyBorder="0" applyAlignment="0" applyProtection="0"/>
    <xf numFmtId="0" fontId="14" fillId="0" borderId="0">
      <alignment vertical="top"/>
    </xf>
    <xf numFmtId="3" fontId="14" fillId="0" borderId="0">
      <alignment vertical="top"/>
    </xf>
    <xf numFmtId="0" fontId="15" fillId="0" borderId="0">
      <alignment vertical="top"/>
    </xf>
    <xf numFmtId="0" fontId="15" fillId="0" borderId="0">
      <alignment vertical="top"/>
    </xf>
    <xf numFmtId="0" fontId="6" fillId="0" borderId="0"/>
    <xf numFmtId="3" fontId="15" fillId="0" borderId="0">
      <alignment vertical="top"/>
    </xf>
    <xf numFmtId="3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6" fillId="0" borderId="0"/>
    <xf numFmtId="0" fontId="15" fillId="0" borderId="0">
      <alignment vertical="top"/>
    </xf>
    <xf numFmtId="0" fontId="15" fillId="0" borderId="0">
      <alignment vertical="top"/>
    </xf>
    <xf numFmtId="3" fontId="15" fillId="0" borderId="0">
      <alignment vertical="top"/>
    </xf>
    <xf numFmtId="0" fontId="14" fillId="0" borderId="0">
      <alignment vertical="top"/>
    </xf>
    <xf numFmtId="0" fontId="15" fillId="0" borderId="0">
      <alignment vertical="top"/>
    </xf>
    <xf numFmtId="0" fontId="16" fillId="0" borderId="0"/>
    <xf numFmtId="9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166" fontId="6" fillId="0" borderId="0"/>
    <xf numFmtId="0" fontId="6" fillId="0" borderId="0"/>
  </cellStyleXfs>
  <cellXfs count="29">
    <xf numFmtId="0" fontId="0" fillId="0" borderId="0" xfId="0"/>
    <xf numFmtId="0" fontId="4" fillId="0" borderId="0" xfId="0" applyFont="1" applyBorder="1" applyAlignment="1">
      <alignment vertical="center"/>
    </xf>
    <xf numFmtId="0" fontId="0" fillId="0" borderId="0" xfId="0" applyBorder="1"/>
    <xf numFmtId="0" fontId="6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2" fillId="0" borderId="0" xfId="0" applyFont="1"/>
    <xf numFmtId="0" fontId="6" fillId="0" borderId="0" xfId="0" applyFont="1" applyBorder="1" applyAlignment="1">
      <alignment horizontal="left" vertical="center" indent="3"/>
    </xf>
    <xf numFmtId="164" fontId="0" fillId="0" borderId="0" xfId="2" applyNumberFormat="1" applyFont="1"/>
    <xf numFmtId="164" fontId="3" fillId="2" borderId="0" xfId="2" applyNumberFormat="1" applyFont="1" applyFill="1" applyBorder="1" applyAlignment="1">
      <alignment horizontal="center" vertical="center"/>
    </xf>
    <xf numFmtId="164" fontId="0" fillId="0" borderId="0" xfId="2" applyNumberFormat="1" applyFont="1" applyBorder="1"/>
    <xf numFmtId="164" fontId="5" fillId="0" borderId="0" xfId="2" applyNumberFormat="1" applyFont="1" applyBorder="1" applyAlignment="1">
      <alignment vertical="center"/>
    </xf>
    <xf numFmtId="164" fontId="6" fillId="0" borderId="0" xfId="2" applyNumberFormat="1" applyFont="1" applyBorder="1" applyAlignment="1">
      <alignment vertical="center"/>
    </xf>
    <xf numFmtId="164" fontId="6" fillId="4" borderId="0" xfId="2" applyNumberFormat="1" applyFont="1" applyFill="1" applyBorder="1" applyAlignment="1">
      <alignment vertical="center"/>
    </xf>
    <xf numFmtId="164" fontId="6" fillId="0" borderId="0" xfId="2" applyNumberFormat="1" applyFont="1" applyBorder="1" applyAlignment="1">
      <alignment horizontal="left" vertical="center"/>
    </xf>
    <xf numFmtId="164" fontId="11" fillId="0" borderId="0" xfId="2" applyNumberFormat="1" applyFont="1" applyBorder="1"/>
    <xf numFmtId="0" fontId="12" fillId="0" borderId="0" xfId="0" applyFont="1" applyBorder="1" applyAlignment="1">
      <alignment horizontal="left" vertical="center"/>
    </xf>
    <xf numFmtId="164" fontId="5" fillId="3" borderId="1" xfId="2" applyNumberFormat="1" applyFont="1" applyFill="1" applyBorder="1" applyAlignment="1">
      <alignment vertical="center"/>
    </xf>
    <xf numFmtId="164" fontId="5" fillId="4" borderId="3" xfId="2" applyNumberFormat="1" applyFont="1" applyFill="1" applyBorder="1" applyAlignment="1">
      <alignment vertical="center"/>
    </xf>
    <xf numFmtId="164" fontId="13" fillId="4" borderId="2" xfId="2" applyNumberFormat="1" applyFont="1" applyFill="1" applyBorder="1" applyAlignment="1">
      <alignment vertical="center"/>
    </xf>
    <xf numFmtId="164" fontId="9" fillId="0" borderId="0" xfId="2" applyNumberFormat="1" applyFont="1" applyBorder="1" applyAlignment="1">
      <alignment horizontal="center"/>
    </xf>
    <xf numFmtId="43" fontId="0" fillId="0" borderId="0" xfId="0" applyNumberFormat="1"/>
    <xf numFmtId="164" fontId="0" fillId="0" borderId="0" xfId="0" applyNumberFormat="1"/>
    <xf numFmtId="9" fontId="0" fillId="0" borderId="0" xfId="19" applyFont="1"/>
    <xf numFmtId="164" fontId="3" fillId="2" borderId="0" xfId="2" applyNumberFormat="1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left"/>
    </xf>
    <xf numFmtId="0" fontId="2" fillId="2" borderId="0" xfId="0" applyFont="1" applyFill="1" applyAlignment="1">
      <alignment horizontal="left"/>
    </xf>
    <xf numFmtId="172" fontId="0" fillId="0" borderId="0" xfId="2" applyNumberFormat="1" applyFont="1" applyBorder="1"/>
  </cellXfs>
  <cellStyles count="27">
    <cellStyle name="Comma" xfId="2" builtinId="3"/>
    <cellStyle name="Comma 2" xfId="20"/>
    <cellStyle name="Comma 2 2" xfId="4"/>
    <cellStyle name="Comma 3" xfId="8"/>
    <cellStyle name="Comma 3 2" xfId="15"/>
    <cellStyle name="Comma 4" xfId="9"/>
    <cellStyle name="Comma 4 2" xfId="22"/>
    <cellStyle name="Comma 5" xfId="21"/>
    <cellStyle name="Comma 5 2 2" xfId="23"/>
    <cellStyle name="Normal" xfId="0" builtinId="0"/>
    <cellStyle name="Normal 2" xfId="24"/>
    <cellStyle name="Normal 2 2" xfId="3"/>
    <cellStyle name="Normal 2 2 2" xfId="7"/>
    <cellStyle name="Normal 2 2 2 2" xfId="16"/>
    <cellStyle name="Normal 2 3" xfId="10"/>
    <cellStyle name="Normal 2 3 2" xfId="25"/>
    <cellStyle name="Normal 3" xfId="1"/>
    <cellStyle name="Normal 3 2" xfId="5"/>
    <cellStyle name="Normal 3 2 2" xfId="26"/>
    <cellStyle name="Normal 4" xfId="6"/>
    <cellStyle name="Normal 4 2" xfId="17"/>
    <cellStyle name="Normal 5" xfId="11"/>
    <cellStyle name="Normal 5 2" xfId="13"/>
    <cellStyle name="Normal 6" xfId="14"/>
    <cellStyle name="Normal 7" xfId="12"/>
    <cellStyle name="Normal 8" xfId="18"/>
    <cellStyle name="Percent" xfId="19" builtinId="5"/>
  </cellStyles>
  <dxfs count="0"/>
  <tableStyles count="0" defaultTableStyle="TableStyleMedium9" defaultPivotStyle="PivotStyleLight16"/>
  <colors>
    <mruColors>
      <color rgb="FFAB737B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ASQYRA%20E%20POZICIONIT%20FINANCIAR%20202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asqyra e Pozicionit Financiar"/>
    </sheetNames>
    <sheetDataSet>
      <sheetData sheetId="0">
        <row r="65">
          <cell r="B65">
            <v>4818949.0144999996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I30"/>
  <sheetViews>
    <sheetView tabSelected="1" workbookViewId="0">
      <selection activeCell="D30" sqref="D30"/>
    </sheetView>
  </sheetViews>
  <sheetFormatPr defaultRowHeight="15"/>
  <cols>
    <col min="1" max="1" width="72.28515625" bestFit="1" customWidth="1"/>
    <col min="2" max="2" width="13.5703125" style="9" bestFit="1" customWidth="1"/>
    <col min="3" max="3" width="13.28515625" style="9" customWidth="1"/>
    <col min="4" max="4" width="16" bestFit="1" customWidth="1"/>
    <col min="5" max="5" width="9.140625" style="24"/>
    <col min="6" max="6" width="14.28515625" bestFit="1" customWidth="1"/>
    <col min="7" max="7" width="11.5703125" bestFit="1" customWidth="1"/>
    <col min="8" max="8" width="11.28515625" bestFit="1" customWidth="1"/>
    <col min="9" max="9" width="10.5703125" bestFit="1" customWidth="1"/>
  </cols>
  <sheetData>
    <row r="1" spans="1:9">
      <c r="A1" s="7"/>
    </row>
    <row r="2" spans="1:9" ht="15" customHeight="1">
      <c r="A2" s="26" t="s">
        <v>24</v>
      </c>
      <c r="B2" s="25" t="s">
        <v>0</v>
      </c>
      <c r="C2" s="10" t="s">
        <v>0</v>
      </c>
    </row>
    <row r="3" spans="1:9" ht="15" customHeight="1">
      <c r="A3" s="27"/>
      <c r="B3" s="25" t="s">
        <v>1</v>
      </c>
      <c r="C3" s="10" t="s">
        <v>2</v>
      </c>
    </row>
    <row r="4" spans="1:9">
      <c r="A4" s="1" t="s">
        <v>13</v>
      </c>
      <c r="B4" s="21"/>
      <c r="C4" s="21"/>
    </row>
    <row r="5" spans="1:9">
      <c r="B5" s="12"/>
      <c r="C5" s="12"/>
    </row>
    <row r="6" spans="1:9">
      <c r="A6" s="3" t="s">
        <v>8</v>
      </c>
      <c r="B6" s="13">
        <v>11628044</v>
      </c>
      <c r="C6" s="13">
        <v>8440853.3100000005</v>
      </c>
      <c r="D6" s="23"/>
      <c r="G6" s="23"/>
      <c r="I6" s="23"/>
    </row>
    <row r="7" spans="1:9">
      <c r="A7" s="3" t="s">
        <v>14</v>
      </c>
      <c r="B7" s="16">
        <v>11158010</v>
      </c>
      <c r="C7" s="16"/>
      <c r="F7" s="24"/>
      <c r="G7" s="24"/>
      <c r="I7" s="24"/>
    </row>
    <row r="8" spans="1:9">
      <c r="A8" s="3" t="s">
        <v>15</v>
      </c>
      <c r="B8" s="16"/>
      <c r="C8" s="16"/>
    </row>
    <row r="9" spans="1:9">
      <c r="A9" s="3" t="s">
        <v>16</v>
      </c>
      <c r="B9" s="16"/>
      <c r="C9" s="16"/>
    </row>
    <row r="10" spans="1:9">
      <c r="A10" s="3" t="s">
        <v>17</v>
      </c>
      <c r="B10" s="13">
        <f>-8172884.72+699482-15425</f>
        <v>-7488827.7199999997</v>
      </c>
      <c r="C10" s="13">
        <f>-3560778.79-2250288.14-548129-71308</f>
        <v>-6430503.9299999997</v>
      </c>
      <c r="D10" s="23"/>
      <c r="F10" s="9"/>
      <c r="G10" s="23"/>
      <c r="H10" s="23"/>
    </row>
    <row r="11" spans="1:9">
      <c r="A11" s="3" t="s">
        <v>18</v>
      </c>
      <c r="B11" s="13">
        <f>-635000-43720.82-601436.76-2448480-2500-90054.33-288000-4000-21000-42180.24-21.76</f>
        <v>-4176393.91</v>
      </c>
      <c r="C11" s="13">
        <f>-535783.33-37200-171144.12-2068963-82020.83-166087.66-240000-43115.3-24286.22</f>
        <v>-3368600.4600000004</v>
      </c>
      <c r="D11" s="23"/>
      <c r="H11" s="22"/>
    </row>
    <row r="12" spans="1:9">
      <c r="A12" s="3" t="s">
        <v>19</v>
      </c>
      <c r="B12" s="14">
        <f t="shared" ref="B12" si="0">SUM(B13:B14)</f>
        <v>-5884745</v>
      </c>
      <c r="C12" s="14">
        <f t="shared" ref="C12" si="1">SUM(C13:C14)</f>
        <v>-3769330</v>
      </c>
      <c r="D12" s="23"/>
    </row>
    <row r="13" spans="1:9">
      <c r="A13" s="8" t="s">
        <v>9</v>
      </c>
      <c r="B13" s="13">
        <v>-5042327</v>
      </c>
      <c r="C13" s="13">
        <v>-3192576</v>
      </c>
    </row>
    <row r="14" spans="1:9">
      <c r="A14" s="8" t="s">
        <v>21</v>
      </c>
      <c r="B14" s="13">
        <v>-842418</v>
      </c>
      <c r="C14" s="13">
        <v>-576754</v>
      </c>
    </row>
    <row r="15" spans="1:9">
      <c r="A15" s="3" t="s">
        <v>20</v>
      </c>
      <c r="B15" s="13">
        <v>-332241</v>
      </c>
      <c r="C15" s="13">
        <v>-293273</v>
      </c>
    </row>
    <row r="16" spans="1:9">
      <c r="A16" s="3" t="s">
        <v>4</v>
      </c>
      <c r="B16" s="13"/>
      <c r="C16" s="13"/>
    </row>
    <row r="17" spans="1:3">
      <c r="A17" s="4" t="s">
        <v>10</v>
      </c>
      <c r="B17" s="18">
        <f t="shared" ref="B17" si="2">SUM(B6:B12,B15:B16)</f>
        <v>4903846.370000001</v>
      </c>
      <c r="C17" s="18">
        <f t="shared" ref="C17" si="3">SUM(C6:C12,C15:C16)</f>
        <v>-5420854.0800000001</v>
      </c>
    </row>
    <row r="18" spans="1:3">
      <c r="A18" s="4"/>
      <c r="B18" s="13"/>
      <c r="C18" s="13"/>
    </row>
    <row r="19" spans="1:3">
      <c r="A19" s="17" t="s">
        <v>5</v>
      </c>
      <c r="B19" s="12"/>
      <c r="C19" s="12"/>
    </row>
    <row r="20" spans="1:3">
      <c r="A20" s="5" t="s">
        <v>12</v>
      </c>
      <c r="B20" s="13"/>
      <c r="C20" s="13"/>
    </row>
    <row r="21" spans="1:3">
      <c r="A21" s="3" t="s">
        <v>6</v>
      </c>
      <c r="B21" s="13">
        <v>0</v>
      </c>
      <c r="C21" s="13">
        <v>17203.060000000001</v>
      </c>
    </row>
    <row r="22" spans="1:3">
      <c r="A22" s="3" t="s">
        <v>11</v>
      </c>
      <c r="B22" s="13"/>
      <c r="C22" s="13"/>
    </row>
    <row r="23" spans="1:3">
      <c r="A23" s="4" t="s">
        <v>3</v>
      </c>
      <c r="B23" s="18">
        <f>SUM(B20:B22)</f>
        <v>0</v>
      </c>
      <c r="C23" s="18">
        <f>SUM(C20:C22)</f>
        <v>17203.060000000001</v>
      </c>
    </row>
    <row r="24" spans="1:3">
      <c r="A24" s="6"/>
      <c r="B24" s="15"/>
      <c r="C24" s="15"/>
    </row>
    <row r="25" spans="1:3" ht="15.75" thickBot="1">
      <c r="A25" s="6" t="s">
        <v>7</v>
      </c>
      <c r="B25" s="19">
        <f t="shared" ref="B25" si="4">+B17+B23</f>
        <v>4903846.370000001</v>
      </c>
      <c r="C25" s="19">
        <f t="shared" ref="C25" si="5">+C17+C23</f>
        <v>-5403651.0200000005</v>
      </c>
    </row>
    <row r="26" spans="1:3">
      <c r="A26" s="3" t="s">
        <v>22</v>
      </c>
      <c r="B26" s="13">
        <f>+(B25+1628441-5966305)*15%</f>
        <v>84897.355500000151</v>
      </c>
      <c r="C26" s="13">
        <v>0</v>
      </c>
    </row>
    <row r="27" spans="1:3" ht="15.75" thickBot="1">
      <c r="A27" s="6" t="s">
        <v>23</v>
      </c>
      <c r="B27" s="20">
        <f t="shared" ref="B27" si="6">+B25-B26</f>
        <v>4818949.0145000005</v>
      </c>
      <c r="C27" s="20">
        <f t="shared" ref="C27" si="7">+C25-C26</f>
        <v>-5403651.0200000005</v>
      </c>
    </row>
    <row r="28" spans="1:3" ht="15.75" thickTop="1">
      <c r="A28" s="2"/>
      <c r="B28" s="11">
        <f>+B27-'[1]Pasqyra e Pozicionit Financiar'!$B$65</f>
        <v>0</v>
      </c>
      <c r="C28" s="28"/>
    </row>
    <row r="29" spans="1:3">
      <c r="A29" s="2"/>
      <c r="B29" s="11"/>
      <c r="C29" s="11"/>
    </row>
    <row r="30" spans="1:3">
      <c r="A30" s="2"/>
      <c r="B30" s="11"/>
      <c r="C30" s="11"/>
    </row>
  </sheetData>
  <mergeCells count="1">
    <mergeCell ref="A2:A3"/>
  </mergeCells>
  <printOptions gridLines="1"/>
  <pageMargins left="0.45" right="0.24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PASH-sipas natyres</vt:lpstr>
      <vt:lpstr>'PASH-sipas natyres'!Print_Area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ehaxhi</dc:creator>
  <cp:lastModifiedBy>Admin</cp:lastModifiedBy>
  <cp:lastPrinted>2022-03-30T09:59:31Z</cp:lastPrinted>
  <dcterms:created xsi:type="dcterms:W3CDTF">2016-08-04T12:40:37Z</dcterms:created>
  <dcterms:modified xsi:type="dcterms:W3CDTF">2022-08-09T13:24:11Z</dcterms:modified>
</cp:coreProperties>
</file>