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LIENT\ALBA CONFENZIONE\Pasqyrat Financiare\2021\QKB\"/>
    </mc:Choice>
  </mc:AlternateContent>
  <bookViews>
    <workbookView xWindow="0" yWindow="0" windowWidth="28800" windowHeight="1233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7" i="1"/>
  <c r="B25" i="1" s="1"/>
  <c r="B27" i="1" s="1"/>
  <c r="C12" i="1"/>
  <c r="C17" i="1" s="1"/>
  <c r="C25" i="1" s="1"/>
  <c r="C27" i="1" s="1"/>
  <c r="B12" i="1"/>
  <c r="M21" i="1"/>
  <c r="N11" i="1"/>
  <c r="N7" i="1"/>
  <c r="N10" i="1"/>
  <c r="M14" i="1"/>
  <c r="M9" i="1"/>
  <c r="N14" i="1"/>
  <c r="N17" i="1"/>
  <c r="M25" i="1"/>
  <c r="M7" i="1"/>
  <c r="M10" i="1"/>
  <c r="M12" i="1"/>
  <c r="N6" i="1"/>
  <c r="N16" i="1"/>
  <c r="M6" i="1"/>
  <c r="M22" i="1"/>
  <c r="N18" i="1"/>
  <c r="N26" i="1"/>
  <c r="M20" i="1"/>
  <c r="N8" i="1"/>
  <c r="N21" i="1"/>
  <c r="N22" i="1"/>
  <c r="N25" i="1"/>
  <c r="M17" i="1"/>
  <c r="M16" i="1"/>
  <c r="M13" i="1"/>
  <c r="N24" i="1"/>
  <c r="M11" i="1"/>
  <c r="N27" i="1"/>
  <c r="N12" i="1"/>
  <c r="N15" i="1"/>
  <c r="N9" i="1"/>
  <c r="M19" i="1"/>
  <c r="N23" i="1"/>
  <c r="N20" i="1"/>
  <c r="M15" i="1"/>
  <c r="M18" i="1"/>
  <c r="N19" i="1"/>
  <c r="M23" i="1"/>
  <c r="N13" i="1"/>
  <c r="M24" i="1"/>
  <c r="M27" i="1"/>
  <c r="M26" i="1"/>
  <c r="M8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<sst xmlns="http://schemas.openxmlformats.org/spreadsheetml/2006/main" count="28" uniqueCount="27">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</sst>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29" sqref="C29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40251119</v>
      </c>
      <c r="C6" s="1">
        <v>30502283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280000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0</v>
      </c>
      <c r="C10" s="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-19672286</v>
      </c>
      <c r="C12" s="16">
        <f>SUM(C13:C14)</f>
        <v>-17169260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-19672286</v>
      </c>
      <c r="C13" s="1">
        <v>-17169260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0</v>
      </c>
      <c r="C14" s="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-205728</v>
      </c>
      <c r="C15" s="1">
        <v>-266592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-1527394</v>
      </c>
      <c r="C16" s="1">
        <v>-2519710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18845711</v>
      </c>
      <c r="C17" s="7">
        <f>SUM(C6:C12,C15:C16)</f>
        <v>10826721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-431400</v>
      </c>
      <c r="C22" s="1">
        <v>-90325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B22</f>
        <v>-431400</v>
      </c>
      <c r="C23" s="7">
        <f>C22</f>
        <v>-90325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18414311</v>
      </c>
      <c r="C25" s="6">
        <f>C17+C23</f>
        <v>10736396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-2964738</v>
      </c>
      <c r="C26" s="1">
        <v>-1411351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15449573</v>
      </c>
      <c r="C27" s="2">
        <f>C25+C26</f>
        <v>9325045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 &amp; H Consulting</cp:lastModifiedBy>
  <dcterms:created xsi:type="dcterms:W3CDTF">2018-06-20T15:30:23Z</dcterms:created>
  <dcterms:modified xsi:type="dcterms:W3CDTF">2022-09-13T10:39:30Z</dcterms:modified>
</cp:coreProperties>
</file>