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780" windowWidth="19320" windowHeight="8625" tabRatio="947"/>
  </bookViews>
  <sheets>
    <sheet name="BS SKK" sheetId="112" r:id="rId1"/>
    <sheet name="P&amp;L natyre" sheetId="113" r:id="rId2"/>
    <sheet name="CF" sheetId="116" r:id="rId3"/>
    <sheet name="Equity" sheetId="11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aaa">#REF!</definedName>
    <definedName name="aaaaaa">[1]Estimation!#REF!</definedName>
    <definedName name="Accou">#REF!</definedName>
    <definedName name="Account_Balance">#REF!</definedName>
    <definedName name="Accounts">#REF!</definedName>
    <definedName name="ARA_Threshold" localSheetId="0">#REF!</definedName>
    <definedName name="ARA_Threshold" localSheetId="2">#REF!</definedName>
    <definedName name="ARA_Threshold" localSheetId="3">#REF!</definedName>
    <definedName name="ARA_Threshold" localSheetId="1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dfbh">[2]Estimation!#REF!</definedName>
    <definedName name="Difference">#REF!</definedName>
    <definedName name="Disaggregations">#REF!</definedName>
    <definedName name="fixeur">[3]exch!$A$2</definedName>
    <definedName name="fixusd">[3]exch!$A$3</definedName>
    <definedName name="Gen.acc">#REF!</definedName>
    <definedName name="ii" localSheetId="0">#REF!</definedName>
    <definedName name="ii" localSheetId="2">#REF!</definedName>
    <definedName name="ii" localSheetId="3">#REF!</definedName>
    <definedName name="ii" localSheetId="1">#REF!</definedName>
    <definedName name="ii">#REF!</definedName>
    <definedName name="ji">[2]Estimation!#REF!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 localSheetId="0">#REF!</definedName>
    <definedName name="TextRefCopy1" localSheetId="2">#REF!</definedName>
    <definedName name="TextRefCopy1" localSheetId="3">#REF!</definedName>
    <definedName name="TextRefCopy1" localSheetId="1">#REF!</definedName>
    <definedName name="TextRefCopy1">#REF!</definedName>
    <definedName name="TextRefCopy10" localSheetId="0">#REF!</definedName>
    <definedName name="TextRefCopy10" localSheetId="2">#REF!</definedName>
    <definedName name="TextRefCopy10" localSheetId="3">#REF!</definedName>
    <definedName name="TextRefCopy10" localSheetId="1">#REF!</definedName>
    <definedName name="TextRefCopy10">#REF!</definedName>
    <definedName name="TextRefCopy11" localSheetId="0">#REF!</definedName>
    <definedName name="TextRefCopy11" localSheetId="2">#REF!</definedName>
    <definedName name="TextRefCopy11" localSheetId="3">#REF!</definedName>
    <definedName name="TextRefCopy11" localSheetId="1">#REF!</definedName>
    <definedName name="TextRefCopy11">#REF!</definedName>
    <definedName name="TextRefCopy12" localSheetId="0">#REF!</definedName>
    <definedName name="TextRefCopy12" localSheetId="2">#REF!</definedName>
    <definedName name="TextRefCopy12" localSheetId="3">#REF!</definedName>
    <definedName name="TextRefCopy12" localSheetId="1">#REF!</definedName>
    <definedName name="TextRefCopy12">#REF!</definedName>
    <definedName name="TextRefCopy13" localSheetId="0">#REF!</definedName>
    <definedName name="TextRefCopy13" localSheetId="2">#REF!</definedName>
    <definedName name="TextRefCopy13" localSheetId="3">#REF!</definedName>
    <definedName name="TextRefCopy13" localSheetId="1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 localSheetId="0">#REF!</definedName>
    <definedName name="TextRefCopy18" localSheetId="2">#REF!</definedName>
    <definedName name="TextRefCopy18" localSheetId="3">#REF!</definedName>
    <definedName name="TextRefCopy18" localSheetId="1">#REF!</definedName>
    <definedName name="TextRefCopy18">#REF!</definedName>
    <definedName name="TextRefCopy19" localSheetId="0">#REF!</definedName>
    <definedName name="TextRefCopy19" localSheetId="2">#REF!</definedName>
    <definedName name="TextRefCopy19" localSheetId="3">#REF!</definedName>
    <definedName name="TextRefCopy19" localSheetId="1">'P&amp;L natyre'!#REF!</definedName>
    <definedName name="TextRefCopy19">#REF!</definedName>
    <definedName name="TextRefCopy2" localSheetId="0">#REF!</definedName>
    <definedName name="TextRefCopy2" localSheetId="2">#REF!</definedName>
    <definedName name="TextRefCopy2" localSheetId="3">#REF!</definedName>
    <definedName name="TextRefCopy2" localSheetId="1">#REF!</definedName>
    <definedName name="TextRefCopy2">#REF!</definedName>
    <definedName name="TextRefCopy20" localSheetId="0">#REF!</definedName>
    <definedName name="TextRefCopy20" localSheetId="2">#REF!</definedName>
    <definedName name="TextRefCopy20" localSheetId="3">#REF!</definedName>
    <definedName name="TextRefCopy20" localSheetId="1">'P&amp;L natyre'!#REF!</definedName>
    <definedName name="TextRefCopy20">#REF!</definedName>
    <definedName name="TextRefCopy21" localSheetId="0">#REF!</definedName>
    <definedName name="TextRefCopy21" localSheetId="2">#REF!</definedName>
    <definedName name="TextRefCopy21" localSheetId="3">#REF!</definedName>
    <definedName name="TextRefCopy21" localSheetId="1">'P&amp;L natyre'!#REF!</definedName>
    <definedName name="TextRefCopy21">#REF!</definedName>
    <definedName name="TextRefCopy25" localSheetId="0">[5]Description!#REF!</definedName>
    <definedName name="TextRefCopy25" localSheetId="2">[5]Description!#REF!</definedName>
    <definedName name="TextRefCopy25" localSheetId="3">[5]Description!#REF!</definedName>
    <definedName name="TextRefCopy25" localSheetId="1">[5]Description!#REF!</definedName>
    <definedName name="TextRefCopy25">[5]Description!#REF!</definedName>
    <definedName name="TextRefCopy29">#REF!</definedName>
    <definedName name="TextRefCopy3">#REF!</definedName>
    <definedName name="TextRefCopy30">#REF!</definedName>
    <definedName name="TextRefCopy31" localSheetId="0">[1]Estimation!#REF!</definedName>
    <definedName name="TextRefCopy31" localSheetId="2">[1]Estimation!#REF!</definedName>
    <definedName name="TextRefCopy31" localSheetId="3">[1]Estimation!#REF!</definedName>
    <definedName name="TextRefCopy31" localSheetId="1">[1]Estimation!#REF!</definedName>
    <definedName name="TextRefCopy31">[1]Estimation!#REF!</definedName>
    <definedName name="TextRefCopy32" localSheetId="0">[1]Estimation!#REF!</definedName>
    <definedName name="TextRefCopy32" localSheetId="2">[1]Estimation!#REF!</definedName>
    <definedName name="TextRefCopy32" localSheetId="3">[1]Estimation!#REF!</definedName>
    <definedName name="TextRefCopy32" localSheetId="1">[1]Estimation!#REF!</definedName>
    <definedName name="TextRefCopy32">[1]Estimation!#REF!</definedName>
    <definedName name="TextRefCopy33" localSheetId="0">[1]Estimation!#REF!</definedName>
    <definedName name="TextRefCopy33" localSheetId="2">[1]Estimation!#REF!</definedName>
    <definedName name="TextRefCopy33" localSheetId="3">[1]Estimation!#REF!</definedName>
    <definedName name="TextRefCopy33" localSheetId="1">[1]Estimation!#REF!</definedName>
    <definedName name="TextRefCopy33">[1]Estimation!#REF!</definedName>
    <definedName name="TextRefCopy34" localSheetId="0">'[5]PBC Sep30.05'!#REF!</definedName>
    <definedName name="TextRefCopy34" localSheetId="2">'[5]PBC Sep30.05'!#REF!</definedName>
    <definedName name="TextRefCopy34" localSheetId="3">'[5]PBC Sep30.05'!#REF!</definedName>
    <definedName name="TextRefCopy34" localSheetId="1">'[5]PBC Sep30.05'!#REF!</definedName>
    <definedName name="TextRefCopy34">'[5]PBC Sep30.05'!#REF!</definedName>
    <definedName name="TextRefCopy38">'[5]PBC Sep30.05'!$AA$113</definedName>
    <definedName name="TextRefCopy4">#REF!</definedName>
    <definedName name="TextRefCopy45" localSheetId="0">[1]Estimation!#REF!</definedName>
    <definedName name="TextRefCopy45" localSheetId="2">[1]Estimation!#REF!</definedName>
    <definedName name="TextRefCopy45" localSheetId="3">[1]Estimation!#REF!</definedName>
    <definedName name="TextRefCopy45" localSheetId="1">[1]Estimation!#REF!</definedName>
    <definedName name="TextRefCopy45">[1]Estimation!#REF!</definedName>
    <definedName name="TextRefCopy47">[5]Description!$G$38</definedName>
    <definedName name="TextRefCopy48">[5]Description!$G$65</definedName>
    <definedName name="TextRefCopy5">#REF!</definedName>
    <definedName name="TextRefCopy51" localSheetId="0">[1]Estimation!#REF!</definedName>
    <definedName name="TextRefCopy51" localSheetId="2">[1]Estimation!#REF!</definedName>
    <definedName name="TextRefCopy51" localSheetId="3">[1]Estimation!#REF!</definedName>
    <definedName name="TextRefCopy51" localSheetId="1">[1]Estimation!#REF!</definedName>
    <definedName name="TextRefCopy51">[1]Estimation!#REF!</definedName>
    <definedName name="TextRefCopy52" localSheetId="0">[1]Estimation!#REF!</definedName>
    <definedName name="TextRefCopy52" localSheetId="2">[1]Estimation!#REF!</definedName>
    <definedName name="TextRefCopy52" localSheetId="3">[1]Estimation!#REF!</definedName>
    <definedName name="TextRefCopy52" localSheetId="1">[1]Estimation!#REF!</definedName>
    <definedName name="TextRefCopy52">[1]Estimation!#REF!</definedName>
    <definedName name="TextRefCopy53" localSheetId="0">[1]Estimation!#REF!</definedName>
    <definedName name="TextRefCopy53" localSheetId="2">[1]Estimation!#REF!</definedName>
    <definedName name="TextRefCopy53" localSheetId="3">[1]Estimation!#REF!</definedName>
    <definedName name="TextRefCopy53" localSheetId="1">[1]Estimation!#REF!</definedName>
    <definedName name="TextRefCopy53">[1]Estimation!#REF!</definedName>
    <definedName name="TextRefCopy54" localSheetId="0">[1]Estimation!#REF!</definedName>
    <definedName name="TextRefCopy54" localSheetId="2">[1]Estimation!#REF!</definedName>
    <definedName name="TextRefCopy54" localSheetId="3">[1]Estimation!#REF!</definedName>
    <definedName name="TextRefCopy54" localSheetId="1">[1]Estimation!#REF!</definedName>
    <definedName name="TextRefCopy54">[1]Estimation!#REF!</definedName>
    <definedName name="TextRefCopy55" localSheetId="0">[1]Estimation!#REF!</definedName>
    <definedName name="TextRefCopy55" localSheetId="2">[1]Estimation!#REF!</definedName>
    <definedName name="TextRefCopy55" localSheetId="3">[1]Estimation!#REF!</definedName>
    <definedName name="TextRefCopy55" localSheetId="1">[1]Estimation!#REF!</definedName>
    <definedName name="TextRefCopy55">[1]Estimation!#REF!</definedName>
    <definedName name="TextRefCopy56" localSheetId="0">[1]Estimation!#REF!</definedName>
    <definedName name="TextRefCopy56" localSheetId="2">[1]Estimation!#REF!</definedName>
    <definedName name="TextRefCopy56" localSheetId="3">[1]Estimation!#REF!</definedName>
    <definedName name="TextRefCopy56" localSheetId="1">[1]Estimation!#REF!</definedName>
    <definedName name="TextRefCopy56">[1]Estimation!#REF!</definedName>
    <definedName name="TextRefCopy57" localSheetId="0">[1]Estimation!#REF!</definedName>
    <definedName name="TextRefCopy57" localSheetId="2">[1]Estimation!#REF!</definedName>
    <definedName name="TextRefCopy57" localSheetId="3">[1]Estimation!#REF!</definedName>
    <definedName name="TextRefCopy57" localSheetId="1">[1]Estimation!#REF!</definedName>
    <definedName name="TextRefCopy57">[1]Estimation!#REF!</definedName>
    <definedName name="TextRefCopy58" localSheetId="0">[1]Estimation!#REF!</definedName>
    <definedName name="TextRefCopy58" localSheetId="2">[1]Estimation!#REF!</definedName>
    <definedName name="TextRefCopy58" localSheetId="3">[1]Estimation!#REF!</definedName>
    <definedName name="TextRefCopy58" localSheetId="1">[1]Estimation!#REF!</definedName>
    <definedName name="TextRefCopy58">[1]Estimation!#REF!</definedName>
    <definedName name="TextRefCopy59" localSheetId="0">[1]Estimation!#REF!</definedName>
    <definedName name="TextRefCopy59" localSheetId="2">[1]Estimation!#REF!</definedName>
    <definedName name="TextRefCopy59" localSheetId="3">[1]Estimation!#REF!</definedName>
    <definedName name="TextRefCopy59" localSheetId="1">[1]Estimation!#REF!</definedName>
    <definedName name="TextRefCopy59">[1]Estimation!#REF!</definedName>
    <definedName name="TextRefCopy6" localSheetId="0">#REF!</definedName>
    <definedName name="TextRefCopy6" localSheetId="2">#REF!</definedName>
    <definedName name="TextRefCopy6" localSheetId="3">#REF!</definedName>
    <definedName name="TextRefCopy6" localSheetId="1">#REF!</definedName>
    <definedName name="TextRefCopy6">#REF!</definedName>
    <definedName name="TextRefCopy60" localSheetId="0">'[6]Interest_income '!#REF!</definedName>
    <definedName name="TextRefCopy60" localSheetId="2">'[6]Interest_income '!#REF!</definedName>
    <definedName name="TextRefCopy60" localSheetId="3">'[6]Interest_income '!#REF!</definedName>
    <definedName name="TextRefCopy60" localSheetId="1">'[6]Interest_income '!#REF!</definedName>
    <definedName name="TextRefCopy60">'[6]Interest_income '!#REF!</definedName>
    <definedName name="TextRefCopy61" localSheetId="0">'[6]Interest_income '!#REF!</definedName>
    <definedName name="TextRefCopy61" localSheetId="2">'[6]Interest_income '!#REF!</definedName>
    <definedName name="TextRefCopy61" localSheetId="3">'[6]Interest_income '!#REF!</definedName>
    <definedName name="TextRefCopy61" localSheetId="1">'[6]Interest_income '!#REF!</definedName>
    <definedName name="TextRefCopy61">'[6]Interest_income '!#REF!</definedName>
    <definedName name="TextRefCopy62" localSheetId="0">'[6]Interest_income '!#REF!</definedName>
    <definedName name="TextRefCopy62" localSheetId="2">'[6]Interest_income '!#REF!</definedName>
    <definedName name="TextRefCopy62" localSheetId="3">'[6]Interest_income '!#REF!</definedName>
    <definedName name="TextRefCopy62" localSheetId="1">'[6]Interest_income '!#REF!</definedName>
    <definedName name="TextRefCopy62">'[6]Interest_income '!#REF!</definedName>
    <definedName name="TextRefCopy63" localSheetId="0">'[6]Interest_income '!#REF!</definedName>
    <definedName name="TextRefCopy63" localSheetId="2">'[6]Interest_income '!#REF!</definedName>
    <definedName name="TextRefCopy63" localSheetId="3">'[6]Interest_income '!#REF!</definedName>
    <definedName name="TextRefCopy63" localSheetId="1">'[6]Interest_income '!#REF!</definedName>
    <definedName name="TextRefCopy63">'[6]Interest_income '!#REF!</definedName>
    <definedName name="TextRefCopy64" localSheetId="0">'[6]Interest_income '!#REF!</definedName>
    <definedName name="TextRefCopy64" localSheetId="2">'[6]Interest_income '!#REF!</definedName>
    <definedName name="TextRefCopy64" localSheetId="3">'[6]Interest_income '!#REF!</definedName>
    <definedName name="TextRefCopy64" localSheetId="1">'[6]Interest_income '!#REF!</definedName>
    <definedName name="TextRefCopy64">'[6]Interest_income '!#REF!</definedName>
    <definedName name="TextRefCopy65" localSheetId="0">'[6]Interest_income '!#REF!</definedName>
    <definedName name="TextRefCopy65" localSheetId="2">'[6]Interest_income '!#REF!</definedName>
    <definedName name="TextRefCopy65" localSheetId="3">'[6]Interest_income '!#REF!</definedName>
    <definedName name="TextRefCopy65" localSheetId="1">'[6]Interest_income '!#REF!</definedName>
    <definedName name="TextRefCopy65">'[6]Interest_income '!#REF!</definedName>
    <definedName name="TextRefCopy66" localSheetId="0">'[6]Interest_income '!#REF!</definedName>
    <definedName name="TextRefCopy66" localSheetId="2">'[6]Interest_income '!#REF!</definedName>
    <definedName name="TextRefCopy66" localSheetId="3">'[6]Interest_income '!#REF!</definedName>
    <definedName name="TextRefCopy66" localSheetId="1">'[6]Interest_income '!#REF!</definedName>
    <definedName name="TextRefCopy66">'[6]Interest_income '!#REF!</definedName>
    <definedName name="TextRefCopy67" localSheetId="0">'[6]Interest_income '!#REF!</definedName>
    <definedName name="TextRefCopy67" localSheetId="2">'[6]Interest_income '!#REF!</definedName>
    <definedName name="TextRefCopy67" localSheetId="3">'[6]Interest_income '!#REF!</definedName>
    <definedName name="TextRefCopy67" localSheetId="1">'[6]Interest_income '!#REF!</definedName>
    <definedName name="TextRefCopy67">'[6]Interest_income '!#REF!</definedName>
    <definedName name="TextRefCopy68" localSheetId="0">'[6]Interest_income '!#REF!</definedName>
    <definedName name="TextRefCopy68" localSheetId="2">'[6]Interest_income '!#REF!</definedName>
    <definedName name="TextRefCopy68" localSheetId="3">'[6]Interest_income '!#REF!</definedName>
    <definedName name="TextRefCopy68" localSheetId="1">'[6]Interest_income '!#REF!</definedName>
    <definedName name="TextRefCopy68">'[6]Interest_income '!#REF!</definedName>
    <definedName name="TextRefCopy69" localSheetId="0">'[6]Interest_income '!#REF!</definedName>
    <definedName name="TextRefCopy69" localSheetId="2">'[6]Interest_income '!#REF!</definedName>
    <definedName name="TextRefCopy69" localSheetId="3">'[6]Interest_income '!#REF!</definedName>
    <definedName name="TextRefCopy69" localSheetId="1">'[6]Interest_income '!#REF!</definedName>
    <definedName name="TextRefCopy69">'[6]Interest_income '!#REF!</definedName>
    <definedName name="TextRefCopy7">#REF!</definedName>
    <definedName name="TextRefCopy70" localSheetId="0">'[6]Interest_income '!#REF!</definedName>
    <definedName name="TextRefCopy70" localSheetId="2">'[6]Interest_income '!#REF!</definedName>
    <definedName name="TextRefCopy70" localSheetId="3">'[6]Interest_income '!#REF!</definedName>
    <definedName name="TextRefCopy70" localSheetId="1">'[6]Interest_income '!#REF!</definedName>
    <definedName name="TextRefCopy70">'[6]Interest_income '!#REF!</definedName>
    <definedName name="TextRefCopy71" localSheetId="0">'[6]Interest_income '!#REF!</definedName>
    <definedName name="TextRefCopy71" localSheetId="2">'[6]Interest_income '!#REF!</definedName>
    <definedName name="TextRefCopy71" localSheetId="3">'[6]Interest_income '!#REF!</definedName>
    <definedName name="TextRefCopy71" localSheetId="1">'[6]Interest_income '!#REF!</definedName>
    <definedName name="TextRefCopy71">'[6]Interest_income '!#REF!</definedName>
    <definedName name="TextRefCopy76" localSheetId="0">'[6]Interest_income '!#REF!</definedName>
    <definedName name="TextRefCopy76" localSheetId="2">'[6]Interest_income '!#REF!</definedName>
    <definedName name="TextRefCopy76" localSheetId="3">'[6]Interest_income '!#REF!</definedName>
    <definedName name="TextRefCopy76" localSheetId="1">'[6]Interest_income '!#REF!</definedName>
    <definedName name="TextRefCopy76">'[6]Interest_income '!#REF!</definedName>
    <definedName name="TextRefCopy77" localSheetId="0">'[6]Interest_income '!#REF!</definedName>
    <definedName name="TextRefCopy77" localSheetId="2">'[6]Interest_income '!#REF!</definedName>
    <definedName name="TextRefCopy77" localSheetId="3">'[6]Interest_income '!#REF!</definedName>
    <definedName name="TextRefCopy77" localSheetId="1">'[6]Interest_income '!#REF!</definedName>
    <definedName name="TextRefCopy77">'[6]Interest_income '!#REF!</definedName>
    <definedName name="TextRefCopy78" localSheetId="0">'[6]Interest_income '!#REF!</definedName>
    <definedName name="TextRefCopy78" localSheetId="2">'[6]Interest_income '!#REF!</definedName>
    <definedName name="TextRefCopy78" localSheetId="3">'[6]Interest_income '!#REF!</definedName>
    <definedName name="TextRefCopy78" localSheetId="1">'[6]Interest_income '!#REF!</definedName>
    <definedName name="TextRefCopy78">'[6]Interest_income '!#REF!</definedName>
    <definedName name="TextRefCopy79" localSheetId="0">'[6]Interest_income '!#REF!</definedName>
    <definedName name="TextRefCopy79" localSheetId="2">'[6]Interest_income '!#REF!</definedName>
    <definedName name="TextRefCopy79" localSheetId="3">'[6]Interest_income '!#REF!</definedName>
    <definedName name="TextRefCopy79" localSheetId="1">'[6]Interest_income '!#REF!</definedName>
    <definedName name="TextRefCopy79">'[6]Interest_income '!#REF!</definedName>
    <definedName name="TextRefCopy8" localSheetId="0">#REF!</definedName>
    <definedName name="TextRefCopy8" localSheetId="2">#REF!</definedName>
    <definedName name="TextRefCopy8" localSheetId="3">#REF!</definedName>
    <definedName name="TextRefCopy8" localSheetId="1">#REF!</definedName>
    <definedName name="TextRefCopy8">#REF!</definedName>
    <definedName name="TextRefCopy80" localSheetId="0">'[6]Interest_income '!#REF!</definedName>
    <definedName name="TextRefCopy80" localSheetId="2">'[6]Interest_income '!#REF!</definedName>
    <definedName name="TextRefCopy80" localSheetId="3">'[6]Interest_income '!#REF!</definedName>
    <definedName name="TextRefCopy80" localSheetId="1">'[6]Interest_income '!#REF!</definedName>
    <definedName name="TextRefCopy80">'[6]Interest_income '!#REF!</definedName>
    <definedName name="TextRefCopy81" localSheetId="0">'[6]Interest_income '!#REF!</definedName>
    <definedName name="TextRefCopy81" localSheetId="2">'[6]Interest_income '!#REF!</definedName>
    <definedName name="TextRefCopy81" localSheetId="3">'[6]Interest_income '!#REF!</definedName>
    <definedName name="TextRefCopy81" localSheetId="1">'[6]Interest_income '!#REF!</definedName>
    <definedName name="TextRefCopy81">'[6]Interest_income '!#REF!</definedName>
    <definedName name="TextRefCopy82" localSheetId="0">'[6]Interest_income '!#REF!</definedName>
    <definedName name="TextRefCopy82" localSheetId="2">'[6]Interest_income '!#REF!</definedName>
    <definedName name="TextRefCopy82" localSheetId="3">'[6]Interest_income '!#REF!</definedName>
    <definedName name="TextRefCopy82" localSheetId="1">'[6]Interest_income '!#REF!</definedName>
    <definedName name="TextRefCopy82">'[6]Interest_income '!#REF!</definedName>
    <definedName name="TextRefCopy9" localSheetId="0">#REF!</definedName>
    <definedName name="TextRefCopy9" localSheetId="2">#REF!</definedName>
    <definedName name="TextRefCopy9" localSheetId="3">#REF!</definedName>
    <definedName name="TextRefCopy9" localSheetId="1">#REF!</definedName>
    <definedName name="TextRefCopy9">#REF!</definedName>
    <definedName name="TextRefCopyRangeCount" hidden="1">21</definedName>
    <definedName name="Threshold">#REF!</definedName>
    <definedName name="uu" localSheetId="0">#REF!</definedName>
    <definedName name="uu" localSheetId="2">#REF!</definedName>
    <definedName name="uu" localSheetId="3">#REF!</definedName>
    <definedName name="uu" localSheetId="1">#REF!</definedName>
    <definedName name="uu">#REF!</definedName>
    <definedName name="XREF_COLUMN_1" localSheetId="0" hidden="1">'[7]Test Sep.05'!#REF!</definedName>
    <definedName name="XREF_COLUMN_1" localSheetId="2" hidden="1">'[7]Test Sep.05'!#REF!</definedName>
    <definedName name="XREF_COLUMN_1" localSheetId="3" hidden="1">'[7]Test Sep.05'!#REF!</definedName>
    <definedName name="XREF_COLUMN_1" localSheetId="1" hidden="1">'[7]Test Sep.05'!#REF!</definedName>
    <definedName name="XREF_COLUMN_1" hidden="1">'[7]Test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</definedNames>
  <calcPr calcId="125725"/>
</workbook>
</file>

<file path=xl/calcChain.xml><?xml version="1.0" encoding="utf-8"?>
<calcChain xmlns="http://schemas.openxmlformats.org/spreadsheetml/2006/main">
  <c r="D45" i="116"/>
  <c r="F20"/>
  <c r="D20"/>
  <c r="F14"/>
  <c r="D14"/>
  <c r="F9"/>
  <c r="D9"/>
  <c r="L24" i="117"/>
  <c r="M24"/>
  <c r="N24"/>
  <c r="O24"/>
  <c r="K24"/>
  <c r="J24"/>
  <c r="G24"/>
  <c r="H24"/>
  <c r="I24"/>
  <c r="F24"/>
  <c r="D24"/>
  <c r="O5"/>
  <c r="E11"/>
  <c r="F11"/>
  <c r="G11"/>
  <c r="H11"/>
  <c r="I11"/>
  <c r="J11"/>
  <c r="K11"/>
  <c r="D11"/>
  <c r="D30" i="112"/>
  <c r="G23" i="113" l="1"/>
  <c r="G14" l="1"/>
  <c r="G13"/>
  <c r="G12" l="1"/>
  <c r="G10"/>
  <c r="G7"/>
  <c r="G24"/>
  <c r="G21"/>
  <c r="G30" l="1"/>
  <c r="G22"/>
  <c r="G16"/>
  <c r="G28" l="1"/>
  <c r="G34" s="1"/>
  <c r="G47" s="1"/>
  <c r="G51" l="1"/>
  <c r="G58" l="1"/>
  <c r="L11" i="117" l="1"/>
  <c r="M11"/>
  <c r="O10"/>
  <c r="O9" l="1"/>
  <c r="O11" l="1"/>
  <c r="B1" l="1"/>
  <c r="C1" s="1"/>
  <c r="A1" i="116"/>
  <c r="B1" s="1"/>
  <c r="B1" i="113"/>
  <c r="D2245" i="112" l="1"/>
  <c r="O15" i="117" l="1"/>
</calcChain>
</file>

<file path=xl/sharedStrings.xml><?xml version="1.0" encoding="utf-8"?>
<sst xmlns="http://schemas.openxmlformats.org/spreadsheetml/2006/main" count="191" uniqueCount="157">
  <si>
    <t>Totali</t>
  </si>
  <si>
    <t>Aktivet afatgjata</t>
  </si>
  <si>
    <t>Shenime</t>
  </si>
  <si>
    <t>Fitime te mbartura</t>
  </si>
  <si>
    <t>Fitimi i ushtrimit</t>
  </si>
  <si>
    <t>DETYRIMET</t>
  </si>
  <si>
    <t>Detyrime afatgjata</t>
  </si>
  <si>
    <t>Total Detyrime afatgjata</t>
  </si>
  <si>
    <t>Detyrime afatshkurtra</t>
  </si>
  <si>
    <t>Hua afatshkurtra</t>
  </si>
  <si>
    <t>Llogari te pagueshme tregetare</t>
  </si>
  <si>
    <t>Totali i detyrimeve</t>
  </si>
  <si>
    <t>Totali i kapitalit dhe detyrimeve</t>
  </si>
  <si>
    <t>Shpenzimi i tatimit mbi fitimin</t>
  </si>
  <si>
    <t>Shareholders equity movements schedule</t>
  </si>
  <si>
    <t>ne LEK</t>
  </si>
  <si>
    <t>CASH FLOWS</t>
  </si>
  <si>
    <t xml:space="preserve">Total Aktive </t>
  </si>
  <si>
    <t>Aktive afatshkurtra</t>
  </si>
  <si>
    <t>Inventari</t>
  </si>
  <si>
    <t>Aktive afatgjata materiale</t>
  </si>
  <si>
    <t>Aktive afatgjata jomateriale</t>
  </si>
  <si>
    <t>Total Detyrime afatshkurtra</t>
  </si>
  <si>
    <t>Total aktive afatgjata</t>
  </si>
  <si>
    <t>Mjete monetare</t>
  </si>
  <si>
    <t>Te arketueshme nga te ardhurat e konstatuara</t>
  </si>
  <si>
    <t>1)</t>
  </si>
  <si>
    <t>2)</t>
  </si>
  <si>
    <t>Aktive financiare</t>
  </si>
  <si>
    <t>Aktive tatimore te shtyra</t>
  </si>
  <si>
    <t>Te pagueshme per shpenzime te konstatuara</t>
  </si>
  <si>
    <t>Provizione</t>
  </si>
  <si>
    <t>Detyrime tatimore te shtyra</t>
  </si>
  <si>
    <t>Kapitali i nenshkruar</t>
  </si>
  <si>
    <t>Primi i lidhur me kapitalin</t>
  </si>
  <si>
    <t>Rezerva rivleresimi</t>
  </si>
  <si>
    <t>Rezerva Ligjore</t>
  </si>
  <si>
    <t>Rezerva Statutore</t>
  </si>
  <si>
    <t>Te ardhura nga aktiviteti i shfrytezimit</t>
  </si>
  <si>
    <t>Ndryshimi ne inventarin e produkteve te gatshme dhe prodhimit ne proces</t>
  </si>
  <si>
    <t>Puna e kryer nga njesia ekonomike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</si>
  <si>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</si>
  <si>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</si>
  <si>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</si>
  <si>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</si>
  <si>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</si>
  <si>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Zhvleresim i aktiveve afatgjata materiale</t>
  </si>
  <si>
    <t>Shpenzime konsumi dhe amortizimi</t>
  </si>
  <si>
    <t>Shpenzime te tjera te shfrytezimit</t>
  </si>
  <si>
    <t>Shpenzime financiare</t>
  </si>
  <si>
    <t>Shpenzime te tjera financiare</t>
  </si>
  <si>
    <t>Pjese e fitimit/humbjes nga pjesmarrjet</t>
  </si>
  <si>
    <t>Fitimi/humbja para tatimit</t>
  </si>
  <si>
    <t>Shpenzimi aktual i tatimit mbi fitimin</t>
  </si>
  <si>
    <t>Shpenzimi aktual i tatimit te shtyre</t>
  </si>
  <si>
    <t>Fitimi/humbja per:</t>
  </si>
  <si>
    <t>Pronaret e njesise ekonomike meme</t>
  </si>
  <si>
    <t>Interesat jo-kontrolluese</t>
  </si>
  <si>
    <t>Fitimi/humbja e vitit</t>
  </si>
  <si>
    <t>Te ardhura te tjera gjithperfshirese per vitin:</t>
  </si>
  <si>
    <t>Diferencat (+/-) nga perkthimi i monedhes ne veprimtari te huaja</t>
  </si>
  <si>
    <t>Diferencat (+/-) nga rivleresimi i aktiveve afatgjata materiale</t>
  </si>
  <si>
    <t>Diferencat (+/-) nga rivleresimi i aktiveve financiare te mbajtura per shitje</t>
  </si>
  <si>
    <t>Pjesa e te ardhurave gjithperfshirese nga pjesmarrjet</t>
  </si>
  <si>
    <t>Fitim / Humbja e vitit</t>
  </si>
  <si>
    <t>Fitimi / Humbja e vitit</t>
  </si>
  <si>
    <t>Rezerva Rivlerësimi</t>
  </si>
  <si>
    <t>Rezerva të tjera</t>
  </si>
  <si>
    <t>Fitimet e Pashpërndara</t>
  </si>
  <si>
    <t>Interesa Jo-Kontrollues</t>
  </si>
  <si>
    <t>Investime</t>
  </si>
  <si>
    <t>Llogari te arketueshme tregetare</t>
  </si>
  <si>
    <t>Llogari te arketueshme nga palet e lidhura</t>
  </si>
  <si>
    <t>Te tjera llogari te arketueshme</t>
  </si>
  <si>
    <t>Total Aktive Afatshkurtra</t>
  </si>
  <si>
    <t>Llogari te pagueshme nga palet e lidhura</t>
  </si>
  <si>
    <t>Dividends paid</t>
  </si>
  <si>
    <t>Effect of changes in accounting policies</t>
  </si>
  <si>
    <t>Restated balance at 1 January 2014</t>
  </si>
  <si>
    <t>Total comprehensive income for the year:</t>
  </si>
  <si>
    <t>Profit / Loss for the year</t>
  </si>
  <si>
    <t>Issue of new shares</t>
  </si>
  <si>
    <t>Restated balance at 31 December 2014</t>
  </si>
  <si>
    <t>Restated balance at 1 January 2015</t>
  </si>
  <si>
    <t>Other comprehensive income:</t>
  </si>
  <si>
    <t>Transactions with owners of the Company:</t>
  </si>
  <si>
    <t>Total transactions with owners of the Company</t>
  </si>
  <si>
    <t>Balance at 31 December 2015</t>
  </si>
  <si>
    <t>Parapagim dhe Shpenzime te shtyra</t>
  </si>
  <si>
    <t>Transferim ne fitime te mbartura</t>
  </si>
  <si>
    <t>Transfer to carried forward p/l</t>
  </si>
  <si>
    <t>Detyrime tatimore</t>
  </si>
  <si>
    <t>Te tjera detyrime</t>
  </si>
  <si>
    <t>Kapitali themeltar</t>
  </si>
  <si>
    <t>Balance at 01 January 2014</t>
  </si>
  <si>
    <t>Rezerva ligjore</t>
  </si>
  <si>
    <t>Te ardhurat te tjera gjithperfshirese per vitin</t>
  </si>
  <si>
    <t>Totali i te ardhurave te tjera gjitheperfshirese per vitin</t>
  </si>
  <si>
    <t>Te tjera te pagueshme ndaj paleve te lidhura</t>
  </si>
  <si>
    <t>Detyrime te tjera afatgjata</t>
  </si>
  <si>
    <t xml:space="preserve">Kapitali </t>
  </si>
  <si>
    <t>Detyrime te tjera</t>
  </si>
  <si>
    <t>Totali i te ardhurave gjithperfshirese per:</t>
  </si>
  <si>
    <t xml:space="preserve">Shpenzime te sigurimeve shoqerore/shendetsore </t>
  </si>
  <si>
    <t>Total kapitali</t>
  </si>
  <si>
    <t xml:space="preserve">Shpenzime interesi dhe shpenzime te ngjashme </t>
  </si>
  <si>
    <t>Montessori Albania Shpk</t>
  </si>
  <si>
    <t>31 Dhjetor 2016</t>
  </si>
  <si>
    <t>Parapagime dhe te ardhurat e shtyra</t>
  </si>
  <si>
    <t xml:space="preserve">Hua afatgjata </t>
  </si>
  <si>
    <t>Grante dhe te ardhurat e shtyra</t>
  </si>
  <si>
    <t>Pozicioni financiar i rideklaruar më 1 janar 2016</t>
  </si>
  <si>
    <t>Transferim I teprices nga rivlersimi</t>
  </si>
  <si>
    <t>-</t>
  </si>
  <si>
    <t>+</t>
  </si>
  <si>
    <t>x</t>
  </si>
  <si>
    <t>i</t>
  </si>
  <si>
    <t>√</t>
  </si>
  <si>
    <t>31 Gusht 2017</t>
  </si>
  <si>
    <t>Pozicioni financiar më 31 gusht 2017</t>
  </si>
  <si>
    <t>7045+7046+70881+766</t>
  </si>
  <si>
    <t>6041+6042+6043+6275+6274</t>
  </si>
  <si>
    <t>6541+6581+6582+6583+6584+6585+660</t>
  </si>
  <si>
    <t>6671+6673+6674+6675</t>
  </si>
  <si>
    <t>769-669</t>
  </si>
  <si>
    <t>6072+6073+6075+6074+6077+6083+6131+6133+6151+6153+6154+6156+6161+6162+6164+6181+6182+6183+6184+6185+6186+6189+6221+6222+6223+6224+6226+6227+6228+623+6242+6243+6261+6262+6263+6264+6271+6273+6275+628+6385+6387+6388+6383</t>
  </si>
  <si>
    <t>31 Dhjetor 2017</t>
  </si>
  <si>
    <t>Pasqyra e rezultatit 31 Dhjetor  2017</t>
  </si>
  <si>
    <t>Pasqyra e Pozicionit Financiar me 31 Dhjetor 2017</t>
  </si>
  <si>
    <t xml:space="preserve">Qira financiare afatshkurter </t>
  </si>
  <si>
    <t>Qira financiare afatgjate</t>
  </si>
  <si>
    <t xml:space="preserve">Difernecat (+/-) nga rivlersimi I aktiveve afatgjata materiale </t>
  </si>
  <si>
    <t xml:space="preserve">Te ardhura te tjera gjitheperfshirese per vitin </t>
  </si>
  <si>
    <t xml:space="preserve">Te ardhurat totale gjitheperfshirese per vitin </t>
  </si>
  <si>
    <t xml:space="preserve">Totali I Transaksioneve me pronare te njesise ekonomike </t>
  </si>
  <si>
    <t>Pozicioni financiar i rideklaruar më 31 dhjetor 2016</t>
  </si>
  <si>
    <t>Pozicioni financiar i rideklaruar më 1 janar 2017</t>
  </si>
  <si>
    <t xml:space="preserve">Totali i transaksioneve me pronare te njesise ekonomike </t>
  </si>
  <si>
    <t xml:space="preserve">Pasqyra e Flukseve Monetare </t>
  </si>
  <si>
    <t xml:space="preserve">Humbja e vitit </t>
  </si>
  <si>
    <t xml:space="preserve">Rregullimet per shpenzimet jomonetare </t>
  </si>
  <si>
    <t xml:space="preserve">Shpenzime konsumi dhe amortizimi </t>
  </si>
  <si>
    <t xml:space="preserve">Rritje ne te drejtat e arketueshme dhe te tjera </t>
  </si>
  <si>
    <t xml:space="preserve">Renie ne detyrimet e pagueshme </t>
  </si>
  <si>
    <t>Mjete monetare neto nga aktiviteti I shfrytezimit</t>
  </si>
  <si>
    <t xml:space="preserve">Fluksi I Mjeteve Monetare nga aktiviteti I Investimit </t>
  </si>
  <si>
    <t xml:space="preserve">Pagesa per blerjen e aktiveve afatgjaa materiale </t>
  </si>
  <si>
    <t xml:space="preserve">Arketime nga emetimi I kapitalit themeltar </t>
  </si>
  <si>
    <t xml:space="preserve">Hua te (pauara )/ arktetuara </t>
  </si>
  <si>
    <t xml:space="preserve">Fluksi i Mjeteve monetare nga aktiviteti i financimit </t>
  </si>
  <si>
    <t xml:space="preserve">Mjete monetare neto i perdorur ne aktivitetin e invesimit </t>
  </si>
  <si>
    <t xml:space="preserve">Mjete monetare neto nga aktiviteti I financimit </t>
  </si>
  <si>
    <t>Renie neto ne mjete monetare dhe ekuivalente te mjeteve monetare</t>
  </si>
  <si>
    <t xml:space="preserve">Mjete monetare dhe ekuivalente te mjeteve monetare me 1 Janar </t>
  </si>
  <si>
    <t>Mjete monetare dhe ekuivalente te mjeteve monetare me 31 Dhjetor 2017</t>
  </si>
  <si>
    <t xml:space="preserve">Pasqyra e Levizjeve te kapitalit  </t>
  </si>
  <si>
    <t>b</t>
  </si>
</sst>
</file>

<file path=xl/styles.xml><?xml version="1.0" encoding="utf-8"?>
<styleSheet xmlns="http://schemas.openxmlformats.org/spreadsheetml/2006/main">
  <numFmts count="11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_-;\-* #,##0.00_-;_-* &quot;-&quot;??_-;_-@_-"/>
    <numFmt numFmtId="166" formatCode="_-* #,##0_-;\-* #,##0_-;_-* &quot;-&quot;??_-;_-@_-"/>
    <numFmt numFmtId="167" formatCode="0%_);\(0%\)"/>
    <numFmt numFmtId="168" formatCode="[$-409]mmmm\ d\,\ yyyy;@"/>
    <numFmt numFmtId="169" formatCode="[$-409]dd\-mmm\-yy;@"/>
    <numFmt numFmtId="170" formatCode="_-* #,##0.00_€_-;\-* #,##0.00_€_-;_-* &quot;-&quot;??_€_-;_-@_-"/>
    <numFmt numFmtId="171" formatCode="_-[$€]* #,##0.00_-;\-[$€]* #,##0.00_-;_-[$€]* &quot;-&quot;??_-;_-@_-"/>
    <numFmt numFmtId="172" formatCode="_(* #,##0_);_(* \(#,##0\);_(* &quot;-&quot;_);@_)"/>
  </numFmts>
  <fonts count="9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Helv"/>
      <charset val="204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10"/>
      <name val="Arial "/>
    </font>
    <font>
      <sz val="10"/>
      <name val="Arial"/>
      <family val="2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  <charset val="204"/>
    </font>
    <font>
      <sz val="10"/>
      <name val="Book Antiqua"/>
      <family val="1"/>
      <charset val="204"/>
    </font>
    <font>
      <sz val="10"/>
      <color indexed="8"/>
      <name val="MS Sans Serif"/>
      <family val="2"/>
      <charset val="204"/>
    </font>
    <font>
      <sz val="9.85"/>
      <color indexed="8"/>
      <name val="Times New Roman"/>
      <family val="1"/>
      <charset val="204"/>
    </font>
    <font>
      <sz val="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CE"/>
      <charset val="238"/>
    </font>
    <font>
      <b/>
      <sz val="11"/>
      <color indexed="63"/>
      <name val="Calibri"/>
      <family val="2"/>
    </font>
    <font>
      <b/>
      <sz val="9"/>
      <color theme="3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DIN Next LT Pro"/>
      <family val="2"/>
    </font>
    <font>
      <sz val="10"/>
      <color indexed="8"/>
      <name val="MS Sans Serif"/>
      <family val="2"/>
    </font>
    <font>
      <b/>
      <sz val="9"/>
      <color indexed="8"/>
      <name val="Times New Roman"/>
      <family val="1"/>
    </font>
    <font>
      <b/>
      <sz val="10"/>
      <name val="DIN Next LT Pro"/>
      <family val="2"/>
    </font>
    <font>
      <b/>
      <sz val="10"/>
      <color indexed="8"/>
      <name val="DIN Next LT Pro"/>
      <family val="2"/>
    </font>
    <font>
      <b/>
      <sz val="10"/>
      <color rgb="FFFF0000"/>
      <name val="DIN Next LT Pro"/>
      <family val="2"/>
    </font>
    <font>
      <sz val="10"/>
      <color theme="1"/>
      <name val="DIN Next LT Pro"/>
      <family val="2"/>
    </font>
    <font>
      <sz val="10"/>
      <color rgb="FFFF0000"/>
      <name val="DIN Next LT Pro"/>
      <family val="2"/>
    </font>
    <font>
      <sz val="10"/>
      <color rgb="FF0000FF"/>
      <name val="DIN Next LT Pro"/>
      <family val="2"/>
    </font>
    <font>
      <sz val="10"/>
      <color theme="0" tint="-0.499984740745262"/>
      <name val="DIN Next LT Pro"/>
      <family val="2"/>
    </font>
    <font>
      <b/>
      <sz val="10"/>
      <color theme="1"/>
      <name val="DIN Next LT Pro"/>
      <family val="2"/>
    </font>
    <font>
      <b/>
      <sz val="10"/>
      <color theme="0" tint="-0.249977111117893"/>
      <name val="DIN Next LT Pro"/>
      <family val="2"/>
    </font>
    <font>
      <sz val="10"/>
      <color theme="0" tint="-0.249977111117893"/>
      <name val="DIN Next LT Pro"/>
      <family val="2"/>
    </font>
    <font>
      <b/>
      <sz val="10"/>
      <color theme="0" tint="-0.499984740745262"/>
      <name val="DIN Next LT Pro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9"/>
      <color indexed="8"/>
      <name val="Times New Roman"/>
      <family val="1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theme="1"/>
      <name val="DIN Next LT Pro"/>
    </font>
    <font>
      <b/>
      <sz val="11"/>
      <color indexed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74">
    <xf numFmtId="0" fontId="0" fillId="0" borderId="0"/>
    <xf numFmtId="165" fontId="7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4" fontId="8" fillId="2" borderId="1">
      <alignment horizontal="center" vertical="center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29" fillId="0" borderId="0"/>
    <xf numFmtId="169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37" fontId="9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167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0" fillId="0" borderId="0" applyFill="0" applyBorder="0" applyProtection="0">
      <alignment horizontal="left" vertical="top"/>
    </xf>
    <xf numFmtId="0" fontId="31" fillId="0" borderId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1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21" borderId="0" applyNumberFormat="0" applyBorder="0" applyAlignment="0" applyProtection="0"/>
    <xf numFmtId="0" fontId="34" fillId="5" borderId="0" applyNumberFormat="0" applyBorder="0" applyAlignment="0" applyProtection="0"/>
    <xf numFmtId="0" fontId="35" fillId="22" borderId="8" applyNumberFormat="0" applyAlignment="0" applyProtection="0"/>
    <xf numFmtId="0" fontId="36" fillId="23" borderId="9" applyNumberFormat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6" borderId="0" applyNumberFormat="0" applyBorder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9" borderId="8" applyNumberFormat="0" applyAlignment="0" applyProtection="0"/>
    <xf numFmtId="0" fontId="45" fillId="0" borderId="13" applyNumberFormat="0" applyFill="0" applyAlignment="0" applyProtection="0"/>
    <xf numFmtId="43" fontId="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46" fillId="24" borderId="0" applyNumberFormat="0" applyBorder="0" applyAlignment="0" applyProtection="0"/>
    <xf numFmtId="0" fontId="7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6" fillId="0" borderId="0"/>
    <xf numFmtId="172" fontId="32" fillId="0" borderId="0"/>
    <xf numFmtId="0" fontId="7" fillId="0" borderId="0"/>
    <xf numFmtId="0" fontId="26" fillId="0" borderId="0"/>
    <xf numFmtId="0" fontId="12" fillId="0" borderId="0"/>
    <xf numFmtId="0" fontId="7" fillId="0" borderId="0"/>
    <xf numFmtId="0" fontId="47" fillId="0" borderId="0"/>
    <xf numFmtId="0" fontId="7" fillId="25" borderId="14" applyNumberFormat="0" applyFont="0" applyAlignment="0" applyProtection="0"/>
    <xf numFmtId="0" fontId="48" fillId="22" borderId="15" applyNumberFormat="0" applyAlignment="0" applyProtection="0"/>
    <xf numFmtId="9" fontId="26" fillId="0" borderId="0" applyFont="0" applyFill="0" applyBorder="0" applyAlignment="0" applyProtection="0"/>
    <xf numFmtId="0" fontId="49" fillId="0" borderId="16" applyFill="0" applyProtection="0">
      <alignment horizontal="right" wrapText="1"/>
    </xf>
    <xf numFmtId="0" fontId="49" fillId="0" borderId="0" applyFill="0" applyProtection="0">
      <alignment wrapText="1"/>
    </xf>
    <xf numFmtId="0" fontId="30" fillId="0" borderId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9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" fillId="0" borderId="0"/>
    <xf numFmtId="0" fontId="54" fillId="0" borderId="0"/>
    <xf numFmtId="43" fontId="55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0" fontId="2" fillId="0" borderId="0"/>
    <xf numFmtId="9" fontId="67" fillId="0" borderId="0" applyFont="0" applyFill="0" applyBorder="0" applyAlignment="0" applyProtection="0"/>
    <xf numFmtId="0" fontId="68" fillId="0" borderId="0"/>
    <xf numFmtId="43" fontId="69" fillId="0" borderId="0" applyFont="0" applyFill="0" applyBorder="0" applyAlignment="0" applyProtection="0"/>
    <xf numFmtId="0" fontId="1" fillId="0" borderId="0"/>
  </cellStyleXfs>
  <cellXfs count="244">
    <xf numFmtId="0" fontId="0" fillId="0" borderId="0" xfId="0"/>
    <xf numFmtId="0" fontId="53" fillId="0" borderId="0" xfId="758" applyFont="1" applyFill="1" applyAlignment="1" applyProtection="1">
      <protection locked="0" hidden="1"/>
    </xf>
    <xf numFmtId="0" fontId="58" fillId="0" borderId="0" xfId="0" applyFont="1" applyFill="1" applyBorder="1" applyAlignment="1" applyProtection="1">
      <alignment horizontal="center" wrapText="1"/>
      <protection locked="0" hidden="1"/>
    </xf>
    <xf numFmtId="0" fontId="60" fillId="0" borderId="0" xfId="0" applyFont="1" applyFill="1" applyBorder="1" applyAlignment="1" applyProtection="1">
      <alignment horizontal="center" wrapText="1"/>
      <protection locked="0" hidden="1"/>
    </xf>
    <xf numFmtId="0" fontId="61" fillId="0" borderId="0" xfId="758" applyFont="1" applyFill="1" applyAlignment="1" applyProtection="1">
      <alignment horizontal="center"/>
      <protection locked="0" hidden="1"/>
    </xf>
    <xf numFmtId="0" fontId="62" fillId="0" borderId="0" xfId="758" applyFont="1" applyFill="1" applyAlignment="1" applyProtection="1">
      <alignment horizontal="center"/>
      <protection locked="0" hidden="1"/>
    </xf>
    <xf numFmtId="0" fontId="60" fillId="0" borderId="5" xfId="758" applyFont="1" applyFill="1" applyBorder="1" applyAlignment="1" applyProtection="1">
      <protection locked="0" hidden="1"/>
    </xf>
    <xf numFmtId="0" fontId="60" fillId="0" borderId="0" xfId="758" applyFont="1" applyFill="1" applyBorder="1" applyAlignment="1" applyProtection="1">
      <protection locked="0" hidden="1"/>
    </xf>
    <xf numFmtId="0" fontId="53" fillId="0" borderId="0" xfId="758" applyFont="1" applyFill="1" applyBorder="1" applyAlignment="1" applyProtection="1">
      <protection locked="0" hidden="1"/>
    </xf>
    <xf numFmtId="0" fontId="57" fillId="0" borderId="0" xfId="0" applyNumberFormat="1" applyFont="1" applyFill="1" applyBorder="1" applyAlignment="1" applyProtection="1">
      <alignment horizontal="right" wrapText="1"/>
      <protection locked="0" hidden="1"/>
    </xf>
    <xf numFmtId="0" fontId="61" fillId="0" borderId="0" xfId="758" applyFont="1" applyFill="1" applyAlignment="1" applyProtection="1">
      <alignment horizontal="left"/>
      <protection locked="0" hidden="1"/>
    </xf>
    <xf numFmtId="0" fontId="62" fillId="0" borderId="0" xfId="758" applyFont="1" applyFill="1" applyAlignment="1" applyProtection="1">
      <alignment horizontal="left"/>
      <protection locked="0" hidden="1"/>
    </xf>
    <xf numFmtId="4" fontId="56" fillId="0" borderId="0" xfId="0" applyNumberFormat="1" applyFont="1" applyFill="1" applyBorder="1" applyAlignment="1" applyProtection="1">
      <alignment horizontal="right" wrapText="1"/>
      <protection locked="0" hidden="1"/>
    </xf>
    <xf numFmtId="4" fontId="53" fillId="0" borderId="0" xfId="0" applyNumberFormat="1" applyFont="1" applyFill="1" applyBorder="1" applyAlignment="1" applyProtection="1">
      <alignment horizontal="right" wrapText="1"/>
      <protection locked="0" hidden="1"/>
    </xf>
    <xf numFmtId="41" fontId="53" fillId="0" borderId="0" xfId="1" applyNumberFormat="1" applyFont="1" applyFill="1" applyAlignment="1" applyProtection="1">
      <protection locked="0" hidden="1"/>
    </xf>
    <xf numFmtId="41" fontId="53" fillId="0" borderId="0" xfId="1" applyNumberFormat="1" applyFont="1" applyFill="1" applyBorder="1" applyAlignment="1" applyProtection="1">
      <protection locked="0" hidden="1"/>
    </xf>
    <xf numFmtId="166" fontId="53" fillId="0" borderId="0" xfId="1" applyNumberFormat="1" applyFont="1" applyFill="1" applyAlignment="1" applyProtection="1">
      <alignment wrapText="1"/>
      <protection locked="0" hidden="1"/>
    </xf>
    <xf numFmtId="0" fontId="60" fillId="0" borderId="0" xfId="758" applyFont="1" applyFill="1" applyAlignment="1" applyProtection="1">
      <protection locked="0" hidden="1"/>
    </xf>
    <xf numFmtId="166" fontId="53" fillId="0" borderId="0" xfId="0" applyNumberFormat="1" applyFont="1" applyFill="1"/>
    <xf numFmtId="166" fontId="53" fillId="0" borderId="0" xfId="1" applyNumberFormat="1" applyFont="1" applyFill="1"/>
    <xf numFmtId="0" fontId="53" fillId="0" borderId="0" xfId="0" applyFont="1" applyFill="1"/>
    <xf numFmtId="169" fontId="63" fillId="0" borderId="0" xfId="229" applyFont="1"/>
    <xf numFmtId="169" fontId="63" fillId="0" borderId="0" xfId="229" applyFont="1" applyAlignment="1"/>
    <xf numFmtId="169" fontId="59" fillId="0" borderId="0" xfId="229" applyFont="1"/>
    <xf numFmtId="169" fontId="59" fillId="0" borderId="0" xfId="229" applyFont="1" applyBorder="1"/>
    <xf numFmtId="2" fontId="59" fillId="0" borderId="0" xfId="229" applyNumberFormat="1" applyFont="1"/>
    <xf numFmtId="169" fontId="59" fillId="0" borderId="0" xfId="229" applyFont="1" applyAlignment="1"/>
    <xf numFmtId="169" fontId="58" fillId="0" borderId="0" xfId="229" applyFont="1" applyAlignment="1"/>
    <xf numFmtId="169" fontId="59" fillId="0" borderId="0" xfId="229" applyFont="1" applyAlignment="1">
      <alignment vertical="center" wrapText="1"/>
    </xf>
    <xf numFmtId="169" fontId="63" fillId="0" borderId="0" xfId="229" applyFont="1" applyBorder="1" applyAlignment="1">
      <alignment horizontal="right" vertical="center" textRotation="90" wrapText="1"/>
    </xf>
    <xf numFmtId="169" fontId="59" fillId="0" borderId="0" xfId="229" applyFont="1" applyBorder="1" applyAlignment="1">
      <alignment textRotation="90"/>
    </xf>
    <xf numFmtId="169" fontId="63" fillId="0" borderId="0" xfId="229" applyFont="1" applyBorder="1" applyAlignment="1">
      <alignment horizontal="center" vertical="center" textRotation="90"/>
    </xf>
    <xf numFmtId="169" fontId="59" fillId="0" borderId="0" xfId="229" applyFont="1" applyAlignment="1">
      <alignment vertical="top" textRotation="90"/>
    </xf>
    <xf numFmtId="169" fontId="63" fillId="0" borderId="4" xfId="229" applyFont="1" applyBorder="1" applyAlignment="1">
      <alignment vertical="center"/>
    </xf>
    <xf numFmtId="41" fontId="63" fillId="3" borderId="4" xfId="229" applyNumberFormat="1" applyFont="1" applyFill="1" applyBorder="1" applyAlignment="1">
      <alignment horizontal="right" vertical="center" wrapText="1"/>
    </xf>
    <xf numFmtId="41" fontId="63" fillId="0" borderId="4" xfId="229" applyNumberFormat="1" applyFont="1" applyBorder="1" applyAlignment="1">
      <alignment horizontal="right" vertical="center" wrapText="1"/>
    </xf>
    <xf numFmtId="169" fontId="59" fillId="0" borderId="0" xfId="229" applyFont="1" applyAlignment="1">
      <alignment vertical="center"/>
    </xf>
    <xf numFmtId="41" fontId="63" fillId="0" borderId="0" xfId="229" applyNumberFormat="1" applyFont="1" applyAlignment="1">
      <alignment horizontal="right" vertical="center" wrapText="1"/>
    </xf>
    <xf numFmtId="169" fontId="63" fillId="0" borderId="0" xfId="229" applyFont="1" applyAlignment="1">
      <alignment vertical="center"/>
    </xf>
    <xf numFmtId="41" fontId="63" fillId="0" borderId="0" xfId="229" applyNumberFormat="1" applyFont="1" applyFill="1" applyAlignment="1">
      <alignment horizontal="right" vertical="center" wrapText="1"/>
    </xf>
    <xf numFmtId="169" fontId="59" fillId="0" borderId="0" xfId="229" applyFont="1" applyBorder="1" applyAlignment="1">
      <alignment vertical="center" wrapText="1"/>
    </xf>
    <xf numFmtId="41" fontId="63" fillId="0" borderId="4" xfId="229" applyNumberFormat="1" applyFont="1" applyFill="1" applyBorder="1" applyAlignment="1">
      <alignment horizontal="right" vertical="center" wrapText="1"/>
    </xf>
    <xf numFmtId="165" fontId="59" fillId="0" borderId="0" xfId="1" applyFont="1"/>
    <xf numFmtId="2" fontId="60" fillId="0" borderId="0" xfId="229" applyNumberFormat="1" applyFont="1"/>
    <xf numFmtId="166" fontId="59" fillId="0" borderId="0" xfId="1" applyNumberFormat="1" applyFont="1"/>
    <xf numFmtId="169" fontId="63" fillId="0" borderId="0" xfId="229" quotePrefix="1" applyFont="1" applyAlignment="1">
      <alignment vertical="center" wrapText="1"/>
    </xf>
    <xf numFmtId="41" fontId="64" fillId="0" borderId="0" xfId="229" applyNumberFormat="1" applyFont="1" applyAlignment="1">
      <alignment horizontal="right" vertical="center" wrapText="1"/>
    </xf>
    <xf numFmtId="169" fontId="65" fillId="0" borderId="0" xfId="229" applyFont="1" applyBorder="1"/>
    <xf numFmtId="169" fontId="65" fillId="0" borderId="0" xfId="229" applyFont="1"/>
    <xf numFmtId="166" fontId="65" fillId="0" borderId="0" xfId="1" applyNumberFormat="1" applyFont="1"/>
    <xf numFmtId="0" fontId="65" fillId="0" borderId="0" xfId="229" applyNumberFormat="1" applyFont="1"/>
    <xf numFmtId="0" fontId="56" fillId="0" borderId="0" xfId="758" applyFont="1" applyFill="1" applyAlignment="1" applyProtection="1">
      <protection locked="0" hidden="1"/>
    </xf>
    <xf numFmtId="0" fontId="56" fillId="0" borderId="0" xfId="758" applyFont="1" applyFill="1" applyBorder="1" applyAlignment="1" applyProtection="1">
      <protection locked="0" hidden="1"/>
    </xf>
    <xf numFmtId="41" fontId="53" fillId="0" borderId="0" xfId="1" applyNumberFormat="1" applyFont="1" applyFill="1" applyBorder="1" applyProtection="1">
      <protection locked="0" hidden="1"/>
    </xf>
    <xf numFmtId="41" fontId="53" fillId="0" borderId="0" xfId="1" applyNumberFormat="1" applyFont="1" applyFill="1" applyProtection="1">
      <protection locked="0" hidden="1"/>
    </xf>
    <xf numFmtId="0" fontId="66" fillId="0" borderId="0" xfId="758" applyFont="1" applyFill="1" applyAlignment="1" applyProtection="1">
      <alignment horizontal="center"/>
      <protection locked="0" hidden="1"/>
    </xf>
    <xf numFmtId="41" fontId="56" fillId="0" borderId="0" xfId="1" applyNumberFormat="1" applyFont="1" applyFill="1" applyAlignment="1" applyProtection="1">
      <protection locked="0" hidden="1"/>
    </xf>
    <xf numFmtId="41" fontId="59" fillId="0" borderId="0" xfId="229" applyNumberFormat="1" applyFont="1" applyAlignment="1">
      <alignment horizontal="right" vertical="center" wrapText="1"/>
    </xf>
    <xf numFmtId="9" fontId="53" fillId="0" borderId="0" xfId="870" applyFont="1" applyFill="1" applyAlignment="1" applyProtection="1">
      <protection locked="0" hidden="1"/>
    </xf>
    <xf numFmtId="0" fontId="70" fillId="0" borderId="0" xfId="758" applyFont="1" applyFill="1" applyAlignment="1" applyProtection="1">
      <protection locked="0" hidden="1"/>
    </xf>
    <xf numFmtId="0" fontId="71" fillId="0" borderId="0" xfId="758" applyFont="1" applyFill="1" applyAlignment="1" applyProtection="1">
      <protection locked="0" hidden="1"/>
    </xf>
    <xf numFmtId="0" fontId="71" fillId="0" borderId="0" xfId="758" applyFont="1" applyFill="1" applyBorder="1" applyAlignment="1" applyProtection="1">
      <protection locked="0" hidden="1"/>
    </xf>
    <xf numFmtId="0" fontId="70" fillId="0" borderId="0" xfId="758" applyFont="1" applyFill="1" applyBorder="1" applyAlignment="1" applyProtection="1">
      <protection locked="0" hidden="1"/>
    </xf>
    <xf numFmtId="0" fontId="72" fillId="0" borderId="0" xfId="758" applyFont="1" applyFill="1" applyAlignment="1" applyProtection="1">
      <alignment vertical="top"/>
      <protection locked="0" hidden="1"/>
    </xf>
    <xf numFmtId="0" fontId="73" fillId="0" borderId="0" xfId="0" applyFont="1" applyFill="1" applyAlignment="1" applyProtection="1">
      <protection locked="0" hidden="1"/>
    </xf>
    <xf numFmtId="0" fontId="74" fillId="0" borderId="0" xfId="0" applyFont="1" applyFill="1" applyAlignment="1" applyProtection="1">
      <alignment vertical="top" wrapText="1"/>
      <protection locked="0" hidden="1"/>
    </xf>
    <xf numFmtId="0" fontId="72" fillId="0" borderId="0" xfId="0" applyFont="1" applyFill="1" applyAlignment="1" applyProtection="1">
      <alignment horizontal="center" wrapText="1"/>
      <protection locked="0" hidden="1"/>
    </xf>
    <xf numFmtId="0" fontId="75" fillId="0" borderId="7" xfId="0" applyNumberFormat="1" applyFont="1" applyFill="1" applyBorder="1" applyAlignment="1" applyProtection="1">
      <alignment horizontal="right" wrapText="1"/>
      <protection locked="0" hidden="1"/>
    </xf>
    <xf numFmtId="168" fontId="75" fillId="0" borderId="0" xfId="0" applyNumberFormat="1" applyFont="1" applyFill="1" applyBorder="1" applyAlignment="1" applyProtection="1">
      <alignment horizontal="right" wrapText="1"/>
      <protection locked="0" hidden="1"/>
    </xf>
    <xf numFmtId="0" fontId="74" fillId="0" borderId="0" xfId="0" applyFont="1" applyFill="1" applyBorder="1" applyAlignment="1" applyProtection="1">
      <alignment horizontal="center" wrapText="1"/>
      <protection locked="0" hidden="1"/>
    </xf>
    <xf numFmtId="0" fontId="72" fillId="0" borderId="0" xfId="0" applyFont="1" applyFill="1" applyBorder="1" applyAlignment="1" applyProtection="1">
      <alignment horizontal="center" wrapText="1"/>
      <protection locked="0" hidden="1"/>
    </xf>
    <xf numFmtId="0" fontId="75" fillId="0" borderId="0" xfId="0" applyFont="1" applyFill="1" applyAlignment="1" applyProtection="1">
      <alignment wrapText="1"/>
      <protection locked="0" hidden="1"/>
    </xf>
    <xf numFmtId="0" fontId="70" fillId="0" borderId="0" xfId="0" applyFont="1" applyFill="1" applyBorder="1" applyAlignment="1" applyProtection="1">
      <alignment horizontal="left"/>
      <protection locked="0" hidden="1"/>
    </xf>
    <xf numFmtId="0" fontId="70" fillId="0" borderId="0" xfId="0" applyFont="1" applyFill="1" applyAlignment="1" applyProtection="1">
      <alignment horizontal="center" wrapText="1"/>
      <protection locked="0" hidden="1"/>
    </xf>
    <xf numFmtId="0" fontId="76" fillId="0" borderId="0" xfId="0" applyFont="1" applyFill="1" applyAlignment="1" applyProtection="1">
      <alignment horizontal="left" wrapText="1"/>
      <protection locked="0" hidden="1"/>
    </xf>
    <xf numFmtId="0" fontId="77" fillId="0" borderId="0" xfId="0" applyFont="1" applyFill="1" applyAlignment="1" applyProtection="1">
      <alignment horizontal="left" wrapText="1"/>
      <protection locked="0" hidden="1"/>
    </xf>
    <xf numFmtId="0" fontId="75" fillId="0" borderId="2" xfId="0" applyFont="1" applyFill="1" applyBorder="1" applyAlignment="1" applyProtection="1">
      <alignment wrapText="1"/>
      <protection locked="0" hidden="1"/>
    </xf>
    <xf numFmtId="0" fontId="76" fillId="0" borderId="0" xfId="0" applyFont="1" applyFill="1" applyAlignment="1" applyProtection="1">
      <alignment wrapText="1"/>
      <protection locked="0" hidden="1"/>
    </xf>
    <xf numFmtId="0" fontId="75" fillId="0" borderId="4" xfId="0" applyFont="1" applyFill="1" applyBorder="1" applyAlignment="1" applyProtection="1">
      <alignment wrapText="1"/>
      <protection locked="0" hidden="1"/>
    </xf>
    <xf numFmtId="0" fontId="75" fillId="0" borderId="0" xfId="0" applyFont="1" applyFill="1" applyBorder="1" applyAlignment="1" applyProtection="1">
      <alignment wrapText="1"/>
      <protection locked="0" hidden="1"/>
    </xf>
    <xf numFmtId="0" fontId="71" fillId="0" borderId="0" xfId="0" applyFont="1" applyFill="1" applyBorder="1" applyAlignment="1" applyProtection="1">
      <alignment horizontal="center" wrapText="1"/>
      <protection locked="0" hidden="1"/>
    </xf>
    <xf numFmtId="0" fontId="70" fillId="0" borderId="0" xfId="0" applyFont="1" applyFill="1" applyBorder="1" applyAlignment="1" applyProtection="1">
      <alignment horizontal="center" wrapText="1"/>
      <protection locked="0" hidden="1"/>
    </xf>
    <xf numFmtId="0" fontId="70" fillId="0" borderId="0" xfId="0" applyFont="1" applyFill="1" applyAlignment="1" applyProtection="1">
      <alignment horizontal="left" wrapText="1"/>
      <protection locked="0" hidden="1"/>
    </xf>
    <xf numFmtId="0" fontId="76" fillId="0" borderId="0" xfId="0" applyFont="1" applyFill="1" applyAlignment="1" applyProtection="1">
      <alignment horizontal="left"/>
      <protection locked="0" hidden="1"/>
    </xf>
    <xf numFmtId="41" fontId="71" fillId="0" borderId="0" xfId="758" applyNumberFormat="1" applyFont="1" applyFill="1" applyAlignment="1" applyProtection="1">
      <protection locked="0" hidden="1"/>
    </xf>
    <xf numFmtId="0" fontId="72" fillId="0" borderId="0" xfId="758" applyFont="1" applyFill="1" applyAlignment="1" applyProtection="1">
      <protection locked="0" hidden="1"/>
    </xf>
    <xf numFmtId="0" fontId="74" fillId="0" borderId="0" xfId="758" applyFont="1" applyFill="1" applyBorder="1" applyAlignment="1" applyProtection="1">
      <protection locked="0" hidden="1"/>
    </xf>
    <xf numFmtId="0" fontId="74" fillId="0" borderId="0" xfId="758" applyFont="1" applyFill="1" applyAlignment="1" applyProtection="1">
      <protection locked="0" hidden="1"/>
    </xf>
    <xf numFmtId="166" fontId="70" fillId="0" borderId="0" xfId="1" applyNumberFormat="1" applyFont="1" applyFill="1" applyAlignment="1" applyProtection="1">
      <protection locked="0" hidden="1"/>
    </xf>
    <xf numFmtId="0" fontId="72" fillId="0" borderId="5" xfId="758" applyFont="1" applyFill="1" applyBorder="1" applyAlignment="1" applyProtection="1">
      <protection locked="0" hidden="1"/>
    </xf>
    <xf numFmtId="0" fontId="70" fillId="0" borderId="5" xfId="758" applyFont="1" applyFill="1" applyBorder="1" applyAlignment="1" applyProtection="1">
      <protection locked="0" hidden="1"/>
    </xf>
    <xf numFmtId="0" fontId="71" fillId="0" borderId="5" xfId="758" applyFont="1" applyFill="1" applyBorder="1" applyAlignment="1" applyProtection="1">
      <protection locked="0" hidden="1"/>
    </xf>
    <xf numFmtId="166" fontId="70" fillId="0" borderId="5" xfId="1" applyNumberFormat="1" applyFont="1" applyFill="1" applyBorder="1" applyAlignment="1" applyProtection="1">
      <protection locked="0" hidden="1"/>
    </xf>
    <xf numFmtId="166" fontId="70" fillId="0" borderId="0" xfId="1" applyNumberFormat="1" applyFont="1" applyFill="1" applyBorder="1" applyAlignment="1" applyProtection="1">
      <protection locked="0" hidden="1"/>
    </xf>
    <xf numFmtId="0" fontId="78" fillId="0" borderId="0" xfId="758" applyFont="1" applyFill="1" applyAlignment="1" applyProtection="1">
      <alignment horizontal="center"/>
      <protection locked="0" hidden="1"/>
    </xf>
    <xf numFmtId="0" fontId="75" fillId="0" borderId="0" xfId="0" applyFont="1" applyFill="1" applyBorder="1" applyAlignment="1" applyProtection="1">
      <alignment horizontal="left" wrapText="1"/>
      <protection locked="0" hidden="1"/>
    </xf>
    <xf numFmtId="166" fontId="75" fillId="0" borderId="7" xfId="1" applyNumberFormat="1" applyFont="1" applyFill="1" applyBorder="1" applyAlignment="1" applyProtection="1">
      <alignment horizontal="right" wrapText="1"/>
      <protection locked="0" hidden="1"/>
    </xf>
    <xf numFmtId="0" fontId="78" fillId="0" borderId="0" xfId="758" applyFont="1" applyFill="1" applyAlignment="1" applyProtection="1">
      <alignment horizontal="left"/>
      <protection locked="0" hidden="1"/>
    </xf>
    <xf numFmtId="166" fontId="72" fillId="0" borderId="0" xfId="1" applyNumberFormat="1" applyFont="1" applyFill="1" applyBorder="1" applyAlignment="1" applyProtection="1">
      <alignment horizontal="right" wrapText="1"/>
      <protection locked="0" hidden="1"/>
    </xf>
    <xf numFmtId="0" fontId="70" fillId="0" borderId="0" xfId="0" applyFont="1" applyFill="1" applyBorder="1" applyAlignment="1" applyProtection="1">
      <protection locked="0" hidden="1"/>
    </xf>
    <xf numFmtId="41" fontId="70" fillId="0" borderId="0" xfId="0" applyNumberFormat="1" applyFont="1" applyFill="1" applyAlignment="1" applyProtection="1">
      <alignment wrapText="1"/>
      <protection locked="0" hidden="1"/>
    </xf>
    <xf numFmtId="0" fontId="70" fillId="0" borderId="0" xfId="758" applyFont="1" applyFill="1" applyAlignment="1" applyProtection="1">
      <alignment horizontal="left"/>
      <protection locked="0" hidden="1"/>
    </xf>
    <xf numFmtId="0" fontId="70" fillId="0" borderId="0" xfId="0" applyFont="1" applyFill="1" applyBorder="1" applyAlignment="1" applyProtection="1">
      <alignment wrapText="1"/>
      <protection locked="0" hidden="1"/>
    </xf>
    <xf numFmtId="0" fontId="72" fillId="0" borderId="0" xfId="758" applyFont="1" applyFill="1" applyAlignment="1" applyProtection="1">
      <alignment horizontal="left"/>
      <protection locked="0" hidden="1"/>
    </xf>
    <xf numFmtId="166" fontId="70" fillId="0" borderId="0" xfId="1" applyNumberFormat="1" applyFont="1" applyFill="1" applyBorder="1" applyAlignment="1" applyProtection="1">
      <alignment horizontal="right" wrapText="1"/>
      <protection locked="0" hidden="1"/>
    </xf>
    <xf numFmtId="0" fontId="72" fillId="0" borderId="7" xfId="758" applyFont="1" applyFill="1" applyBorder="1" applyAlignment="1" applyProtection="1">
      <alignment horizontal="left"/>
      <protection locked="0" hidden="1"/>
    </xf>
    <xf numFmtId="0" fontId="70" fillId="0" borderId="7" xfId="0" applyFont="1" applyFill="1" applyBorder="1" applyAlignment="1" applyProtection="1">
      <alignment wrapText="1"/>
      <protection locked="0" hidden="1"/>
    </xf>
    <xf numFmtId="41" fontId="72" fillId="0" borderId="7" xfId="0" applyNumberFormat="1" applyFont="1" applyFill="1" applyBorder="1" applyAlignment="1" applyProtection="1">
      <alignment wrapText="1"/>
      <protection locked="0" hidden="1"/>
    </xf>
    <xf numFmtId="41" fontId="70" fillId="0" borderId="0" xfId="1" applyNumberFormat="1" applyFont="1" applyFill="1" applyAlignment="1" applyProtection="1">
      <protection locked="0" hidden="1"/>
    </xf>
    <xf numFmtId="41" fontId="70" fillId="0" borderId="0" xfId="1" applyNumberFormat="1" applyFont="1" applyFill="1" applyBorder="1" applyAlignment="1" applyProtection="1">
      <protection locked="0" hidden="1"/>
    </xf>
    <xf numFmtId="41" fontId="72" fillId="0" borderId="7" xfId="1" applyNumberFormat="1" applyFont="1" applyFill="1" applyBorder="1" applyAlignment="1" applyProtection="1">
      <protection locked="0" hidden="1"/>
    </xf>
    <xf numFmtId="0" fontId="71" fillId="0" borderId="0" xfId="0" applyFont="1" applyFill="1" applyBorder="1" applyAlignment="1" applyProtection="1">
      <alignment wrapText="1"/>
      <protection locked="0" hidden="1"/>
    </xf>
    <xf numFmtId="41" fontId="70" fillId="0" borderId="7" xfId="1" applyNumberFormat="1" applyFont="1" applyFill="1" applyBorder="1" applyAlignment="1" applyProtection="1">
      <protection locked="0" hidden="1"/>
    </xf>
    <xf numFmtId="0" fontId="72" fillId="0" borderId="0" xfId="758" applyFont="1" applyFill="1" applyBorder="1" applyAlignment="1" applyProtection="1">
      <alignment horizontal="left"/>
      <protection locked="0" hidden="1"/>
    </xf>
    <xf numFmtId="0" fontId="72" fillId="0" borderId="4" xfId="758" applyFont="1" applyFill="1" applyBorder="1" applyAlignment="1" applyProtection="1">
      <alignment horizontal="left"/>
      <protection locked="0" hidden="1"/>
    </xf>
    <xf numFmtId="0" fontId="70" fillId="0" borderId="4" xfId="0" applyFont="1" applyFill="1" applyBorder="1" applyAlignment="1" applyProtection="1">
      <alignment wrapText="1"/>
      <protection locked="0" hidden="1"/>
    </xf>
    <xf numFmtId="41" fontId="72" fillId="0" borderId="4" xfId="1" applyNumberFormat="1" applyFont="1" applyFill="1" applyBorder="1" applyAlignment="1" applyProtection="1">
      <protection locked="0" hidden="1"/>
    </xf>
    <xf numFmtId="166" fontId="70" fillId="0" borderId="7" xfId="1" applyNumberFormat="1" applyFont="1" applyFill="1" applyBorder="1" applyAlignment="1" applyProtection="1">
      <protection locked="0" hidden="1"/>
    </xf>
    <xf numFmtId="0" fontId="70" fillId="0" borderId="6" xfId="758" applyFont="1" applyFill="1" applyBorder="1" applyAlignment="1" applyProtection="1">
      <alignment horizontal="left"/>
      <protection locked="0" hidden="1"/>
    </xf>
    <xf numFmtId="41" fontId="72" fillId="0" borderId="6" xfId="1" applyNumberFormat="1" applyFont="1" applyFill="1" applyBorder="1" applyAlignment="1" applyProtection="1">
      <protection locked="0" hidden="1"/>
    </xf>
    <xf numFmtId="41" fontId="72" fillId="0" borderId="6" xfId="758" applyNumberFormat="1" applyFont="1" applyFill="1" applyBorder="1" applyAlignment="1" applyProtection="1">
      <protection locked="0" hidden="1"/>
    </xf>
    <xf numFmtId="37" fontId="72" fillId="0" borderId="6" xfId="1" applyNumberFormat="1" applyFont="1" applyFill="1" applyBorder="1" applyAlignment="1" applyProtection="1">
      <protection locked="0" hidden="1"/>
    </xf>
    <xf numFmtId="43" fontId="72" fillId="0" borderId="7" xfId="1" applyNumberFormat="1" applyFont="1" applyFill="1" applyBorder="1" applyAlignment="1" applyProtection="1">
      <protection locked="0" hidden="1"/>
    </xf>
    <xf numFmtId="41" fontId="70" fillId="0" borderId="7" xfId="758" applyNumberFormat="1" applyFont="1" applyFill="1" applyBorder="1" applyAlignment="1" applyProtection="1">
      <protection locked="0" hidden="1"/>
    </xf>
    <xf numFmtId="0" fontId="72" fillId="0" borderId="3" xfId="758" applyFont="1" applyFill="1" applyBorder="1" applyAlignment="1" applyProtection="1">
      <alignment horizontal="left"/>
      <protection locked="0" hidden="1"/>
    </xf>
    <xf numFmtId="41" fontId="70" fillId="0" borderId="3" xfId="1" applyNumberFormat="1" applyFont="1" applyFill="1" applyBorder="1" applyAlignment="1" applyProtection="1">
      <protection locked="0" hidden="1"/>
    </xf>
    <xf numFmtId="41" fontId="72" fillId="0" borderId="4" xfId="758" applyNumberFormat="1" applyFont="1" applyFill="1" applyBorder="1" applyAlignment="1" applyProtection="1">
      <protection locked="0" hidden="1"/>
    </xf>
    <xf numFmtId="41" fontId="71" fillId="0" borderId="0" xfId="870" applyNumberFormat="1" applyFont="1" applyFill="1" applyAlignment="1" applyProtection="1">
      <protection locked="0" hidden="1"/>
    </xf>
    <xf numFmtId="3" fontId="71" fillId="0" borderId="0" xfId="758" applyNumberFormat="1" applyFont="1" applyFill="1" applyAlignment="1" applyProtection="1">
      <protection locked="0" hidden="1"/>
    </xf>
    <xf numFmtId="3" fontId="79" fillId="0" borderId="0" xfId="0" applyNumberFormat="1" applyFont="1"/>
    <xf numFmtId="0" fontId="72" fillId="0" borderId="0" xfId="0" applyFont="1" applyFill="1"/>
    <xf numFmtId="166" fontId="70" fillId="0" borderId="0" xfId="1" applyNumberFormat="1" applyFont="1" applyFill="1"/>
    <xf numFmtId="0" fontId="70" fillId="0" borderId="0" xfId="0" applyFont="1" applyFill="1" applyBorder="1"/>
    <xf numFmtId="3" fontId="70" fillId="0" borderId="0" xfId="0" applyNumberFormat="1" applyFont="1" applyFill="1" applyAlignment="1">
      <alignment horizontal="right"/>
    </xf>
    <xf numFmtId="169" fontId="74" fillId="0" borderId="0" xfId="230" applyFont="1" applyFill="1" applyBorder="1" applyAlignment="1"/>
    <xf numFmtId="0" fontId="79" fillId="0" borderId="0" xfId="0" applyFont="1" applyFill="1" applyAlignment="1">
      <alignment horizontal="center" vertical="center" wrapText="1"/>
    </xf>
    <xf numFmtId="0" fontId="70" fillId="0" borderId="0" xfId="0" applyFont="1" applyFill="1" applyAlignment="1">
      <alignment vertical="center" wrapText="1"/>
    </xf>
    <xf numFmtId="166" fontId="70" fillId="0" borderId="0" xfId="1" applyNumberFormat="1" applyFont="1" applyFill="1" applyAlignment="1">
      <alignment vertical="center" wrapText="1"/>
    </xf>
    <xf numFmtId="3" fontId="70" fillId="0" borderId="0" xfId="0" applyNumberFormat="1" applyFont="1" applyFill="1" applyAlignment="1">
      <alignment horizontal="right" vertical="center" wrapText="1"/>
    </xf>
    <xf numFmtId="0" fontId="70" fillId="0" borderId="0" xfId="0" applyFont="1" applyFill="1"/>
    <xf numFmtId="41" fontId="70" fillId="0" borderId="0" xfId="1" applyNumberFormat="1" applyFont="1" applyFill="1" applyBorder="1" applyAlignment="1">
      <alignment vertical="center" wrapText="1"/>
    </xf>
    <xf numFmtId="41" fontId="83" fillId="0" borderId="0" xfId="1" applyNumberFormat="1" applyFont="1" applyBorder="1" applyAlignment="1">
      <alignment horizontal="left" vertical="center"/>
    </xf>
    <xf numFmtId="169" fontId="83" fillId="0" borderId="0" xfId="230" applyFont="1" applyBorder="1" applyAlignment="1">
      <alignment horizontal="left" vertical="center"/>
    </xf>
    <xf numFmtId="41" fontId="83" fillId="0" borderId="0" xfId="1" applyNumberFormat="1" applyFont="1" applyBorder="1" applyAlignment="1">
      <alignment horizontal="left" vertical="center" wrapText="1"/>
    </xf>
    <xf numFmtId="41" fontId="77" fillId="0" borderId="0" xfId="1" applyNumberFormat="1" applyFont="1" applyBorder="1" applyAlignment="1">
      <alignment horizontal="left" vertical="center" wrapText="1"/>
    </xf>
    <xf numFmtId="169" fontId="77" fillId="0" borderId="0" xfId="230" applyFont="1" applyBorder="1" applyAlignment="1">
      <alignment horizontal="left" vertical="center"/>
    </xf>
    <xf numFmtId="169" fontId="77" fillId="0" borderId="0" xfId="230" applyFont="1" applyBorder="1" applyAlignment="1">
      <alignment horizontal="left" vertical="center" wrapText="1"/>
    </xf>
    <xf numFmtId="169" fontId="82" fillId="0" borderId="0" xfId="230" applyFont="1" applyBorder="1" applyAlignment="1">
      <alignment horizontal="left" vertical="center"/>
    </xf>
    <xf numFmtId="41" fontId="77" fillId="0" borderId="0" xfId="1" applyNumberFormat="1" applyFont="1" applyFill="1" applyBorder="1" applyAlignment="1">
      <alignment horizontal="left" vertical="center" wrapText="1"/>
    </xf>
    <xf numFmtId="0" fontId="72" fillId="0" borderId="0" xfId="0" applyFont="1" applyFill="1" applyAlignment="1">
      <alignment horizontal="center"/>
    </xf>
    <xf numFmtId="166" fontId="70" fillId="0" borderId="0" xfId="1" applyNumberFormat="1" applyFont="1" applyFill="1" applyBorder="1"/>
    <xf numFmtId="41" fontId="70" fillId="26" borderId="0" xfId="0" applyNumberFormat="1" applyFont="1" applyFill="1" applyAlignment="1" applyProtection="1">
      <alignment wrapText="1"/>
      <protection locked="0" hidden="1"/>
    </xf>
    <xf numFmtId="4" fontId="53" fillId="0" borderId="0" xfId="758" applyNumberFormat="1" applyFont="1" applyFill="1" applyAlignment="1" applyProtection="1">
      <protection locked="0" hidden="1"/>
    </xf>
    <xf numFmtId="4" fontId="53" fillId="0" borderId="0" xfId="870" applyNumberFormat="1" applyFont="1" applyFill="1" applyAlignment="1" applyProtection="1">
      <protection locked="0" hidden="1"/>
    </xf>
    <xf numFmtId="4" fontId="53" fillId="0" borderId="0" xfId="1" applyNumberFormat="1" applyFont="1" applyFill="1" applyBorder="1" applyAlignment="1" applyProtection="1">
      <protection locked="0" hidden="1"/>
    </xf>
    <xf numFmtId="4" fontId="53" fillId="0" borderId="0" xfId="1" applyNumberFormat="1" applyFont="1" applyFill="1" applyAlignment="1" applyProtection="1">
      <protection locked="0" hidden="1"/>
    </xf>
    <xf numFmtId="4" fontId="56" fillId="0" borderId="0" xfId="1" applyNumberFormat="1" applyFont="1" applyFill="1" applyAlignment="1" applyProtection="1">
      <protection locked="0" hidden="1"/>
    </xf>
    <xf numFmtId="0" fontId="85" fillId="0" borderId="0" xfId="0" applyFont="1" applyFill="1" applyBorder="1" applyAlignment="1" applyProtection="1">
      <alignment horizontal="center" wrapText="1"/>
      <protection locked="0" hidden="1"/>
    </xf>
    <xf numFmtId="165" fontId="86" fillId="0" borderId="0" xfId="1" applyFont="1" applyFill="1" applyAlignment="1" applyProtection="1">
      <protection locked="0" hidden="1"/>
    </xf>
    <xf numFmtId="165" fontId="87" fillId="0" borderId="0" xfId="1" applyFont="1" applyFill="1" applyAlignment="1" applyProtection="1">
      <alignment horizontal="center" wrapText="1"/>
      <protection locked="0" hidden="1"/>
    </xf>
    <xf numFmtId="165" fontId="87" fillId="0" borderId="0" xfId="1" applyFont="1" applyFill="1" applyBorder="1" applyAlignment="1" applyProtection="1">
      <alignment horizontal="center" wrapText="1"/>
      <protection locked="0" hidden="1"/>
    </xf>
    <xf numFmtId="41" fontId="72" fillId="0" borderId="0" xfId="0" applyNumberFormat="1" applyFont="1" applyFill="1" applyAlignment="1" applyProtection="1">
      <alignment wrapText="1"/>
      <protection locked="0" hidden="1"/>
    </xf>
    <xf numFmtId="0" fontId="70" fillId="0" borderId="0" xfId="758" applyFont="1" applyFill="1" applyBorder="1" applyAlignment="1" applyProtection="1">
      <alignment horizontal="left"/>
      <protection locked="0" hidden="1"/>
    </xf>
    <xf numFmtId="37" fontId="86" fillId="0" borderId="0" xfId="1" applyNumberFormat="1" applyFont="1" applyFill="1" applyBorder="1" applyAlignment="1" applyProtection="1">
      <alignment horizontal="right" wrapText="1"/>
      <protection locked="0" hidden="1"/>
    </xf>
    <xf numFmtId="0" fontId="89" fillId="0" borderId="2" xfId="0" applyFont="1" applyFill="1" applyBorder="1" applyAlignment="1" applyProtection="1">
      <alignment wrapText="1"/>
      <protection locked="0" hidden="1"/>
    </xf>
    <xf numFmtId="0" fontId="72" fillId="0" borderId="4" xfId="0" applyFont="1" applyFill="1" applyBorder="1" applyAlignment="1" applyProtection="1">
      <alignment horizontal="center" wrapText="1"/>
      <protection locked="0" hidden="1"/>
    </xf>
    <xf numFmtId="37" fontId="87" fillId="0" borderId="4" xfId="1" applyNumberFormat="1" applyFont="1" applyFill="1" applyBorder="1" applyAlignment="1" applyProtection="1">
      <alignment horizontal="right" wrapText="1"/>
      <protection locked="0" hidden="1"/>
    </xf>
    <xf numFmtId="0" fontId="75" fillId="0" borderId="3" xfId="0" applyFont="1" applyFill="1" applyBorder="1" applyAlignment="1" applyProtection="1">
      <alignment wrapText="1"/>
      <protection locked="0" hidden="1"/>
    </xf>
    <xf numFmtId="0" fontId="70" fillId="0" borderId="3" xfId="0" applyFont="1" applyFill="1" applyBorder="1" applyAlignment="1" applyProtection="1">
      <alignment horizontal="center" wrapText="1"/>
      <protection locked="0" hidden="1"/>
    </xf>
    <xf numFmtId="37" fontId="87" fillId="0" borderId="3" xfId="1" applyNumberFormat="1" applyFont="1" applyFill="1" applyBorder="1" applyAlignment="1" applyProtection="1">
      <alignment horizontal="right" wrapText="1"/>
      <protection locked="0" hidden="1"/>
    </xf>
    <xf numFmtId="0" fontId="72" fillId="0" borderId="3" xfId="0" applyFont="1" applyFill="1" applyBorder="1" applyAlignment="1" applyProtection="1">
      <alignment wrapText="1"/>
      <protection locked="0" hidden="1"/>
    </xf>
    <xf numFmtId="0" fontId="70" fillId="0" borderId="6" xfId="0" applyFont="1" applyFill="1" applyBorder="1" applyAlignment="1" applyProtection="1">
      <alignment horizontal="center" wrapText="1"/>
      <protection locked="0" hidden="1"/>
    </xf>
    <xf numFmtId="37" fontId="87" fillId="0" borderId="6" xfId="1" applyNumberFormat="1" applyFont="1" applyFill="1" applyBorder="1" applyAlignment="1" applyProtection="1">
      <alignment horizontal="right" wrapText="1"/>
      <protection locked="0" hidden="1"/>
    </xf>
    <xf numFmtId="0" fontId="75" fillId="0" borderId="6" xfId="0" applyFont="1" applyFill="1" applyBorder="1" applyAlignment="1" applyProtection="1">
      <alignment wrapText="1"/>
      <protection locked="0" hidden="1"/>
    </xf>
    <xf numFmtId="0" fontId="72" fillId="0" borderId="6" xfId="0" applyFont="1" applyFill="1" applyBorder="1" applyAlignment="1" applyProtection="1">
      <alignment horizontal="center" wrapText="1"/>
      <protection locked="0" hidden="1"/>
    </xf>
    <xf numFmtId="0" fontId="70" fillId="0" borderId="2" xfId="758" applyFont="1" applyFill="1" applyBorder="1" applyAlignment="1" applyProtection="1">
      <alignment horizontal="left"/>
      <protection locked="0" hidden="1"/>
    </xf>
    <xf numFmtId="41" fontId="70" fillId="0" borderId="2" xfId="0" applyNumberFormat="1" applyFont="1" applyFill="1" applyBorder="1" applyAlignment="1" applyProtection="1">
      <alignment wrapText="1"/>
      <protection locked="0" hidden="1"/>
    </xf>
    <xf numFmtId="41" fontId="70" fillId="0" borderId="0" xfId="0" applyNumberFormat="1" applyFont="1" applyFill="1" applyBorder="1" applyAlignment="1" applyProtection="1">
      <alignment wrapText="1"/>
      <protection locked="0" hidden="1"/>
    </xf>
    <xf numFmtId="0" fontId="70" fillId="0" borderId="3" xfId="0" applyFont="1" applyFill="1" applyBorder="1" applyAlignment="1" applyProtection="1">
      <alignment wrapText="1"/>
      <protection locked="0" hidden="1"/>
    </xf>
    <xf numFmtId="41" fontId="72" fillId="0" borderId="3" xfId="0" applyNumberFormat="1" applyFont="1" applyFill="1" applyBorder="1" applyAlignment="1" applyProtection="1">
      <alignment wrapText="1"/>
      <protection locked="0" hidden="1"/>
    </xf>
    <xf numFmtId="0" fontId="62" fillId="0" borderId="2" xfId="758" applyFont="1" applyFill="1" applyBorder="1" applyAlignment="1" applyProtection="1">
      <alignment horizontal="center"/>
      <protection locked="0" hidden="1"/>
    </xf>
    <xf numFmtId="41" fontId="70" fillId="0" borderId="2" xfId="1" applyNumberFormat="1" applyFont="1" applyFill="1" applyBorder="1" applyAlignment="1" applyProtection="1">
      <protection locked="0" hidden="1"/>
    </xf>
    <xf numFmtId="0" fontId="62" fillId="0" borderId="0" xfId="758" applyFont="1" applyFill="1" applyBorder="1" applyAlignment="1" applyProtection="1">
      <alignment horizontal="center"/>
      <protection locked="0" hidden="1"/>
    </xf>
    <xf numFmtId="0" fontId="62" fillId="0" borderId="3" xfId="758" applyFont="1" applyFill="1" applyBorder="1" applyAlignment="1" applyProtection="1">
      <alignment horizontal="center"/>
      <protection locked="0" hidden="1"/>
    </xf>
    <xf numFmtId="41" fontId="72" fillId="0" borderId="0" xfId="0" applyNumberFormat="1" applyFont="1" applyFill="1" applyBorder="1" applyAlignment="1" applyProtection="1">
      <alignment wrapText="1"/>
      <protection locked="0" hidden="1"/>
    </xf>
    <xf numFmtId="0" fontId="70" fillId="0" borderId="2" xfId="0" applyFont="1" applyFill="1" applyBorder="1" applyAlignment="1" applyProtection="1">
      <protection locked="0" hidden="1"/>
    </xf>
    <xf numFmtId="0" fontId="70" fillId="0" borderId="7" xfId="758" applyFont="1" applyFill="1" applyBorder="1" applyAlignment="1" applyProtection="1">
      <alignment horizontal="left"/>
      <protection locked="0" hidden="1"/>
    </xf>
    <xf numFmtId="41" fontId="72" fillId="0" borderId="0" xfId="758" applyNumberFormat="1" applyFont="1" applyFill="1" applyBorder="1" applyAlignment="1" applyProtection="1">
      <protection locked="0" hidden="1"/>
    </xf>
    <xf numFmtId="41" fontId="72" fillId="0" borderId="7" xfId="758" applyNumberFormat="1" applyFont="1" applyFill="1" applyBorder="1" applyAlignment="1" applyProtection="1">
      <protection locked="0" hidden="1"/>
    </xf>
    <xf numFmtId="37" fontId="72" fillId="0" borderId="7" xfId="1" applyNumberFormat="1" applyFont="1" applyFill="1" applyBorder="1" applyAlignment="1" applyProtection="1">
      <protection locked="0" hidden="1"/>
    </xf>
    <xf numFmtId="41" fontId="72" fillId="0" borderId="0" xfId="1" applyNumberFormat="1" applyFont="1" applyFill="1" applyBorder="1" applyAlignment="1" applyProtection="1">
      <protection locked="0" hidden="1"/>
    </xf>
    <xf numFmtId="41" fontId="70" fillId="0" borderId="7" xfId="0" applyNumberFormat="1" applyFont="1" applyFill="1" applyBorder="1" applyAlignment="1" applyProtection="1">
      <alignment wrapText="1"/>
      <protection locked="0" hidden="1"/>
    </xf>
    <xf numFmtId="0" fontId="72" fillId="0" borderId="6" xfId="758" applyFont="1" applyFill="1" applyBorder="1" applyAlignment="1" applyProtection="1">
      <alignment horizontal="left"/>
      <protection locked="0" hidden="1"/>
    </xf>
    <xf numFmtId="165" fontId="63" fillId="0" borderId="0" xfId="1" applyFont="1" applyAlignment="1">
      <alignment horizontal="right" vertical="center" wrapText="1"/>
    </xf>
    <xf numFmtId="165" fontId="59" fillId="0" borderId="0" xfId="1" applyFont="1" applyFill="1" applyAlignment="1">
      <alignment horizontal="right" vertical="center" wrapText="1"/>
    </xf>
    <xf numFmtId="165" fontId="63" fillId="0" borderId="4" xfId="1" applyFont="1" applyBorder="1" applyAlignment="1">
      <alignment horizontal="right" vertical="center" wrapText="1"/>
    </xf>
    <xf numFmtId="169" fontId="90" fillId="0" borderId="0" xfId="229" applyFont="1" applyAlignment="1">
      <alignment vertical="center"/>
    </xf>
    <xf numFmtId="39" fontId="63" fillId="0" borderId="0" xfId="1" applyNumberFormat="1" applyFont="1" applyAlignment="1">
      <alignment horizontal="right" vertical="center" wrapText="1"/>
    </xf>
    <xf numFmtId="39" fontId="63" fillId="0" borderId="4" xfId="1" applyNumberFormat="1" applyFont="1" applyBorder="1" applyAlignment="1">
      <alignment horizontal="right" vertical="center" wrapText="1"/>
    </xf>
    <xf numFmtId="169" fontId="59" fillId="0" borderId="4" xfId="229" applyFont="1" applyBorder="1"/>
    <xf numFmtId="0" fontId="79" fillId="0" borderId="0" xfId="0" applyFont="1" applyFill="1" applyBorder="1" applyAlignment="1">
      <alignment vertical="center" wrapText="1"/>
    </xf>
    <xf numFmtId="166" fontId="70" fillId="0" borderId="0" xfId="1" applyNumberFormat="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horizontal="right" vertical="center" wrapText="1"/>
    </xf>
    <xf numFmtId="0" fontId="53" fillId="0" borderId="0" xfId="0" applyFont="1" applyFill="1" applyBorder="1"/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vertical="center" wrapText="1"/>
    </xf>
    <xf numFmtId="41" fontId="70" fillId="0" borderId="0" xfId="1" applyNumberFormat="1" applyFont="1" applyFill="1" applyBorder="1" applyAlignment="1">
      <alignment horizontal="right" vertical="center" wrapText="1"/>
    </xf>
    <xf numFmtId="41" fontId="70" fillId="0" borderId="0" xfId="0" applyNumberFormat="1" applyFont="1" applyFill="1" applyBorder="1" applyAlignment="1">
      <alignment horizontal="right"/>
    </xf>
    <xf numFmtId="0" fontId="81" fillId="0" borderId="0" xfId="0" applyFont="1" applyFill="1" applyBorder="1" applyAlignment="1">
      <alignment vertical="center" wrapText="1"/>
    </xf>
    <xf numFmtId="169" fontId="82" fillId="0" borderId="0" xfId="230" applyFont="1" applyBorder="1" applyAlignment="1">
      <alignment horizontal="left" vertical="center" wrapText="1"/>
    </xf>
    <xf numFmtId="169" fontId="83" fillId="0" borderId="0" xfId="230" applyFont="1" applyBorder="1" applyAlignment="1">
      <alignment horizontal="left" vertical="center" wrapText="1"/>
    </xf>
    <xf numFmtId="41" fontId="70" fillId="0" borderId="0" xfId="1" applyNumberFormat="1" applyFont="1" applyBorder="1" applyAlignment="1">
      <alignment horizontal="left" vertical="center" wrapText="1"/>
    </xf>
    <xf numFmtId="0" fontId="79" fillId="0" borderId="0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/>
    </xf>
    <xf numFmtId="166" fontId="84" fillId="0" borderId="0" xfId="1" applyNumberFormat="1" applyFont="1" applyFill="1" applyBorder="1"/>
    <xf numFmtId="3" fontId="70" fillId="0" borderId="0" xfId="0" applyNumberFormat="1" applyFont="1" applyFill="1" applyBorder="1" applyAlignment="1">
      <alignment horizontal="right"/>
    </xf>
    <xf numFmtId="0" fontId="80" fillId="0" borderId="7" xfId="0" applyFont="1" applyFill="1" applyBorder="1" applyAlignment="1">
      <alignment vertical="center" wrapText="1"/>
    </xf>
    <xf numFmtId="41" fontId="70" fillId="0" borderId="7" xfId="1" applyNumberFormat="1" applyFont="1" applyFill="1" applyBorder="1" applyAlignment="1">
      <alignment vertical="center" wrapText="1"/>
    </xf>
    <xf numFmtId="41" fontId="72" fillId="3" borderId="0" xfId="1" applyNumberFormat="1" applyFont="1" applyFill="1" applyBorder="1" applyAlignment="1">
      <alignment vertical="center" wrapText="1"/>
    </xf>
    <xf numFmtId="41" fontId="70" fillId="0" borderId="7" xfId="1" applyNumberFormat="1" applyFont="1" applyFill="1" applyBorder="1" applyAlignment="1">
      <alignment horizontal="right" vertical="center" wrapText="1"/>
    </xf>
    <xf numFmtId="41" fontId="72" fillId="0" borderId="0" xfId="1" applyNumberFormat="1" applyFont="1" applyFill="1" applyBorder="1" applyAlignment="1">
      <alignment vertical="center" wrapText="1"/>
    </xf>
    <xf numFmtId="169" fontId="77" fillId="0" borderId="7" xfId="230" applyFont="1" applyBorder="1" applyAlignment="1">
      <alignment horizontal="left" vertical="center"/>
    </xf>
    <xf numFmtId="169" fontId="83" fillId="0" borderId="7" xfId="230" applyFont="1" applyBorder="1" applyAlignment="1">
      <alignment horizontal="left" vertical="center"/>
    </xf>
    <xf numFmtId="41" fontId="77" fillId="0" borderId="7" xfId="1" applyNumberFormat="1" applyFont="1" applyBorder="1" applyAlignment="1">
      <alignment horizontal="left" vertical="center"/>
    </xf>
    <xf numFmtId="0" fontId="79" fillId="0" borderId="7" xfId="0" applyFont="1" applyFill="1" applyBorder="1" applyAlignment="1">
      <alignment horizontal="center" vertical="center" wrapText="1"/>
    </xf>
    <xf numFmtId="166" fontId="72" fillId="0" borderId="0" xfId="0" applyNumberFormat="1" applyFont="1" applyFill="1" applyAlignment="1">
      <alignment horizontal="center"/>
    </xf>
    <xf numFmtId="0" fontId="72" fillId="0" borderId="0" xfId="0" applyFont="1" applyFill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/>
    </xf>
    <xf numFmtId="0" fontId="72" fillId="0" borderId="7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wrapText="1"/>
    </xf>
    <xf numFmtId="0" fontId="72" fillId="0" borderId="7" xfId="0" applyFont="1" applyFill="1" applyBorder="1" applyAlignment="1">
      <alignment horizontal="center" wrapText="1"/>
    </xf>
    <xf numFmtId="169" fontId="83" fillId="0" borderId="18" xfId="230" applyFont="1" applyBorder="1" applyAlignment="1">
      <alignment horizontal="left" vertical="center" wrapText="1"/>
    </xf>
    <xf numFmtId="169" fontId="83" fillId="0" borderId="5" xfId="230" applyFont="1" applyBorder="1" applyAlignment="1">
      <alignment horizontal="left" vertical="center" wrapText="1"/>
    </xf>
    <xf numFmtId="0" fontId="72" fillId="0" borderId="5" xfId="0" applyFont="1" applyFill="1" applyBorder="1" applyAlignment="1">
      <alignment horizontal="center" wrapText="1"/>
    </xf>
    <xf numFmtId="41" fontId="83" fillId="0" borderId="5" xfId="1" applyNumberFormat="1" applyFont="1" applyBorder="1" applyAlignment="1">
      <alignment horizontal="left" vertical="center" wrapText="1"/>
    </xf>
    <xf numFmtId="41" fontId="83" fillId="0" borderId="19" xfId="1" applyNumberFormat="1" applyFont="1" applyBorder="1" applyAlignment="1">
      <alignment horizontal="left" vertical="center" wrapText="1"/>
    </xf>
    <xf numFmtId="169" fontId="83" fillId="0" borderId="20" xfId="230" applyFont="1" applyBorder="1" applyAlignment="1">
      <alignment horizontal="left" vertical="center"/>
    </xf>
    <xf numFmtId="169" fontId="83" fillId="0" borderId="1" xfId="230" applyFont="1" applyBorder="1" applyAlignment="1">
      <alignment horizontal="left" vertical="center" wrapText="1"/>
    </xf>
    <xf numFmtId="0" fontId="72" fillId="0" borderId="1" xfId="0" applyFont="1" applyFill="1" applyBorder="1" applyAlignment="1">
      <alignment horizontal="center" wrapText="1"/>
    </xf>
    <xf numFmtId="41" fontId="88" fillId="0" borderId="1" xfId="1" applyNumberFormat="1" applyFont="1" applyBorder="1" applyAlignment="1">
      <alignment horizontal="left" vertical="center" wrapText="1"/>
    </xf>
    <xf numFmtId="41" fontId="88" fillId="0" borderId="21" xfId="1" applyNumberFormat="1" applyFont="1" applyBorder="1" applyAlignment="1">
      <alignment horizontal="left" vertical="center" wrapText="1"/>
    </xf>
    <xf numFmtId="0" fontId="91" fillId="0" borderId="7" xfId="0" applyNumberFormat="1" applyFont="1" applyFill="1" applyBorder="1" applyAlignment="1" applyProtection="1">
      <alignment horizontal="right" wrapText="1"/>
      <protection locked="0" hidden="1"/>
    </xf>
    <xf numFmtId="0" fontId="91" fillId="0" borderId="0" xfId="0" applyNumberFormat="1" applyFont="1" applyFill="1" applyBorder="1" applyAlignment="1" applyProtection="1">
      <alignment horizontal="right" wrapText="1"/>
      <protection locked="0" hidden="1"/>
    </xf>
  </cellXfs>
  <cellStyles count="874">
    <cellStyle name="20% - Accent1 2" xfId="775"/>
    <cellStyle name="20% - Accent2 2" xfId="776"/>
    <cellStyle name="20% - Accent3 2" xfId="777"/>
    <cellStyle name="20% - Accent4 2" xfId="778"/>
    <cellStyle name="20% - Accent5 2" xfId="779"/>
    <cellStyle name="20% - Accent6 2" xfId="780"/>
    <cellStyle name="40% - Accent1 2" xfId="781"/>
    <cellStyle name="40% - Accent2 2" xfId="782"/>
    <cellStyle name="40% - Accent3 2" xfId="783"/>
    <cellStyle name="40% - Accent4 2" xfId="784"/>
    <cellStyle name="40% - Accent5 2" xfId="785"/>
    <cellStyle name="40% - Accent6 2" xfId="786"/>
    <cellStyle name="60% - Accent1 2" xfId="787"/>
    <cellStyle name="60% - Accent2 2" xfId="788"/>
    <cellStyle name="60% - Accent3 2" xfId="789"/>
    <cellStyle name="60% - Accent4 2" xfId="790"/>
    <cellStyle name="60% - Accent5 2" xfId="791"/>
    <cellStyle name="60% - Accent6 2" xfId="792"/>
    <cellStyle name="Accent1 2" xfId="793"/>
    <cellStyle name="Accent2 2" xfId="794"/>
    <cellStyle name="Accent3 2" xfId="795"/>
    <cellStyle name="Accent4 2" xfId="796"/>
    <cellStyle name="Accent5 2" xfId="797"/>
    <cellStyle name="Accent6 2" xfId="798"/>
    <cellStyle name="Bad 2" xfId="799"/>
    <cellStyle name="Calculation 2" xfId="800"/>
    <cellStyle name="Check Cell 2" xfId="801"/>
    <cellStyle name="Comma" xfId="1" builtinId="3"/>
    <cellStyle name="Comma [0] 2" xfId="2"/>
    <cellStyle name="Comma [0] 2 2" xfId="773"/>
    <cellStyle name="Comma 10" xfId="3"/>
    <cellStyle name="Comma 10 10" xfId="4"/>
    <cellStyle name="Comma 10 11" xfId="5"/>
    <cellStyle name="Comma 10 12" xfId="6"/>
    <cellStyle name="Comma 10 13" xfId="7"/>
    <cellStyle name="Comma 10 14" xfId="8"/>
    <cellStyle name="Comma 10 15" xfId="9"/>
    <cellStyle name="Comma 10 16" xfId="10"/>
    <cellStyle name="Comma 10 17" xfId="11"/>
    <cellStyle name="Comma 10 18" xfId="12"/>
    <cellStyle name="Comma 10 19" xfId="13"/>
    <cellStyle name="Comma 10 2" xfId="14"/>
    <cellStyle name="Comma 10 20" xfId="15"/>
    <cellStyle name="Comma 10 3" xfId="16"/>
    <cellStyle name="Comma 10 4" xfId="17"/>
    <cellStyle name="Comma 10 5" xfId="18"/>
    <cellStyle name="Comma 10 6" xfId="19"/>
    <cellStyle name="Comma 10 7" xfId="20"/>
    <cellStyle name="Comma 10 8" xfId="21"/>
    <cellStyle name="Comma 10 9" xfId="22"/>
    <cellStyle name="Comma 11" xfId="23"/>
    <cellStyle name="Comma 11 10" xfId="24"/>
    <cellStyle name="Comma 11 11" xfId="25"/>
    <cellStyle name="Comma 11 12" xfId="26"/>
    <cellStyle name="Comma 11 13" xfId="27"/>
    <cellStyle name="Comma 11 14" xfId="28"/>
    <cellStyle name="Comma 11 15" xfId="29"/>
    <cellStyle name="Comma 11 16" xfId="30"/>
    <cellStyle name="Comma 11 17" xfId="31"/>
    <cellStyle name="Comma 11 18" xfId="32"/>
    <cellStyle name="Comma 11 19" xfId="33"/>
    <cellStyle name="Comma 11 2" xfId="34"/>
    <cellStyle name="Comma 11 20" xfId="35"/>
    <cellStyle name="Comma 11 3" xfId="36"/>
    <cellStyle name="Comma 11 4" xfId="37"/>
    <cellStyle name="Comma 11 5" xfId="38"/>
    <cellStyle name="Comma 11 6" xfId="39"/>
    <cellStyle name="Comma 11 7" xfId="40"/>
    <cellStyle name="Comma 11 8" xfId="41"/>
    <cellStyle name="Comma 11 9" xfId="42"/>
    <cellStyle name="Comma 12" xfId="43"/>
    <cellStyle name="Comma 13" xfId="802"/>
    <cellStyle name="Comma 13 2" xfId="803"/>
    <cellStyle name="Comma 13 3" xfId="863"/>
    <cellStyle name="Comma 14" xfId="770"/>
    <cellStyle name="Comma 14 10" xfId="44"/>
    <cellStyle name="Comma 14 11" xfId="45"/>
    <cellStyle name="Comma 14 12" xfId="46"/>
    <cellStyle name="Comma 14 13" xfId="47"/>
    <cellStyle name="Comma 14 14" xfId="48"/>
    <cellStyle name="Comma 14 15" xfId="49"/>
    <cellStyle name="Comma 14 16" xfId="50"/>
    <cellStyle name="Comma 14 17" xfId="51"/>
    <cellStyle name="Comma 14 18" xfId="52"/>
    <cellStyle name="Comma 14 19" xfId="53"/>
    <cellStyle name="Comma 14 2" xfId="54"/>
    <cellStyle name="Comma 14 20" xfId="55"/>
    <cellStyle name="Comma 14 21" xfId="868"/>
    <cellStyle name="Comma 14 3" xfId="56"/>
    <cellStyle name="Comma 14 4" xfId="57"/>
    <cellStyle name="Comma 14 5" xfId="58"/>
    <cellStyle name="Comma 14 6" xfId="59"/>
    <cellStyle name="Comma 14 7" xfId="60"/>
    <cellStyle name="Comma 14 8" xfId="61"/>
    <cellStyle name="Comma 14 9" xfId="62"/>
    <cellStyle name="Comma 15" xfId="63"/>
    <cellStyle name="Comma 15 10" xfId="64"/>
    <cellStyle name="Comma 15 11" xfId="65"/>
    <cellStyle name="Comma 15 12" xfId="66"/>
    <cellStyle name="Comma 15 13" xfId="67"/>
    <cellStyle name="Comma 15 14" xfId="68"/>
    <cellStyle name="Comma 15 15" xfId="69"/>
    <cellStyle name="Comma 15 16" xfId="70"/>
    <cellStyle name="Comma 15 17" xfId="71"/>
    <cellStyle name="Comma 15 18" xfId="72"/>
    <cellStyle name="Comma 15 19" xfId="73"/>
    <cellStyle name="Comma 15 2" xfId="74"/>
    <cellStyle name="Comma 15 20" xfId="75"/>
    <cellStyle name="Comma 15 3" xfId="76"/>
    <cellStyle name="Comma 15 4" xfId="77"/>
    <cellStyle name="Comma 15 5" xfId="78"/>
    <cellStyle name="Comma 15 6" xfId="79"/>
    <cellStyle name="Comma 15 7" xfId="80"/>
    <cellStyle name="Comma 15 8" xfId="81"/>
    <cellStyle name="Comma 15 9" xfId="82"/>
    <cellStyle name="Comma 16" xfId="83"/>
    <cellStyle name="Comma 17" xfId="866"/>
    <cellStyle name="Comma 18" xfId="872"/>
    <cellStyle name="Comma 2" xfId="84"/>
    <cellStyle name="Comma 2 17" xfId="85"/>
    <cellStyle name="Comma 2 17 2" xfId="804"/>
    <cellStyle name="Comma 2 2" xfId="86"/>
    <cellStyle name="Comma 2 2 2" xfId="769"/>
    <cellStyle name="Comma 2 3" xfId="862"/>
    <cellStyle name="Comma 3" xfId="87"/>
    <cellStyle name="Comma 3 2" xfId="88"/>
    <cellStyle name="Comma 3 3" xfId="805"/>
    <cellStyle name="Comma 3 4" xfId="806"/>
    <cellStyle name="Comma 3 5" xfId="807"/>
    <cellStyle name="Comma 3 6" xfId="808"/>
    <cellStyle name="Comma 4" xfId="89"/>
    <cellStyle name="Comma 5" xfId="90"/>
    <cellStyle name="Comma 6" xfId="91"/>
    <cellStyle name="Comma 7" xfId="92"/>
    <cellStyle name="Comma 7 2" xfId="809"/>
    <cellStyle name="Comma 8" xfId="93"/>
    <cellStyle name="Comma 8 10" xfId="94"/>
    <cellStyle name="Comma 8 11" xfId="95"/>
    <cellStyle name="Comma 8 12" xfId="96"/>
    <cellStyle name="Comma 8 13" xfId="97"/>
    <cellStyle name="Comma 8 14" xfId="98"/>
    <cellStyle name="Comma 8 15" xfId="99"/>
    <cellStyle name="Comma 8 16" xfId="100"/>
    <cellStyle name="Comma 8 17" xfId="101"/>
    <cellStyle name="Comma 8 18" xfId="102"/>
    <cellStyle name="Comma 8 19" xfId="103"/>
    <cellStyle name="Comma 8 2" xfId="104"/>
    <cellStyle name="Comma 8 20" xfId="105"/>
    <cellStyle name="Comma 8 3" xfId="106"/>
    <cellStyle name="Comma 8 4" xfId="107"/>
    <cellStyle name="Comma 8 5" xfId="108"/>
    <cellStyle name="Comma 8 6" xfId="109"/>
    <cellStyle name="Comma 8 7" xfId="110"/>
    <cellStyle name="Comma 8 8" xfId="111"/>
    <cellStyle name="Comma 8 9" xfId="112"/>
    <cellStyle name="Comma 9" xfId="113"/>
    <cellStyle name="Comma 9 10" xfId="114"/>
    <cellStyle name="Comma 9 11" xfId="115"/>
    <cellStyle name="Comma 9 12" xfId="116"/>
    <cellStyle name="Comma 9 13" xfId="117"/>
    <cellStyle name="Comma 9 14" xfId="118"/>
    <cellStyle name="Comma 9 15" xfId="119"/>
    <cellStyle name="Comma 9 16" xfId="120"/>
    <cellStyle name="Comma 9 17" xfId="121"/>
    <cellStyle name="Comma 9 18" xfId="122"/>
    <cellStyle name="Comma 9 19" xfId="123"/>
    <cellStyle name="Comma 9 2" xfId="124"/>
    <cellStyle name="Comma 9 20" xfId="125"/>
    <cellStyle name="Comma 9 3" xfId="126"/>
    <cellStyle name="Comma 9 4" xfId="127"/>
    <cellStyle name="Comma 9 5" xfId="128"/>
    <cellStyle name="Comma 9 6" xfId="129"/>
    <cellStyle name="Comma 9 7" xfId="130"/>
    <cellStyle name="Comma 9 8" xfId="131"/>
    <cellStyle name="Comma 9 9" xfId="132"/>
    <cellStyle name="Euro" xfId="810"/>
    <cellStyle name="Explanatory Text 2" xfId="811"/>
    <cellStyle name="Good 2" xfId="812"/>
    <cellStyle name="Heading" xfId="133"/>
    <cellStyle name="Heading 1 2" xfId="813"/>
    <cellStyle name="Heading 2 2" xfId="814"/>
    <cellStyle name="Heading 3 2" xfId="815"/>
    <cellStyle name="Heading 4 2" xfId="816"/>
    <cellStyle name="Hyperlink 2" xfId="817"/>
    <cellStyle name="Input 2" xfId="818"/>
    <cellStyle name="Linked Cell 2" xfId="819"/>
    <cellStyle name="Migliaia 2" xfId="820"/>
    <cellStyle name="Migliaia 3" xfId="821"/>
    <cellStyle name="Neutral 2" xfId="822"/>
    <cellStyle name="Normal" xfId="0" builtinId="0"/>
    <cellStyle name="Normal 10" xfId="823"/>
    <cellStyle name="Normal 10 10" xfId="134"/>
    <cellStyle name="Normal 10 11" xfId="135"/>
    <cellStyle name="Normal 10 12" xfId="136"/>
    <cellStyle name="Normal 10 13" xfId="137"/>
    <cellStyle name="Normal 10 14" xfId="138"/>
    <cellStyle name="Normal 10 15" xfId="139"/>
    <cellStyle name="Normal 10 16" xfId="140"/>
    <cellStyle name="Normal 10 17" xfId="141"/>
    <cellStyle name="Normal 10 18" xfId="142"/>
    <cellStyle name="Normal 10 19" xfId="143"/>
    <cellStyle name="Normal 10 2" xfId="144"/>
    <cellStyle name="Normal 10 20" xfId="145"/>
    <cellStyle name="Normal 10 21" xfId="824"/>
    <cellStyle name="Normal 10 3" xfId="146"/>
    <cellStyle name="Normal 10 4" xfId="147"/>
    <cellStyle name="Normal 10 5" xfId="148"/>
    <cellStyle name="Normal 10 6" xfId="149"/>
    <cellStyle name="Normal 10 7" xfId="150"/>
    <cellStyle name="Normal 10 8" xfId="151"/>
    <cellStyle name="Normal 10 9" xfId="152"/>
    <cellStyle name="Normal 11" xfId="825"/>
    <cellStyle name="Normal 11 10" xfId="153"/>
    <cellStyle name="Normal 11 11" xfId="154"/>
    <cellStyle name="Normal 11 12" xfId="155"/>
    <cellStyle name="Normal 11 13" xfId="156"/>
    <cellStyle name="Normal 11 14" xfId="157"/>
    <cellStyle name="Normal 11 15" xfId="158"/>
    <cellStyle name="Normal 11 16" xfId="159"/>
    <cellStyle name="Normal 11 17" xfId="160"/>
    <cellStyle name="Normal 11 18" xfId="161"/>
    <cellStyle name="Normal 11 19" xfId="162"/>
    <cellStyle name="Normal 11 2" xfId="163"/>
    <cellStyle name="Normal 11 20" xfId="164"/>
    <cellStyle name="Normal 11 21" xfId="826"/>
    <cellStyle name="Normal 11 21 2" xfId="827"/>
    <cellStyle name="Normal 11 21 3" xfId="857"/>
    <cellStyle name="Normal 11 3" xfId="165"/>
    <cellStyle name="Normal 11 4" xfId="166"/>
    <cellStyle name="Normal 11 5" xfId="167"/>
    <cellStyle name="Normal 11 6" xfId="168"/>
    <cellStyle name="Normal 11 7" xfId="169"/>
    <cellStyle name="Normal 11 8" xfId="170"/>
    <cellStyle name="Normal 11 9" xfId="171"/>
    <cellStyle name="Normal 12" xfId="767"/>
    <cellStyle name="Normal 12 10" xfId="172"/>
    <cellStyle name="Normal 12 11" xfId="173"/>
    <cellStyle name="Normal 12 12" xfId="174"/>
    <cellStyle name="Normal 12 13" xfId="175"/>
    <cellStyle name="Normal 12 14" xfId="176"/>
    <cellStyle name="Normal 12 15" xfId="177"/>
    <cellStyle name="Normal 12 16" xfId="178"/>
    <cellStyle name="Normal 12 17" xfId="179"/>
    <cellStyle name="Normal 12 18" xfId="180"/>
    <cellStyle name="Normal 12 19" xfId="181"/>
    <cellStyle name="Normal 12 2" xfId="182"/>
    <cellStyle name="Normal 12 2 2" xfId="828"/>
    <cellStyle name="Normal 12 20" xfId="183"/>
    <cellStyle name="Normal 12 3" xfId="184"/>
    <cellStyle name="Normal 12 4" xfId="185"/>
    <cellStyle name="Normal 12 5" xfId="186"/>
    <cellStyle name="Normal 12 6" xfId="187"/>
    <cellStyle name="Normal 12 7" xfId="188"/>
    <cellStyle name="Normal 12 8" xfId="189"/>
    <cellStyle name="Normal 12 9" xfId="190"/>
    <cellStyle name="Normal 13" xfId="772"/>
    <cellStyle name="Normal 13 10" xfId="191"/>
    <cellStyle name="Normal 13 11" xfId="192"/>
    <cellStyle name="Normal 13 12" xfId="193"/>
    <cellStyle name="Normal 13 13" xfId="194"/>
    <cellStyle name="Normal 13 14" xfId="195"/>
    <cellStyle name="Normal 13 15" xfId="196"/>
    <cellStyle name="Normal 13 16" xfId="197"/>
    <cellStyle name="Normal 13 17" xfId="198"/>
    <cellStyle name="Normal 13 18" xfId="199"/>
    <cellStyle name="Normal 13 19" xfId="200"/>
    <cellStyle name="Normal 13 2" xfId="201"/>
    <cellStyle name="Normal 13 20" xfId="202"/>
    <cellStyle name="Normal 13 3" xfId="203"/>
    <cellStyle name="Normal 13 4" xfId="204"/>
    <cellStyle name="Normal 13 5" xfId="205"/>
    <cellStyle name="Normal 13 6" xfId="206"/>
    <cellStyle name="Normal 13 7" xfId="207"/>
    <cellStyle name="Normal 13 8" xfId="208"/>
    <cellStyle name="Normal 13 9" xfId="209"/>
    <cellStyle name="Normal 14" xfId="865"/>
    <cellStyle name="Normal 14 10" xfId="210"/>
    <cellStyle name="Normal 14 11" xfId="211"/>
    <cellStyle name="Normal 14 12" xfId="212"/>
    <cellStyle name="Normal 14 13" xfId="213"/>
    <cellStyle name="Normal 14 14" xfId="214"/>
    <cellStyle name="Normal 14 15" xfId="215"/>
    <cellStyle name="Normal 14 16" xfId="216"/>
    <cellStyle name="Normal 14 17" xfId="217"/>
    <cellStyle name="Normal 14 18" xfId="218"/>
    <cellStyle name="Normal 14 19" xfId="219"/>
    <cellStyle name="Normal 14 2" xfId="220"/>
    <cellStyle name="Normal 14 20" xfId="221"/>
    <cellStyle name="Normal 14 3" xfId="222"/>
    <cellStyle name="Normal 14 4" xfId="223"/>
    <cellStyle name="Normal 14 5" xfId="224"/>
    <cellStyle name="Normal 14 6" xfId="225"/>
    <cellStyle name="Normal 14 7" xfId="226"/>
    <cellStyle name="Normal 14 8" xfId="227"/>
    <cellStyle name="Normal 14 9" xfId="228"/>
    <cellStyle name="Normal 15" xfId="229"/>
    <cellStyle name="Normal 15 2" xfId="230"/>
    <cellStyle name="Normal 15 3" xfId="864"/>
    <cellStyle name="Normal 16" xfId="869"/>
    <cellStyle name="Normal 17" xfId="871"/>
    <cellStyle name="Normal 18" xfId="873"/>
    <cellStyle name="Normal 18 10" xfId="231"/>
    <cellStyle name="Normal 18 11" xfId="232"/>
    <cellStyle name="Normal 18 12" xfId="233"/>
    <cellStyle name="Normal 18 13" xfId="234"/>
    <cellStyle name="Normal 18 14" xfId="235"/>
    <cellStyle name="Normal 18 15" xfId="236"/>
    <cellStyle name="Normal 18 16" xfId="237"/>
    <cellStyle name="Normal 18 17" xfId="238"/>
    <cellStyle name="Normal 18 18" xfId="239"/>
    <cellStyle name="Normal 18 19" xfId="240"/>
    <cellStyle name="Normal 18 2" xfId="241"/>
    <cellStyle name="Normal 18 20" xfId="242"/>
    <cellStyle name="Normal 18 3" xfId="243"/>
    <cellStyle name="Normal 18 4" xfId="244"/>
    <cellStyle name="Normal 18 5" xfId="245"/>
    <cellStyle name="Normal 18 6" xfId="246"/>
    <cellStyle name="Normal 18 7" xfId="247"/>
    <cellStyle name="Normal 18 8" xfId="248"/>
    <cellStyle name="Normal 18 9" xfId="249"/>
    <cellStyle name="Normal 19 10" xfId="250"/>
    <cellStyle name="Normal 19 11" xfId="251"/>
    <cellStyle name="Normal 19 12" xfId="252"/>
    <cellStyle name="Normal 19 13" xfId="253"/>
    <cellStyle name="Normal 19 14" xfId="254"/>
    <cellStyle name="Normal 19 15" xfId="255"/>
    <cellStyle name="Normal 19 16" xfId="256"/>
    <cellStyle name="Normal 19 17" xfId="257"/>
    <cellStyle name="Normal 19 18" xfId="258"/>
    <cellStyle name="Normal 19 19" xfId="259"/>
    <cellStyle name="Normal 19 2" xfId="260"/>
    <cellStyle name="Normal 19 20" xfId="261"/>
    <cellStyle name="Normal 19 3" xfId="262"/>
    <cellStyle name="Normal 19 4" xfId="263"/>
    <cellStyle name="Normal 19 5" xfId="264"/>
    <cellStyle name="Normal 19 6" xfId="265"/>
    <cellStyle name="Normal 19 7" xfId="266"/>
    <cellStyle name="Normal 19 8" xfId="267"/>
    <cellStyle name="Normal 19 9" xfId="268"/>
    <cellStyle name="Normal 2" xfId="269"/>
    <cellStyle name="Normal 2 10" xfId="270"/>
    <cellStyle name="Normal 2 10 2" xfId="768"/>
    <cellStyle name="Normal 2 11" xfId="271"/>
    <cellStyle name="Normal 2 12" xfId="272"/>
    <cellStyle name="Normal 2 13" xfId="273"/>
    <cellStyle name="Normal 2 14" xfId="274"/>
    <cellStyle name="Normal 2 15" xfId="275"/>
    <cellStyle name="Normal 2 16" xfId="276"/>
    <cellStyle name="Normal 2 17" xfId="277"/>
    <cellStyle name="Normal 2 18" xfId="829"/>
    <cellStyle name="Normal 2 2" xfId="278"/>
    <cellStyle name="Normal 2 2 10" xfId="279"/>
    <cellStyle name="Normal 2 2 11" xfId="280"/>
    <cellStyle name="Normal 2 2 12" xfId="281"/>
    <cellStyle name="Normal 2 2 13" xfId="282"/>
    <cellStyle name="Normal 2 2 14" xfId="283"/>
    <cellStyle name="Normal 2 2 14 10" xfId="284"/>
    <cellStyle name="Normal 2 2 14 11" xfId="285"/>
    <cellStyle name="Normal 2 2 14 12" xfId="286"/>
    <cellStyle name="Normal 2 2 14 13" xfId="287"/>
    <cellStyle name="Normal 2 2 14 14" xfId="288"/>
    <cellStyle name="Normal 2 2 14 2" xfId="289"/>
    <cellStyle name="Normal 2 2 14 3" xfId="290"/>
    <cellStyle name="Normal 2 2 14 4" xfId="291"/>
    <cellStyle name="Normal 2 2 14 5" xfId="292"/>
    <cellStyle name="Normal 2 2 14 6" xfId="293"/>
    <cellStyle name="Normal 2 2 14 7" xfId="294"/>
    <cellStyle name="Normal 2 2 14 8" xfId="295"/>
    <cellStyle name="Normal 2 2 14 9" xfId="296"/>
    <cellStyle name="Normal 2 2 15" xfId="297"/>
    <cellStyle name="Normal 2 2 16" xfId="298"/>
    <cellStyle name="Normal 2 2 17" xfId="299"/>
    <cellStyle name="Normal 2 2 18" xfId="300"/>
    <cellStyle name="Normal 2 2 19" xfId="301"/>
    <cellStyle name="Normal 2 2 2" xfId="302"/>
    <cellStyle name="Normal 2 2 2 10" xfId="303"/>
    <cellStyle name="Normal 2 2 2 11" xfId="304"/>
    <cellStyle name="Normal 2 2 2 12" xfId="305"/>
    <cellStyle name="Normal 2 2 2 13" xfId="306"/>
    <cellStyle name="Normal 2 2 2 14" xfId="307"/>
    <cellStyle name="Normal 2 2 2 15" xfId="308"/>
    <cellStyle name="Normal 2 2 2 16" xfId="309"/>
    <cellStyle name="Normal 2 2 2 17" xfId="310"/>
    <cellStyle name="Normal 2 2 2 18" xfId="311"/>
    <cellStyle name="Normal 2 2 2 19" xfId="312"/>
    <cellStyle name="Normal 2 2 2 2" xfId="313"/>
    <cellStyle name="Normal 2 2 2 2 10" xfId="314"/>
    <cellStyle name="Normal 2 2 2 2 11" xfId="315"/>
    <cellStyle name="Normal 2 2 2 2 12" xfId="316"/>
    <cellStyle name="Normal 2 2 2 2 13" xfId="317"/>
    <cellStyle name="Normal 2 2 2 2 14" xfId="318"/>
    <cellStyle name="Normal 2 2 2 2 15" xfId="319"/>
    <cellStyle name="Normal 2 2 2 2 16" xfId="320"/>
    <cellStyle name="Normal 2 2 2 2 17" xfId="321"/>
    <cellStyle name="Normal 2 2 2 2 2" xfId="322"/>
    <cellStyle name="Normal 2 2 2 2 2 10" xfId="323"/>
    <cellStyle name="Normal 2 2 2 2 2 11" xfId="324"/>
    <cellStyle name="Normal 2 2 2 2 2 12" xfId="325"/>
    <cellStyle name="Normal 2 2 2 2 2 13" xfId="326"/>
    <cellStyle name="Normal 2 2 2 2 2 14" xfId="327"/>
    <cellStyle name="Normal 2 2 2 2 2 2" xfId="328"/>
    <cellStyle name="Normal 2 2 2 2 2 3" xfId="329"/>
    <cellStyle name="Normal 2 2 2 2 2 4" xfId="330"/>
    <cellStyle name="Normal 2 2 2 2 2 5" xfId="331"/>
    <cellStyle name="Normal 2 2 2 2 2 6" xfId="332"/>
    <cellStyle name="Normal 2 2 2 2 2 7" xfId="333"/>
    <cellStyle name="Normal 2 2 2 2 2 8" xfId="334"/>
    <cellStyle name="Normal 2 2 2 2 2 9" xfId="335"/>
    <cellStyle name="Normal 2 2 2 2 3" xfId="336"/>
    <cellStyle name="Normal 2 2 2 2 4" xfId="337"/>
    <cellStyle name="Normal 2 2 2 2 5" xfId="338"/>
    <cellStyle name="Normal 2 2 2 2 6" xfId="339"/>
    <cellStyle name="Normal 2 2 2 2 7" xfId="340"/>
    <cellStyle name="Normal 2 2 2 2 8" xfId="341"/>
    <cellStyle name="Normal 2 2 2 2 9" xfId="342"/>
    <cellStyle name="Normal 2 2 2 20" xfId="343"/>
    <cellStyle name="Normal 2 2 2 21" xfId="344"/>
    <cellStyle name="Normal 2 2 2 22" xfId="345"/>
    <cellStyle name="Normal 2 2 2 23" xfId="867"/>
    <cellStyle name="Normal 2 2 2 3" xfId="346"/>
    <cellStyle name="Normal 2 2 2 4" xfId="347"/>
    <cellStyle name="Normal 2 2 2 5" xfId="348"/>
    <cellStyle name="Normal 2 2 2 6" xfId="349"/>
    <cellStyle name="Normal 2 2 2 7" xfId="350"/>
    <cellStyle name="Normal 2 2 2 8" xfId="351"/>
    <cellStyle name="Normal 2 2 2 8 10" xfId="352"/>
    <cellStyle name="Normal 2 2 2 8 11" xfId="353"/>
    <cellStyle name="Normal 2 2 2 8 12" xfId="354"/>
    <cellStyle name="Normal 2 2 2 8 13" xfId="355"/>
    <cellStyle name="Normal 2 2 2 8 14" xfId="356"/>
    <cellStyle name="Normal 2 2 2 8 2" xfId="357"/>
    <cellStyle name="Normal 2 2 2 8 3" xfId="358"/>
    <cellStyle name="Normal 2 2 2 8 4" xfId="359"/>
    <cellStyle name="Normal 2 2 2 8 5" xfId="360"/>
    <cellStyle name="Normal 2 2 2 8 6" xfId="361"/>
    <cellStyle name="Normal 2 2 2 8 7" xfId="362"/>
    <cellStyle name="Normal 2 2 2 8 8" xfId="363"/>
    <cellStyle name="Normal 2 2 2 8 9" xfId="364"/>
    <cellStyle name="Normal 2 2 2 9" xfId="365"/>
    <cellStyle name="Normal 2 2 20" xfId="366"/>
    <cellStyle name="Normal 2 2 21" xfId="367"/>
    <cellStyle name="Normal 2 2 22" xfId="368"/>
    <cellStyle name="Normal 2 2 23" xfId="369"/>
    <cellStyle name="Normal 2 2 24" xfId="370"/>
    <cellStyle name="Normal 2 2 25" xfId="371"/>
    <cellStyle name="Normal 2 2 26" xfId="372"/>
    <cellStyle name="Normal 2 2 27" xfId="373"/>
    <cellStyle name="Normal 2 2 28" xfId="374"/>
    <cellStyle name="Normal 2 2 3" xfId="375"/>
    <cellStyle name="Normal 2 2 4" xfId="376"/>
    <cellStyle name="Normal 2 2 5" xfId="377"/>
    <cellStyle name="Normal 2 2 6" xfId="378"/>
    <cellStyle name="Normal 2 2 6 2" xfId="830"/>
    <cellStyle name="Normal 2 2 7" xfId="379"/>
    <cellStyle name="Normal 2 2 8" xfId="380"/>
    <cellStyle name="Normal 2 2 9" xfId="381"/>
    <cellStyle name="Normal 2 2 9 10" xfId="382"/>
    <cellStyle name="Normal 2 2 9 11" xfId="383"/>
    <cellStyle name="Normal 2 2 9 12" xfId="384"/>
    <cellStyle name="Normal 2 2 9 13" xfId="385"/>
    <cellStyle name="Normal 2 2 9 14" xfId="386"/>
    <cellStyle name="Normal 2 2 9 15" xfId="387"/>
    <cellStyle name="Normal 2 2 9 16" xfId="388"/>
    <cellStyle name="Normal 2 2 9 17" xfId="389"/>
    <cellStyle name="Normal 2 2 9 2" xfId="390"/>
    <cellStyle name="Normal 2 2 9 2 10" xfId="391"/>
    <cellStyle name="Normal 2 2 9 2 11" xfId="392"/>
    <cellStyle name="Normal 2 2 9 2 12" xfId="393"/>
    <cellStyle name="Normal 2 2 9 2 13" xfId="394"/>
    <cellStyle name="Normal 2 2 9 2 14" xfId="395"/>
    <cellStyle name="Normal 2 2 9 2 2" xfId="396"/>
    <cellStyle name="Normal 2 2 9 2 3" xfId="397"/>
    <cellStyle name="Normal 2 2 9 2 4" xfId="398"/>
    <cellStyle name="Normal 2 2 9 2 5" xfId="399"/>
    <cellStyle name="Normal 2 2 9 2 6" xfId="400"/>
    <cellStyle name="Normal 2 2 9 2 7" xfId="401"/>
    <cellStyle name="Normal 2 2 9 2 8" xfId="402"/>
    <cellStyle name="Normal 2 2 9 2 9" xfId="403"/>
    <cellStyle name="Normal 2 2 9 3" xfId="404"/>
    <cellStyle name="Normal 2 2 9 4" xfId="405"/>
    <cellStyle name="Normal 2 2 9 5" xfId="406"/>
    <cellStyle name="Normal 2 2 9 6" xfId="407"/>
    <cellStyle name="Normal 2 2 9 7" xfId="408"/>
    <cellStyle name="Normal 2 2 9 8" xfId="409"/>
    <cellStyle name="Normal 2 2 9 9" xfId="410"/>
    <cellStyle name="Normal 2 3" xfId="411"/>
    <cellStyle name="Normal 2 4" xfId="412"/>
    <cellStyle name="Normal 2 5" xfId="413"/>
    <cellStyle name="Normal 2 6" xfId="414"/>
    <cellStyle name="Normal 2 7" xfId="415"/>
    <cellStyle name="Normal 2 8" xfId="416"/>
    <cellStyle name="Normal 2 9" xfId="417"/>
    <cellStyle name="Normal 20 10" xfId="418"/>
    <cellStyle name="Normal 20 11" xfId="419"/>
    <cellStyle name="Normal 20 12" xfId="420"/>
    <cellStyle name="Normal 20 13" xfId="421"/>
    <cellStyle name="Normal 20 14" xfId="422"/>
    <cellStyle name="Normal 20 15" xfId="423"/>
    <cellStyle name="Normal 20 16" xfId="424"/>
    <cellStyle name="Normal 20 17" xfId="425"/>
    <cellStyle name="Normal 20 18" xfId="426"/>
    <cellStyle name="Normal 20 19" xfId="427"/>
    <cellStyle name="Normal 20 2" xfId="428"/>
    <cellStyle name="Normal 20 20" xfId="429"/>
    <cellStyle name="Normal 20 3" xfId="430"/>
    <cellStyle name="Normal 20 4" xfId="431"/>
    <cellStyle name="Normal 20 5" xfId="432"/>
    <cellStyle name="Normal 20 6" xfId="433"/>
    <cellStyle name="Normal 20 7" xfId="434"/>
    <cellStyle name="Normal 20 8" xfId="435"/>
    <cellStyle name="Normal 20 9" xfId="436"/>
    <cellStyle name="Normal 21 10" xfId="437"/>
    <cellStyle name="Normal 21 11" xfId="438"/>
    <cellStyle name="Normal 21 12" xfId="439"/>
    <cellStyle name="Normal 21 13" xfId="440"/>
    <cellStyle name="Normal 21 14" xfId="441"/>
    <cellStyle name="Normal 21 15" xfId="442"/>
    <cellStyle name="Normal 21 16" xfId="443"/>
    <cellStyle name="Normal 21 17" xfId="444"/>
    <cellStyle name="Normal 21 18" xfId="445"/>
    <cellStyle name="Normal 21 19" xfId="446"/>
    <cellStyle name="Normal 21 2" xfId="447"/>
    <cellStyle name="Normal 21 20" xfId="448"/>
    <cellStyle name="Normal 21 3" xfId="449"/>
    <cellStyle name="Normal 21 4" xfId="450"/>
    <cellStyle name="Normal 21 5" xfId="451"/>
    <cellStyle name="Normal 21 6" xfId="452"/>
    <cellStyle name="Normal 21 7" xfId="453"/>
    <cellStyle name="Normal 21 8" xfId="454"/>
    <cellStyle name="Normal 21 9" xfId="455"/>
    <cellStyle name="Normal 22 10" xfId="456"/>
    <cellStyle name="Normal 22 11" xfId="457"/>
    <cellStyle name="Normal 22 12" xfId="458"/>
    <cellStyle name="Normal 22 13" xfId="459"/>
    <cellStyle name="Normal 22 14" xfId="460"/>
    <cellStyle name="Normal 22 15" xfId="461"/>
    <cellStyle name="Normal 22 16" xfId="462"/>
    <cellStyle name="Normal 22 17" xfId="463"/>
    <cellStyle name="Normal 22 18" xfId="464"/>
    <cellStyle name="Normal 22 19" xfId="465"/>
    <cellStyle name="Normal 22 2" xfId="466"/>
    <cellStyle name="Normal 22 20" xfId="467"/>
    <cellStyle name="Normal 22 3" xfId="468"/>
    <cellStyle name="Normal 22 4" xfId="469"/>
    <cellStyle name="Normal 22 5" xfId="470"/>
    <cellStyle name="Normal 22 6" xfId="471"/>
    <cellStyle name="Normal 22 7" xfId="472"/>
    <cellStyle name="Normal 22 8" xfId="473"/>
    <cellStyle name="Normal 22 9" xfId="474"/>
    <cellStyle name="Normal 23 10" xfId="475"/>
    <cellStyle name="Normal 23 11" xfId="476"/>
    <cellStyle name="Normal 23 12" xfId="477"/>
    <cellStyle name="Normal 23 13" xfId="478"/>
    <cellStyle name="Normal 23 14" xfId="479"/>
    <cellStyle name="Normal 23 15" xfId="480"/>
    <cellStyle name="Normal 23 16" xfId="481"/>
    <cellStyle name="Normal 23 17" xfId="482"/>
    <cellStyle name="Normal 23 18" xfId="483"/>
    <cellStyle name="Normal 23 19" xfId="484"/>
    <cellStyle name="Normal 23 2" xfId="485"/>
    <cellStyle name="Normal 23 20" xfId="486"/>
    <cellStyle name="Normal 23 3" xfId="487"/>
    <cellStyle name="Normal 23 4" xfId="488"/>
    <cellStyle name="Normal 23 5" xfId="489"/>
    <cellStyle name="Normal 23 6" xfId="490"/>
    <cellStyle name="Normal 23 7" xfId="491"/>
    <cellStyle name="Normal 23 8" xfId="492"/>
    <cellStyle name="Normal 23 9" xfId="493"/>
    <cellStyle name="Normal 24 10" xfId="494"/>
    <cellStyle name="Normal 24 11" xfId="495"/>
    <cellStyle name="Normal 24 12" xfId="496"/>
    <cellStyle name="Normal 24 13" xfId="497"/>
    <cellStyle name="Normal 24 14" xfId="498"/>
    <cellStyle name="Normal 24 15" xfId="499"/>
    <cellStyle name="Normal 24 16" xfId="500"/>
    <cellStyle name="Normal 24 17" xfId="501"/>
    <cellStyle name="Normal 24 18" xfId="502"/>
    <cellStyle name="Normal 24 19" xfId="503"/>
    <cellStyle name="Normal 24 2" xfId="504"/>
    <cellStyle name="Normal 24 20" xfId="505"/>
    <cellStyle name="Normal 24 3" xfId="506"/>
    <cellStyle name="Normal 24 4" xfId="507"/>
    <cellStyle name="Normal 24 5" xfId="508"/>
    <cellStyle name="Normal 24 6" xfId="509"/>
    <cellStyle name="Normal 24 7" xfId="510"/>
    <cellStyle name="Normal 24 8" xfId="511"/>
    <cellStyle name="Normal 24 9" xfId="512"/>
    <cellStyle name="Normal 25 10" xfId="513"/>
    <cellStyle name="Normal 25 11" xfId="514"/>
    <cellStyle name="Normal 25 12" xfId="515"/>
    <cellStyle name="Normal 25 13" xfId="516"/>
    <cellStyle name="Normal 25 14" xfId="517"/>
    <cellStyle name="Normal 25 15" xfId="518"/>
    <cellStyle name="Normal 25 16" xfId="519"/>
    <cellStyle name="Normal 25 17" xfId="520"/>
    <cellStyle name="Normal 25 18" xfId="521"/>
    <cellStyle name="Normal 25 19" xfId="522"/>
    <cellStyle name="Normal 25 2" xfId="523"/>
    <cellStyle name="Normal 25 20" xfId="524"/>
    <cellStyle name="Normal 25 3" xfId="525"/>
    <cellStyle name="Normal 25 4" xfId="526"/>
    <cellStyle name="Normal 25 5" xfId="527"/>
    <cellStyle name="Normal 25 6" xfId="528"/>
    <cellStyle name="Normal 25 7" xfId="529"/>
    <cellStyle name="Normal 25 8" xfId="530"/>
    <cellStyle name="Normal 25 9" xfId="531"/>
    <cellStyle name="Normal 256" xfId="532"/>
    <cellStyle name="Normal 26 10" xfId="533"/>
    <cellStyle name="Normal 26 11" xfId="534"/>
    <cellStyle name="Normal 26 12" xfId="535"/>
    <cellStyle name="Normal 26 13" xfId="536"/>
    <cellStyle name="Normal 26 14" xfId="537"/>
    <cellStyle name="Normal 26 15" xfId="538"/>
    <cellStyle name="Normal 26 16" xfId="539"/>
    <cellStyle name="Normal 26 17" xfId="540"/>
    <cellStyle name="Normal 26 18" xfId="541"/>
    <cellStyle name="Normal 26 19" xfId="542"/>
    <cellStyle name="Normal 26 2" xfId="543"/>
    <cellStyle name="Normal 26 20" xfId="544"/>
    <cellStyle name="Normal 26 3" xfId="545"/>
    <cellStyle name="Normal 26 4" xfId="546"/>
    <cellStyle name="Normal 26 5" xfId="547"/>
    <cellStyle name="Normal 26 6" xfId="548"/>
    <cellStyle name="Normal 26 7" xfId="549"/>
    <cellStyle name="Normal 26 8" xfId="550"/>
    <cellStyle name="Normal 26 9" xfId="551"/>
    <cellStyle name="Normal 27 10" xfId="552"/>
    <cellStyle name="Normal 27 11" xfId="553"/>
    <cellStyle name="Normal 27 12" xfId="554"/>
    <cellStyle name="Normal 27 13" xfId="555"/>
    <cellStyle name="Normal 27 14" xfId="556"/>
    <cellStyle name="Normal 27 15" xfId="557"/>
    <cellStyle name="Normal 27 16" xfId="558"/>
    <cellStyle name="Normal 27 17" xfId="559"/>
    <cellStyle name="Normal 27 18" xfId="560"/>
    <cellStyle name="Normal 27 19" xfId="561"/>
    <cellStyle name="Normal 27 2" xfId="562"/>
    <cellStyle name="Normal 27 20" xfId="563"/>
    <cellStyle name="Normal 27 3" xfId="564"/>
    <cellStyle name="Normal 27 4" xfId="565"/>
    <cellStyle name="Normal 27 5" xfId="566"/>
    <cellStyle name="Normal 27 6" xfId="567"/>
    <cellStyle name="Normal 27 7" xfId="568"/>
    <cellStyle name="Normal 27 8" xfId="569"/>
    <cellStyle name="Normal 27 9" xfId="570"/>
    <cellStyle name="Normal 28 10" xfId="571"/>
    <cellStyle name="Normal 28 11" xfId="572"/>
    <cellStyle name="Normal 28 12" xfId="573"/>
    <cellStyle name="Normal 28 13" xfId="574"/>
    <cellStyle name="Normal 28 14" xfId="575"/>
    <cellStyle name="Normal 28 15" xfId="576"/>
    <cellStyle name="Normal 28 16" xfId="577"/>
    <cellStyle name="Normal 28 17" xfId="578"/>
    <cellStyle name="Normal 28 18" xfId="579"/>
    <cellStyle name="Normal 28 19" xfId="580"/>
    <cellStyle name="Normal 28 2" xfId="581"/>
    <cellStyle name="Normal 28 20" xfId="582"/>
    <cellStyle name="Normal 28 3" xfId="583"/>
    <cellStyle name="Normal 28 4" xfId="584"/>
    <cellStyle name="Normal 28 5" xfId="585"/>
    <cellStyle name="Normal 28 6" xfId="586"/>
    <cellStyle name="Normal 28 7" xfId="587"/>
    <cellStyle name="Normal 28 8" xfId="588"/>
    <cellStyle name="Normal 28 9" xfId="589"/>
    <cellStyle name="Normal 29 10" xfId="590"/>
    <cellStyle name="Normal 29 11" xfId="591"/>
    <cellStyle name="Normal 29 12" xfId="592"/>
    <cellStyle name="Normal 29 13" xfId="593"/>
    <cellStyle name="Normal 29 14" xfId="594"/>
    <cellStyle name="Normal 29 15" xfId="595"/>
    <cellStyle name="Normal 29 16" xfId="596"/>
    <cellStyle name="Normal 29 17" xfId="597"/>
    <cellStyle name="Normal 29 18" xfId="598"/>
    <cellStyle name="Normal 29 19" xfId="599"/>
    <cellStyle name="Normal 29 2" xfId="600"/>
    <cellStyle name="Normal 29 20" xfId="601"/>
    <cellStyle name="Normal 29 3" xfId="602"/>
    <cellStyle name="Normal 29 4" xfId="603"/>
    <cellStyle name="Normal 29 5" xfId="604"/>
    <cellStyle name="Normal 29 6" xfId="605"/>
    <cellStyle name="Normal 29 7" xfId="606"/>
    <cellStyle name="Normal 29 8" xfId="607"/>
    <cellStyle name="Normal 29 9" xfId="608"/>
    <cellStyle name="Normal 3" xfId="609"/>
    <cellStyle name="Normal 3 2" xfId="831"/>
    <cellStyle name="Normal 3 2 2" xfId="832"/>
    <cellStyle name="Normal 3 3" xfId="833"/>
    <cellStyle name="Normal 3 3 2" xfId="834"/>
    <cellStyle name="Normal 3 3 2 2" xfId="858"/>
    <cellStyle name="Normal 3 4" xfId="835"/>
    <cellStyle name="Normal 3 5" xfId="836"/>
    <cellStyle name="Normal 3 6" xfId="837"/>
    <cellStyle name="Normal 3 7" xfId="838"/>
    <cellStyle name="Normal 3 8" xfId="839"/>
    <cellStyle name="Normal 3 9" xfId="840"/>
    <cellStyle name="Normal 30 10" xfId="610"/>
    <cellStyle name="Normal 30 11" xfId="611"/>
    <cellStyle name="Normal 30 12" xfId="612"/>
    <cellStyle name="Normal 30 13" xfId="613"/>
    <cellStyle name="Normal 30 14" xfId="614"/>
    <cellStyle name="Normal 30 15" xfId="615"/>
    <cellStyle name="Normal 30 16" xfId="616"/>
    <cellStyle name="Normal 30 17" xfId="617"/>
    <cellStyle name="Normal 30 18" xfId="618"/>
    <cellStyle name="Normal 30 19" xfId="619"/>
    <cellStyle name="Normal 30 2" xfId="620"/>
    <cellStyle name="Normal 30 20" xfId="621"/>
    <cellStyle name="Normal 30 3" xfId="622"/>
    <cellStyle name="Normal 30 4" xfId="623"/>
    <cellStyle name="Normal 30 5" xfId="624"/>
    <cellStyle name="Normal 30 6" xfId="625"/>
    <cellStyle name="Normal 30 7" xfId="626"/>
    <cellStyle name="Normal 30 8" xfId="627"/>
    <cellStyle name="Normal 30 9" xfId="628"/>
    <cellStyle name="Normal 31 10" xfId="629"/>
    <cellStyle name="Normal 31 11" xfId="630"/>
    <cellStyle name="Normal 31 12" xfId="631"/>
    <cellStyle name="Normal 31 13" xfId="632"/>
    <cellStyle name="Normal 31 14" xfId="633"/>
    <cellStyle name="Normal 31 15" xfId="634"/>
    <cellStyle name="Normal 31 16" xfId="635"/>
    <cellStyle name="Normal 31 17" xfId="636"/>
    <cellStyle name="Normal 31 18" xfId="637"/>
    <cellStyle name="Normal 31 19" xfId="638"/>
    <cellStyle name="Normal 31 2" xfId="639"/>
    <cellStyle name="Normal 31 20" xfId="640"/>
    <cellStyle name="Normal 31 3" xfId="641"/>
    <cellStyle name="Normal 31 4" xfId="642"/>
    <cellStyle name="Normal 31 5" xfId="643"/>
    <cellStyle name="Normal 31 6" xfId="644"/>
    <cellStyle name="Normal 31 7" xfId="645"/>
    <cellStyle name="Normal 31 8" xfId="646"/>
    <cellStyle name="Normal 31 9" xfId="647"/>
    <cellStyle name="Normal 32 10" xfId="648"/>
    <cellStyle name="Normal 32 11" xfId="649"/>
    <cellStyle name="Normal 32 12" xfId="650"/>
    <cellStyle name="Normal 32 13" xfId="651"/>
    <cellStyle name="Normal 32 14" xfId="652"/>
    <cellStyle name="Normal 32 15" xfId="653"/>
    <cellStyle name="Normal 32 16" xfId="654"/>
    <cellStyle name="Normal 32 17" xfId="655"/>
    <cellStyle name="Normal 32 18" xfId="656"/>
    <cellStyle name="Normal 32 19" xfId="657"/>
    <cellStyle name="Normal 32 2" xfId="658"/>
    <cellStyle name="Normal 32 20" xfId="659"/>
    <cellStyle name="Normal 32 3" xfId="660"/>
    <cellStyle name="Normal 32 4" xfId="661"/>
    <cellStyle name="Normal 32 5" xfId="662"/>
    <cellStyle name="Normal 32 6" xfId="663"/>
    <cellStyle name="Normal 32 7" xfId="664"/>
    <cellStyle name="Normal 32 8" xfId="665"/>
    <cellStyle name="Normal 32 9" xfId="666"/>
    <cellStyle name="Normal 38 10" xfId="667"/>
    <cellStyle name="Normal 38 11" xfId="668"/>
    <cellStyle name="Normal 38 12" xfId="669"/>
    <cellStyle name="Normal 38 13" xfId="670"/>
    <cellStyle name="Normal 38 14" xfId="671"/>
    <cellStyle name="Normal 38 2" xfId="672"/>
    <cellStyle name="Normal 38 3" xfId="673"/>
    <cellStyle name="Normal 38 4" xfId="674"/>
    <cellStyle name="Normal 38 5" xfId="675"/>
    <cellStyle name="Normal 38 6" xfId="676"/>
    <cellStyle name="Normal 38 7" xfId="677"/>
    <cellStyle name="Normal 38 8" xfId="678"/>
    <cellStyle name="Normal 38 9" xfId="679"/>
    <cellStyle name="Normal 39 10" xfId="680"/>
    <cellStyle name="Normal 39 11" xfId="681"/>
    <cellStyle name="Normal 39 12" xfId="682"/>
    <cellStyle name="Normal 39 13" xfId="683"/>
    <cellStyle name="Normal 39 14" xfId="684"/>
    <cellStyle name="Normal 39 2" xfId="685"/>
    <cellStyle name="Normal 39 3" xfId="686"/>
    <cellStyle name="Normal 39 4" xfId="687"/>
    <cellStyle name="Normal 39 5" xfId="688"/>
    <cellStyle name="Normal 39 6" xfId="689"/>
    <cellStyle name="Normal 39 7" xfId="690"/>
    <cellStyle name="Normal 39 8" xfId="691"/>
    <cellStyle name="Normal 39 9" xfId="692"/>
    <cellStyle name="Normal 4" xfId="693"/>
    <cellStyle name="Normal 4 2" xfId="694"/>
    <cellStyle name="Normal 5" xfId="695"/>
    <cellStyle name="Normal 5 2" xfId="841"/>
    <cellStyle name="Normal 5 2 2" xfId="859"/>
    <cellStyle name="Normal 5 3" xfId="842"/>
    <cellStyle name="Normal 52" xfId="696"/>
    <cellStyle name="Normal 6" xfId="697"/>
    <cellStyle name="Normal 6 2" xfId="860"/>
    <cellStyle name="Normal 7" xfId="698"/>
    <cellStyle name="Normal 7 10" xfId="699"/>
    <cellStyle name="Normal 7 11" xfId="700"/>
    <cellStyle name="Normal 7 12" xfId="701"/>
    <cellStyle name="Normal 7 13" xfId="702"/>
    <cellStyle name="Normal 7 14" xfId="703"/>
    <cellStyle name="Normal 7 15" xfId="704"/>
    <cellStyle name="Normal 7 16" xfId="705"/>
    <cellStyle name="Normal 7 17" xfId="706"/>
    <cellStyle name="Normal 7 18" xfId="707"/>
    <cellStyle name="Normal 7 19" xfId="708"/>
    <cellStyle name="Normal 7 2" xfId="709"/>
    <cellStyle name="Normal 7 20" xfId="710"/>
    <cellStyle name="Normal 7 3" xfId="711"/>
    <cellStyle name="Normal 7 4" xfId="712"/>
    <cellStyle name="Normal 7 5" xfId="713"/>
    <cellStyle name="Normal 7 6" xfId="714"/>
    <cellStyle name="Normal 7 7" xfId="715"/>
    <cellStyle name="Normal 7 8" xfId="716"/>
    <cellStyle name="Normal 7 9" xfId="717"/>
    <cellStyle name="Normal 8" xfId="718"/>
    <cellStyle name="Normal 8 10" xfId="719"/>
    <cellStyle name="Normal 8 11" xfId="720"/>
    <cellStyle name="Normal 8 12" xfId="721"/>
    <cellStyle name="Normal 8 13" xfId="722"/>
    <cellStyle name="Normal 8 14" xfId="723"/>
    <cellStyle name="Normal 8 15" xfId="724"/>
    <cellStyle name="Normal 8 16" xfId="725"/>
    <cellStyle name="Normal 8 17" xfId="726"/>
    <cellStyle name="Normal 8 18" xfId="727"/>
    <cellStyle name="Normal 8 19" xfId="728"/>
    <cellStyle name="Normal 8 2" xfId="729"/>
    <cellStyle name="Normal 8 20" xfId="730"/>
    <cellStyle name="Normal 8 3" xfId="731"/>
    <cellStyle name="Normal 8 4" xfId="732"/>
    <cellStyle name="Normal 8 5" xfId="733"/>
    <cellStyle name="Normal 8 6" xfId="734"/>
    <cellStyle name="Normal 8 7" xfId="735"/>
    <cellStyle name="Normal 8 8" xfId="736"/>
    <cellStyle name="Normal 8 9" xfId="737"/>
    <cellStyle name="Normal 9" xfId="738"/>
    <cellStyle name="Normal 9 10" xfId="739"/>
    <cellStyle name="Normal 9 11" xfId="740"/>
    <cellStyle name="Normal 9 12" xfId="741"/>
    <cellStyle name="Normal 9 13" xfId="742"/>
    <cellStyle name="Normal 9 14" xfId="743"/>
    <cellStyle name="Normal 9 15" xfId="744"/>
    <cellStyle name="Normal 9 16" xfId="745"/>
    <cellStyle name="Normal 9 17" xfId="746"/>
    <cellStyle name="Normal 9 18" xfId="747"/>
    <cellStyle name="Normal 9 19" xfId="748"/>
    <cellStyle name="Normal 9 2" xfId="749"/>
    <cellStyle name="Normal 9 20" xfId="750"/>
    <cellStyle name="Normal 9 3" xfId="751"/>
    <cellStyle name="Normal 9 4" xfId="752"/>
    <cellStyle name="Normal 9 5" xfId="753"/>
    <cellStyle name="Normal 9 6" xfId="754"/>
    <cellStyle name="Normal 9 7" xfId="755"/>
    <cellStyle name="Normal 9 8" xfId="756"/>
    <cellStyle name="Normal 9 9" xfId="757"/>
    <cellStyle name="Normal_SHEET" xfId="758"/>
    <cellStyle name="Normale 2" xfId="843"/>
    <cellStyle name="Normale 3" xfId="844"/>
    <cellStyle name="Normale 4" xfId="845"/>
    <cellStyle name="Normale_BILANCIO FKT 1997" xfId="846"/>
    <cellStyle name="Normalny_AKTYWA" xfId="847"/>
    <cellStyle name="Note 2" xfId="848"/>
    <cellStyle name="Output 2" xfId="849"/>
    <cellStyle name="Percent" xfId="870" builtinId="5"/>
    <cellStyle name="Percent (0)" xfId="759"/>
    <cellStyle name="Percent 2" xfId="760"/>
    <cellStyle name="Percent 2 2" xfId="761"/>
    <cellStyle name="Percent 2 3" xfId="771"/>
    <cellStyle name="Percent 3" xfId="762"/>
    <cellStyle name="Percent 3 2" xfId="861"/>
    <cellStyle name="Percent 4" xfId="763"/>
    <cellStyle name="Percent 5" xfId="764"/>
    <cellStyle name="Percent 6" xfId="774"/>
    <cellStyle name="Percentuale 2" xfId="850"/>
    <cellStyle name="Smart Subtitle 1" xfId="851"/>
    <cellStyle name="Smart Subtitle 2" xfId="852"/>
    <cellStyle name="Smart Title" xfId="853"/>
    <cellStyle name="Style 1" xfId="765"/>
    <cellStyle name="Tickmark" xfId="766"/>
    <cellStyle name="Title 2" xfId="854"/>
    <cellStyle name="Total 2" xfId="855"/>
    <cellStyle name="Warning Text 2" xfId="8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Users\amancellari\Documents\bilanci%202012\bilanci%20vjetor\bilanc%20verifikues\flete%20pune\ZAlbsig%202012\Documents%20and%20Settings\ssyziu\Desktop\interest%20spre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CC21C2D6-1A8C-EA9D-BFB6-2F9E1A595C13%7d/Users/amancellari/Documents/bilanci%202012/bilanci%20vjetor/bilanc%20verifikues/flete%20pune/ZAlbsig%202012/Documents%20and%20Settings/ssyziu/Desktop/interest%20spre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Users\amancellari\Documents\bilanci%202012\bilanci%20vjetor\bilanc%20verifikues\flete%20pune\ZAlbsig%202012\Documents%20and%20Settings\mhoxha\Desktop\securiti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92D050"/>
  </sheetPr>
  <dimension ref="A1:P2245"/>
  <sheetViews>
    <sheetView showGridLines="0" tabSelected="1" topLeftCell="A2" zoomScale="115" zoomScaleNormal="115" workbookViewId="0">
      <selection activeCell="A2" sqref="A2"/>
    </sheetView>
  </sheetViews>
  <sheetFormatPr defaultColWidth="9.140625" defaultRowHeight="12" customHeight="1"/>
  <cols>
    <col min="1" max="1" width="7.85546875" style="4" customWidth="1"/>
    <col min="2" max="2" width="7.140625" style="5" customWidth="1"/>
    <col min="3" max="3" width="37.7109375" style="59" customWidth="1"/>
    <col min="4" max="4" width="10.5703125" style="59" customWidth="1"/>
    <col min="5" max="5" width="25.5703125" style="158" customWidth="1"/>
    <col min="6" max="6" width="22.140625" style="158" customWidth="1"/>
    <col min="7" max="7" width="16.28515625" style="53" customWidth="1"/>
    <col min="8" max="16384" width="9.140625" style="54"/>
  </cols>
  <sheetData>
    <row r="1" spans="1:7" s="1" customFormat="1" ht="12" customHeight="1">
      <c r="A1" s="4"/>
      <c r="B1" s="5"/>
      <c r="C1" s="59"/>
      <c r="D1" s="59"/>
      <c r="E1" s="158"/>
      <c r="F1" s="158"/>
      <c r="G1" s="8"/>
    </row>
    <row r="2" spans="1:7" s="1" customFormat="1" ht="21.75" customHeight="1">
      <c r="A2" s="4" t="s">
        <v>156</v>
      </c>
      <c r="B2" s="5"/>
      <c r="C2" s="63" t="s">
        <v>106</v>
      </c>
      <c r="D2" s="59"/>
      <c r="E2" s="158"/>
      <c r="F2" s="158"/>
      <c r="G2" s="8"/>
    </row>
    <row r="3" spans="1:7" s="1" customFormat="1" ht="15.75">
      <c r="A3" s="4"/>
      <c r="B3" s="5"/>
      <c r="C3" s="64" t="s">
        <v>128</v>
      </c>
      <c r="D3" s="59"/>
      <c r="E3" s="158"/>
      <c r="F3" s="158"/>
      <c r="G3" s="8"/>
    </row>
    <row r="4" spans="1:7" s="1" customFormat="1" ht="15.75">
      <c r="A4" s="4"/>
      <c r="B4" s="5"/>
      <c r="C4" s="65" t="s">
        <v>15</v>
      </c>
      <c r="D4" s="59"/>
      <c r="E4" s="158"/>
      <c r="F4" s="158"/>
      <c r="G4" s="8"/>
    </row>
    <row r="5" spans="1:7" s="1" customFormat="1" ht="32.25" customHeight="1">
      <c r="A5" s="4"/>
      <c r="B5" s="5"/>
      <c r="C5" s="59"/>
      <c r="D5" s="66" t="s">
        <v>2</v>
      </c>
      <c r="E5" s="159" t="s">
        <v>126</v>
      </c>
      <c r="F5" s="159" t="s">
        <v>107</v>
      </c>
      <c r="G5" s="8"/>
    </row>
    <row r="6" spans="1:7" s="1" customFormat="1" ht="15.75">
      <c r="A6" s="10"/>
      <c r="B6" s="11"/>
      <c r="C6" s="59"/>
      <c r="D6" s="66"/>
      <c r="E6" s="159"/>
      <c r="F6" s="159"/>
      <c r="G6" s="8"/>
    </row>
    <row r="7" spans="1:7" s="14" customFormat="1" ht="12" customHeight="1">
      <c r="A7" s="4"/>
      <c r="B7" s="5"/>
      <c r="C7" s="71"/>
      <c r="D7" s="66"/>
      <c r="E7" s="160"/>
      <c r="F7" s="160"/>
      <c r="G7" s="15"/>
    </row>
    <row r="8" spans="1:7" s="14" customFormat="1" ht="15" customHeight="1">
      <c r="A8" s="4"/>
      <c r="B8" s="5"/>
      <c r="C8" s="71" t="s">
        <v>18</v>
      </c>
      <c r="D8" s="66"/>
      <c r="E8" s="160"/>
      <c r="F8" s="160"/>
      <c r="G8" s="15"/>
    </row>
    <row r="9" spans="1:7" s="14" customFormat="1" ht="24.75" customHeight="1">
      <c r="A9" s="4"/>
      <c r="B9" s="5"/>
      <c r="C9" s="72" t="s">
        <v>24</v>
      </c>
      <c r="D9" s="73">
        <v>4</v>
      </c>
      <c r="E9" s="163">
        <v>994171</v>
      </c>
      <c r="F9" s="163">
        <v>3567398</v>
      </c>
      <c r="G9" s="15"/>
    </row>
    <row r="10" spans="1:7" s="14" customFormat="1" ht="15.75" hidden="1">
      <c r="A10" s="4"/>
      <c r="B10" s="5"/>
      <c r="C10" s="74" t="s">
        <v>70</v>
      </c>
      <c r="D10" s="73"/>
      <c r="E10" s="163"/>
      <c r="F10" s="163"/>
      <c r="G10" s="15"/>
    </row>
    <row r="11" spans="1:7" s="14" customFormat="1" ht="18.75" customHeight="1">
      <c r="A11" s="4"/>
      <c r="B11" s="5"/>
      <c r="C11" s="74" t="s">
        <v>71</v>
      </c>
      <c r="D11" s="73">
        <v>5</v>
      </c>
      <c r="E11" s="163">
        <v>140298131</v>
      </c>
      <c r="F11" s="163">
        <v>135563626</v>
      </c>
      <c r="G11" s="15"/>
    </row>
    <row r="12" spans="1:7" s="14" customFormat="1" ht="15.75" hidden="1">
      <c r="A12" s="4"/>
      <c r="B12" s="5"/>
      <c r="C12" s="74" t="s">
        <v>72</v>
      </c>
      <c r="D12" s="73"/>
      <c r="E12" s="163"/>
      <c r="F12" s="163"/>
      <c r="G12" s="15"/>
    </row>
    <row r="13" spans="1:7" s="14" customFormat="1" ht="15.75">
      <c r="A13" s="4"/>
      <c r="B13" s="5"/>
      <c r="C13" s="74" t="s">
        <v>73</v>
      </c>
      <c r="D13" s="73">
        <v>6</v>
      </c>
      <c r="E13" s="163">
        <v>4276001</v>
      </c>
      <c r="F13" s="163">
        <v>3787606</v>
      </c>
      <c r="G13" s="15"/>
    </row>
    <row r="14" spans="1:7" s="14" customFormat="1" ht="15.75" hidden="1">
      <c r="A14" s="4"/>
      <c r="B14" s="5"/>
      <c r="C14" s="74" t="s">
        <v>19</v>
      </c>
      <c r="D14" s="73">
        <v>7</v>
      </c>
      <c r="E14" s="163"/>
      <c r="F14" s="163"/>
      <c r="G14" s="15"/>
    </row>
    <row r="15" spans="1:7" s="14" customFormat="1" ht="15.75">
      <c r="A15" s="4"/>
      <c r="B15" s="5"/>
      <c r="C15" s="75" t="s">
        <v>88</v>
      </c>
      <c r="D15" s="73">
        <v>7</v>
      </c>
      <c r="E15" s="163">
        <v>12487481</v>
      </c>
      <c r="F15" s="163">
        <v>9884987</v>
      </c>
      <c r="G15" s="15"/>
    </row>
    <row r="16" spans="1:7" s="14" customFormat="1" ht="26.25" hidden="1">
      <c r="A16" s="4"/>
      <c r="B16" s="5"/>
      <c r="C16" s="74" t="s">
        <v>25</v>
      </c>
      <c r="D16" s="73"/>
      <c r="E16" s="163"/>
      <c r="F16" s="163"/>
      <c r="G16" s="15"/>
    </row>
    <row r="17" spans="1:7" s="14" customFormat="1" ht="19.5" customHeight="1">
      <c r="A17" s="4"/>
      <c r="B17" s="5"/>
      <c r="C17" s="76" t="s">
        <v>74</v>
      </c>
      <c r="D17" s="66"/>
      <c r="E17" s="163">
        <v>158055784</v>
      </c>
      <c r="F17" s="163">
        <v>152803617</v>
      </c>
      <c r="G17" s="15"/>
    </row>
    <row r="18" spans="1:7" s="14" customFormat="1" ht="15.75">
      <c r="A18" s="4"/>
      <c r="B18" s="5"/>
      <c r="C18" s="71" t="s">
        <v>1</v>
      </c>
      <c r="D18" s="73"/>
      <c r="E18" s="163"/>
      <c r="F18" s="163"/>
      <c r="G18" s="15"/>
    </row>
    <row r="19" spans="1:7" s="14" customFormat="1" ht="15.75" hidden="1">
      <c r="A19" s="4"/>
      <c r="B19" s="5"/>
      <c r="C19" s="77" t="s">
        <v>28</v>
      </c>
      <c r="D19" s="73"/>
      <c r="E19" s="163"/>
      <c r="F19" s="163"/>
      <c r="G19" s="15"/>
    </row>
    <row r="20" spans="1:7" s="14" customFormat="1" ht="40.5" customHeight="1">
      <c r="A20" s="4"/>
      <c r="B20" s="5"/>
      <c r="C20" s="74" t="s">
        <v>20</v>
      </c>
      <c r="D20" s="73">
        <v>8</v>
      </c>
      <c r="E20" s="163">
        <v>418982439</v>
      </c>
      <c r="F20" s="163">
        <v>416273328.66000003</v>
      </c>
      <c r="G20" s="15"/>
    </row>
    <row r="21" spans="1:7" s="14" customFormat="1" ht="15.75">
      <c r="A21" s="4"/>
      <c r="B21" s="5"/>
      <c r="C21" s="74" t="s">
        <v>21</v>
      </c>
      <c r="D21" s="73">
        <v>9</v>
      </c>
      <c r="E21" s="163">
        <v>2070793</v>
      </c>
      <c r="F21" s="163">
        <v>488511.65</v>
      </c>
      <c r="G21" s="15"/>
    </row>
    <row r="22" spans="1:7" s="14" customFormat="1" ht="15.75" hidden="1">
      <c r="A22" s="4"/>
      <c r="B22" s="5"/>
      <c r="C22" s="74" t="s">
        <v>29</v>
      </c>
      <c r="D22" s="73"/>
      <c r="E22" s="163"/>
      <c r="F22" s="163"/>
      <c r="G22" s="15"/>
    </row>
    <row r="23" spans="1:7" s="14" customFormat="1" ht="18.75" customHeight="1">
      <c r="A23" s="4"/>
      <c r="B23" s="5"/>
      <c r="C23" s="76" t="s">
        <v>23</v>
      </c>
      <c r="D23" s="164"/>
      <c r="E23" s="164">
        <v>421053232</v>
      </c>
      <c r="F23" s="164">
        <v>416761840.31</v>
      </c>
      <c r="G23" s="15"/>
    </row>
    <row r="24" spans="1:7" s="14" customFormat="1" ht="16.5" thickBot="1">
      <c r="A24" s="4"/>
      <c r="B24" s="5"/>
      <c r="C24" s="78" t="s">
        <v>17</v>
      </c>
      <c r="D24" s="165"/>
      <c r="E24" s="166">
        <v>579109016</v>
      </c>
      <c r="F24" s="166">
        <v>569565457.30999994</v>
      </c>
      <c r="G24" s="15"/>
    </row>
    <row r="25" spans="1:7" s="14" customFormat="1" ht="16.5" thickTop="1">
      <c r="A25" s="4"/>
      <c r="B25" s="5"/>
      <c r="C25" s="79"/>
      <c r="D25" s="66"/>
      <c r="E25" s="163"/>
      <c r="F25" s="163"/>
      <c r="G25" s="15"/>
    </row>
    <row r="26" spans="1:7" s="14" customFormat="1" ht="15.75">
      <c r="A26" s="4"/>
      <c r="B26" s="5"/>
      <c r="C26" s="71" t="s">
        <v>5</v>
      </c>
      <c r="D26" s="73"/>
      <c r="E26" s="163"/>
      <c r="F26" s="163"/>
      <c r="G26" s="15"/>
    </row>
    <row r="27" spans="1:7" s="14" customFormat="1" ht="15.75">
      <c r="A27" s="4"/>
      <c r="B27" s="5"/>
      <c r="C27" s="71" t="s">
        <v>8</v>
      </c>
      <c r="D27" s="66"/>
      <c r="E27" s="163"/>
      <c r="F27" s="163"/>
      <c r="G27" s="15"/>
    </row>
    <row r="28" spans="1:7" s="14" customFormat="1" ht="27.75" customHeight="1">
      <c r="A28" s="4"/>
      <c r="B28" s="5"/>
      <c r="C28" s="74" t="s">
        <v>9</v>
      </c>
      <c r="D28" s="73">
        <v>10</v>
      </c>
      <c r="E28" s="163">
        <v>86145663</v>
      </c>
      <c r="F28" s="163">
        <v>43293806</v>
      </c>
      <c r="G28" s="15"/>
    </row>
    <row r="29" spans="1:7" s="14" customFormat="1" ht="15.75">
      <c r="A29" s="4"/>
      <c r="B29" s="5"/>
      <c r="C29" s="74" t="s">
        <v>129</v>
      </c>
      <c r="D29" s="73">
        <v>11</v>
      </c>
      <c r="E29" s="163">
        <v>9404661</v>
      </c>
      <c r="F29" s="163"/>
      <c r="G29" s="15"/>
    </row>
    <row r="30" spans="1:7" s="14" customFormat="1" ht="19.5" customHeight="1">
      <c r="A30" s="4"/>
      <c r="B30" s="5"/>
      <c r="C30" s="82" t="s">
        <v>10</v>
      </c>
      <c r="D30" s="73">
        <f>D29+1</f>
        <v>12</v>
      </c>
      <c r="E30" s="163">
        <v>55734923</v>
      </c>
      <c r="F30" s="163">
        <v>31657368</v>
      </c>
      <c r="G30" s="15"/>
    </row>
    <row r="31" spans="1:7" s="14" customFormat="1" ht="15.75" hidden="1">
      <c r="A31" s="4"/>
      <c r="B31" s="5"/>
      <c r="C31" s="82" t="s">
        <v>98</v>
      </c>
      <c r="D31" s="73">
        <v>11</v>
      </c>
      <c r="E31" s="163"/>
      <c r="F31" s="163"/>
      <c r="G31" s="15"/>
    </row>
    <row r="32" spans="1:7" s="14" customFormat="1" ht="15.75" hidden="1">
      <c r="A32" s="4"/>
      <c r="B32" s="5"/>
      <c r="C32" s="74" t="s">
        <v>101</v>
      </c>
      <c r="D32" s="73">
        <v>11</v>
      </c>
      <c r="E32" s="163"/>
      <c r="F32" s="163"/>
      <c r="G32" s="15"/>
    </row>
    <row r="33" spans="1:7" s="14" customFormat="1" ht="15.75">
      <c r="A33" s="4"/>
      <c r="B33" s="5"/>
      <c r="C33" s="74" t="s">
        <v>91</v>
      </c>
      <c r="D33" s="73">
        <v>13</v>
      </c>
      <c r="E33" s="163">
        <v>12252039</v>
      </c>
      <c r="F33" s="163">
        <v>4570130</v>
      </c>
      <c r="G33" s="15"/>
    </row>
    <row r="34" spans="1:7" s="14" customFormat="1" ht="15" customHeight="1">
      <c r="A34" s="4"/>
      <c r="B34" s="5"/>
      <c r="C34" s="83" t="s">
        <v>108</v>
      </c>
      <c r="D34" s="73">
        <v>14</v>
      </c>
      <c r="E34" s="163">
        <v>204342220</v>
      </c>
      <c r="F34" s="163">
        <v>194987955</v>
      </c>
      <c r="G34" s="15"/>
    </row>
    <row r="35" spans="1:7" s="14" customFormat="1" ht="15" hidden="1" customHeight="1">
      <c r="A35" s="4"/>
      <c r="B35" s="5"/>
      <c r="C35" s="83" t="s">
        <v>31</v>
      </c>
      <c r="D35" s="73"/>
      <c r="E35" s="163"/>
      <c r="F35" s="163"/>
      <c r="G35" s="15"/>
    </row>
    <row r="36" spans="1:7" s="14" customFormat="1" ht="15" customHeight="1">
      <c r="A36" s="4"/>
      <c r="B36" s="5"/>
      <c r="C36" s="83" t="s">
        <v>92</v>
      </c>
      <c r="D36" s="73">
        <v>15</v>
      </c>
      <c r="E36" s="163">
        <v>5585796</v>
      </c>
      <c r="F36" s="163">
        <v>728776</v>
      </c>
      <c r="G36" s="15"/>
    </row>
    <row r="37" spans="1:7" s="14" customFormat="1" ht="19.5" customHeight="1" thickBot="1">
      <c r="A37" s="4"/>
      <c r="B37" s="5"/>
      <c r="C37" s="78" t="s">
        <v>22</v>
      </c>
      <c r="D37" s="165"/>
      <c r="E37" s="166">
        <v>373465302</v>
      </c>
      <c r="F37" s="166">
        <v>275238035</v>
      </c>
      <c r="G37" s="15"/>
    </row>
    <row r="38" spans="1:7" s="14" customFormat="1" ht="16.5" thickTop="1">
      <c r="A38" s="4"/>
      <c r="B38" s="5"/>
      <c r="C38" s="71"/>
      <c r="D38" s="66"/>
      <c r="E38" s="163"/>
      <c r="F38" s="163"/>
      <c r="G38" s="15"/>
    </row>
    <row r="39" spans="1:7" s="14" customFormat="1" ht="15.75">
      <c r="A39" s="4"/>
      <c r="B39" s="5"/>
      <c r="C39" s="71" t="s">
        <v>6</v>
      </c>
      <c r="D39" s="73"/>
      <c r="E39" s="163"/>
      <c r="F39" s="163"/>
      <c r="G39" s="15"/>
    </row>
    <row r="40" spans="1:7" s="14" customFormat="1" ht="15.75">
      <c r="A40" s="4"/>
      <c r="B40" s="5"/>
      <c r="C40" s="74" t="s">
        <v>109</v>
      </c>
      <c r="D40" s="73">
        <v>10</v>
      </c>
      <c r="E40" s="163">
        <v>184906407</v>
      </c>
      <c r="F40" s="163">
        <v>266352187</v>
      </c>
      <c r="G40" s="15"/>
    </row>
    <row r="41" spans="1:7" s="14" customFormat="1" ht="15.75" hidden="1">
      <c r="A41" s="4"/>
      <c r="B41" s="5"/>
      <c r="C41" s="74" t="s">
        <v>99</v>
      </c>
      <c r="D41" s="73"/>
      <c r="E41" s="163"/>
      <c r="F41" s="163"/>
      <c r="G41" s="15"/>
    </row>
    <row r="42" spans="1:7" s="14" customFormat="1" ht="15.75" hidden="1">
      <c r="A42" s="4"/>
      <c r="B42" s="5"/>
      <c r="C42" s="74" t="s">
        <v>30</v>
      </c>
      <c r="D42" s="73"/>
      <c r="E42" s="163"/>
      <c r="F42" s="163"/>
      <c r="G42" s="15"/>
    </row>
    <row r="43" spans="1:7" s="14" customFormat="1" ht="15.75">
      <c r="A43" s="4"/>
      <c r="B43" s="5"/>
      <c r="C43" s="74" t="s">
        <v>130</v>
      </c>
      <c r="D43" s="73">
        <v>11</v>
      </c>
      <c r="E43" s="163">
        <v>323937</v>
      </c>
      <c r="F43" s="163"/>
      <c r="G43" s="15"/>
    </row>
    <row r="44" spans="1:7" s="14" customFormat="1" ht="15.75">
      <c r="A44" s="4"/>
      <c r="B44" s="5"/>
      <c r="C44" s="74" t="s">
        <v>75</v>
      </c>
      <c r="D44" s="73">
        <v>16</v>
      </c>
      <c r="E44" s="163">
        <v>46350772</v>
      </c>
      <c r="F44" s="163">
        <v>50778122</v>
      </c>
      <c r="G44" s="15"/>
    </row>
    <row r="45" spans="1:7" s="14" customFormat="1" ht="15.75">
      <c r="A45" s="4"/>
      <c r="B45" s="5"/>
      <c r="C45" s="83" t="s">
        <v>110</v>
      </c>
      <c r="D45" s="73">
        <v>17</v>
      </c>
      <c r="E45" s="163">
        <v>5178039</v>
      </c>
      <c r="F45" s="163">
        <v>5178039</v>
      </c>
      <c r="G45" s="15"/>
    </row>
    <row r="46" spans="1:7" s="14" customFormat="1" ht="15.75" hidden="1">
      <c r="A46" s="4"/>
      <c r="B46" s="5"/>
      <c r="C46" s="83" t="s">
        <v>31</v>
      </c>
      <c r="D46" s="73"/>
      <c r="E46" s="163"/>
      <c r="F46" s="163"/>
      <c r="G46" s="15"/>
    </row>
    <row r="47" spans="1:7" s="14" customFormat="1" ht="15.75" hidden="1">
      <c r="A47" s="4"/>
      <c r="B47" s="5"/>
      <c r="C47" s="82" t="s">
        <v>32</v>
      </c>
      <c r="D47" s="73"/>
      <c r="E47" s="163"/>
      <c r="F47" s="163"/>
      <c r="G47" s="15"/>
    </row>
    <row r="48" spans="1:7" s="14" customFormat="1" ht="16.5" customHeight="1">
      <c r="A48" s="4"/>
      <c r="B48" s="5"/>
      <c r="C48" s="173" t="s">
        <v>7</v>
      </c>
      <c r="D48" s="174"/>
      <c r="E48" s="172">
        <v>236759155</v>
      </c>
      <c r="F48" s="172">
        <v>322308348</v>
      </c>
      <c r="G48" s="15"/>
    </row>
    <row r="49" spans="1:7" s="14" customFormat="1" ht="16.5" thickBot="1">
      <c r="A49" s="4"/>
      <c r="B49" s="5"/>
      <c r="C49" s="167" t="s">
        <v>11</v>
      </c>
      <c r="D49" s="168"/>
      <c r="E49" s="169">
        <v>610224457</v>
      </c>
      <c r="F49" s="169">
        <v>597546383</v>
      </c>
      <c r="G49" s="15"/>
    </row>
    <row r="50" spans="1:7" s="14" customFormat="1" ht="16.5" thickTop="1">
      <c r="A50" s="4"/>
      <c r="B50" s="5"/>
      <c r="C50" s="71"/>
      <c r="D50" s="73"/>
      <c r="E50" s="163"/>
      <c r="F50" s="163"/>
      <c r="G50" s="15"/>
    </row>
    <row r="51" spans="1:7" s="14" customFormat="1" ht="15.75">
      <c r="A51" s="4"/>
      <c r="B51" s="5"/>
      <c r="C51" s="71" t="s">
        <v>100</v>
      </c>
      <c r="D51" s="73"/>
      <c r="E51" s="163"/>
      <c r="F51" s="163"/>
      <c r="G51" s="15"/>
    </row>
    <row r="52" spans="1:7" s="14" customFormat="1" ht="15.75">
      <c r="A52" s="4"/>
      <c r="B52" s="5"/>
      <c r="C52" s="77" t="s">
        <v>33</v>
      </c>
      <c r="D52" s="73">
        <v>18</v>
      </c>
      <c r="E52" s="163">
        <v>100000</v>
      </c>
      <c r="F52" s="163">
        <v>100000</v>
      </c>
      <c r="G52" s="15"/>
    </row>
    <row r="53" spans="1:7" s="14" customFormat="1" ht="15.75" hidden="1">
      <c r="A53" s="4"/>
      <c r="B53" s="5"/>
      <c r="C53" s="77" t="s">
        <v>34</v>
      </c>
      <c r="D53" s="73"/>
      <c r="E53" s="163"/>
      <c r="F53" s="163"/>
      <c r="G53" s="15"/>
    </row>
    <row r="54" spans="1:7" s="14" customFormat="1" ht="15.75">
      <c r="A54" s="4"/>
      <c r="B54" s="5"/>
      <c r="C54" s="77" t="s">
        <v>35</v>
      </c>
      <c r="D54" s="73">
        <v>19</v>
      </c>
      <c r="E54" s="163">
        <v>2897954</v>
      </c>
      <c r="F54" s="163">
        <v>4558935</v>
      </c>
      <c r="G54" s="15"/>
    </row>
    <row r="55" spans="1:7" s="14" customFormat="1" ht="15.75" hidden="1">
      <c r="A55" s="4"/>
      <c r="B55" s="5"/>
      <c r="C55" s="77" t="s">
        <v>95</v>
      </c>
      <c r="D55" s="73">
        <v>20</v>
      </c>
      <c r="E55" s="163"/>
      <c r="F55" s="163">
        <v>0</v>
      </c>
      <c r="G55" s="15"/>
    </row>
    <row r="56" spans="1:7" s="14" customFormat="1" ht="15.75">
      <c r="A56" s="4"/>
      <c r="B56" s="5"/>
      <c r="C56" s="77" t="s">
        <v>3</v>
      </c>
      <c r="D56" s="73">
        <v>20</v>
      </c>
      <c r="E56" s="163">
        <v>-30978879</v>
      </c>
      <c r="F56" s="163">
        <v>-19033534</v>
      </c>
      <c r="G56" s="15"/>
    </row>
    <row r="57" spans="1:7" s="14" customFormat="1" ht="15.75">
      <c r="A57" s="4"/>
      <c r="B57" s="5"/>
      <c r="C57" s="77" t="s">
        <v>4</v>
      </c>
      <c r="D57" s="73">
        <v>21</v>
      </c>
      <c r="E57" s="163">
        <v>-3134516</v>
      </c>
      <c r="F57" s="163">
        <v>-13606327</v>
      </c>
      <c r="G57" s="15"/>
    </row>
    <row r="58" spans="1:7" s="14" customFormat="1" ht="15.75">
      <c r="A58" s="4"/>
      <c r="B58" s="5"/>
      <c r="C58" s="76" t="s">
        <v>104</v>
      </c>
      <c r="D58" s="171"/>
      <c r="E58" s="172">
        <v>-31115441</v>
      </c>
      <c r="F58" s="172">
        <v>-27980926</v>
      </c>
      <c r="G58" s="15"/>
    </row>
    <row r="59" spans="1:7" s="14" customFormat="1" ht="19.5" customHeight="1" thickBot="1">
      <c r="A59" s="4"/>
      <c r="B59" s="5"/>
      <c r="C59" s="78" t="s">
        <v>12</v>
      </c>
      <c r="D59" s="170"/>
      <c r="E59" s="169">
        <v>579109016</v>
      </c>
      <c r="F59" s="169">
        <v>569565457</v>
      </c>
      <c r="G59" s="15"/>
    </row>
    <row r="60" spans="1:7" s="14" customFormat="1" ht="33" customHeight="1" thickTop="1">
      <c r="A60" s="4"/>
      <c r="B60" s="5"/>
      <c r="C60" s="59"/>
      <c r="D60" s="59"/>
      <c r="E60" s="163"/>
      <c r="F60" s="163"/>
      <c r="G60" s="15"/>
    </row>
    <row r="61" spans="1:7" ht="12" customHeight="1">
      <c r="E61" s="163"/>
      <c r="F61" s="163"/>
    </row>
    <row r="62" spans="1:7" s="14" customFormat="1" ht="12" customHeight="1">
      <c r="A62" s="4"/>
      <c r="B62" s="5"/>
      <c r="C62" s="59"/>
      <c r="D62" s="85"/>
      <c r="E62" s="163"/>
      <c r="F62" s="163"/>
      <c r="G62" s="15"/>
    </row>
    <row r="63" spans="1:7" ht="12" customHeight="1">
      <c r="D63" s="85"/>
      <c r="E63" s="163"/>
      <c r="F63" s="163"/>
    </row>
    <row r="64" spans="1:7" ht="12" customHeight="1">
      <c r="E64" s="163"/>
      <c r="F64" s="163"/>
    </row>
    <row r="65" spans="4:6" ht="12" customHeight="1">
      <c r="E65" s="163"/>
      <c r="F65" s="163"/>
    </row>
    <row r="66" spans="4:6" ht="12" customHeight="1">
      <c r="D66" s="85"/>
      <c r="E66" s="163"/>
      <c r="F66" s="163"/>
    </row>
    <row r="67" spans="4:6" ht="12" customHeight="1">
      <c r="D67" s="85"/>
      <c r="E67" s="163"/>
      <c r="F67" s="163"/>
    </row>
    <row r="68" spans="4:6" ht="12" customHeight="1">
      <c r="E68" s="163"/>
      <c r="F68" s="163"/>
    </row>
    <row r="69" spans="4:6" ht="12" customHeight="1">
      <c r="E69" s="163"/>
      <c r="F69" s="163"/>
    </row>
    <row r="70" spans="4:6" ht="12" customHeight="1">
      <c r="E70" s="163"/>
      <c r="F70" s="163"/>
    </row>
    <row r="71" spans="4:6" ht="12" customHeight="1">
      <c r="E71" s="163"/>
      <c r="F71" s="163"/>
    </row>
    <row r="72" spans="4:6" ht="12" customHeight="1">
      <c r="E72" s="163"/>
      <c r="F72" s="163"/>
    </row>
    <row r="73" spans="4:6" ht="12" customHeight="1">
      <c r="E73" s="163"/>
      <c r="F73" s="163"/>
    </row>
    <row r="2245" spans="1:7" s="17" customFormat="1" ht="12" customHeight="1">
      <c r="A2245" s="4"/>
      <c r="B2245" s="5"/>
      <c r="C2245" s="59"/>
      <c r="D2245" s="88">
        <f>SUM(D5:D2244)</f>
        <v>295</v>
      </c>
      <c r="E2245" s="158"/>
      <c r="F2245" s="158"/>
      <c r="G2245" s="53"/>
    </row>
  </sheetData>
  <sheetProtection formatCells="0" formatColumns="0" formatRows="0" insertHyperlinks="0" deleteColumns="0" deleteRows="0" sort="0" pivotTables="0"/>
  <pageMargins left="0.17" right="0.17" top="0.17" bottom="0.17" header="0.36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92D050"/>
  </sheetPr>
  <dimension ref="A1:N115"/>
  <sheetViews>
    <sheetView showGridLines="0" zoomScale="115" zoomScaleNormal="115" workbookViewId="0">
      <selection activeCell="C28" sqref="C28"/>
    </sheetView>
  </sheetViews>
  <sheetFormatPr defaultColWidth="9.140625" defaultRowHeight="12.75"/>
  <cols>
    <col min="1" max="1" width="4.28515625" style="5" customWidth="1"/>
    <col min="2" max="2" width="4.42578125" style="94" customWidth="1"/>
    <col min="3" max="3" width="60.28515625" style="59" customWidth="1"/>
    <col min="4" max="4" width="10.7109375" style="59" customWidth="1"/>
    <col min="5" max="5" width="20.28515625" style="59" customWidth="1"/>
    <col min="6" max="6" width="22.140625" style="59" customWidth="1"/>
    <col min="7" max="7" width="15.7109375" style="60" hidden="1" customWidth="1"/>
    <col min="8" max="8" width="35.28515625" style="61" hidden="1" customWidth="1"/>
    <col min="9" max="9" width="16.42578125" style="88" hidden="1" customWidth="1"/>
    <col min="10" max="10" width="2" style="8" hidden="1" customWidth="1"/>
    <col min="11" max="11" width="3" style="17" hidden="1" customWidth="1"/>
    <col min="12" max="12" width="1.85546875" style="14" hidden="1" customWidth="1"/>
    <col min="13" max="13" width="24.42578125" style="14" hidden="1" customWidth="1"/>
    <col min="14" max="14" width="20.5703125" style="14" customWidth="1"/>
    <col min="15" max="15" width="10.5703125" style="14" bestFit="1" customWidth="1"/>
    <col min="16" max="16" width="12.28515625" style="14" bestFit="1" customWidth="1"/>
    <col min="17" max="16384" width="9.140625" style="14"/>
  </cols>
  <sheetData>
    <row r="1" spans="1:14" s="1" customFormat="1" ht="22.5" customHeight="1">
      <c r="A1" s="5"/>
      <c r="B1" s="89" t="str">
        <f>'BS SKK'!C2</f>
        <v>Montessori Albania Shpk</v>
      </c>
      <c r="C1" s="59"/>
      <c r="D1" s="90"/>
      <c r="E1" s="90"/>
      <c r="F1" s="90"/>
      <c r="G1" s="91"/>
      <c r="H1" s="61"/>
      <c r="I1" s="92"/>
      <c r="J1" s="8"/>
      <c r="K1" s="6"/>
      <c r="L1" s="8"/>
    </row>
    <row r="2" spans="1:14" s="1" customFormat="1">
      <c r="A2" s="5"/>
      <c r="B2" s="62"/>
      <c r="C2" s="59"/>
      <c r="D2" s="62"/>
      <c r="E2" s="62"/>
      <c r="F2" s="62"/>
      <c r="G2" s="61"/>
      <c r="H2" s="61"/>
      <c r="I2" s="93"/>
      <c r="J2" s="8"/>
      <c r="K2" s="7"/>
      <c r="L2" s="8"/>
      <c r="N2" s="152"/>
    </row>
    <row r="3" spans="1:14" s="1" customFormat="1">
      <c r="A3" s="5"/>
      <c r="B3" s="87" t="s">
        <v>127</v>
      </c>
      <c r="C3" s="59"/>
      <c r="D3" s="62"/>
      <c r="E3" s="62"/>
      <c r="F3" s="62"/>
      <c r="G3" s="61"/>
      <c r="H3" s="61"/>
      <c r="I3" s="93"/>
      <c r="J3" s="8"/>
      <c r="K3" s="7"/>
      <c r="L3" s="8"/>
      <c r="N3" s="152"/>
    </row>
    <row r="4" spans="1:14" s="1" customFormat="1">
      <c r="A4" s="5"/>
      <c r="B4" s="86" t="s">
        <v>15</v>
      </c>
      <c r="C4" s="59"/>
      <c r="D4" s="62"/>
      <c r="E4" s="62"/>
      <c r="F4" s="62"/>
      <c r="G4" s="61"/>
      <c r="H4" s="61"/>
      <c r="I4" s="93"/>
      <c r="J4" s="8"/>
      <c r="K4" s="7"/>
      <c r="L4" s="8"/>
      <c r="N4" s="152"/>
    </row>
    <row r="5" spans="1:14" s="1" customFormat="1" ht="21" customHeight="1">
      <c r="A5" s="5"/>
      <c r="B5" s="94"/>
      <c r="C5" s="95"/>
      <c r="D5" s="66" t="s">
        <v>2</v>
      </c>
      <c r="E5" s="159" t="s">
        <v>126</v>
      </c>
      <c r="F5" s="159" t="s">
        <v>107</v>
      </c>
      <c r="G5" s="67" t="s">
        <v>118</v>
      </c>
      <c r="H5" s="68"/>
      <c r="I5" s="96" t="s">
        <v>107</v>
      </c>
      <c r="J5" s="9"/>
      <c r="L5" s="8"/>
      <c r="N5" s="152"/>
    </row>
    <row r="6" spans="1:14" s="1" customFormat="1" ht="17.25" customHeight="1">
      <c r="A6" s="11"/>
      <c r="B6" s="97"/>
      <c r="C6" s="95"/>
      <c r="D6" s="70"/>
      <c r="E6" s="70"/>
      <c r="F6" s="70"/>
      <c r="G6" s="69"/>
      <c r="H6" s="69"/>
      <c r="I6" s="98"/>
      <c r="J6" s="12"/>
      <c r="K6" s="2"/>
      <c r="L6" s="8"/>
      <c r="N6" s="152"/>
    </row>
    <row r="7" spans="1:14">
      <c r="B7" s="99" t="s">
        <v>38</v>
      </c>
      <c r="D7" s="81">
        <v>22</v>
      </c>
      <c r="E7" s="100">
        <v>353241494.64999998</v>
      </c>
      <c r="F7" s="161">
        <v>309198797</v>
      </c>
      <c r="G7" s="100">
        <f>187330521+34351228.53+3871231.25+892810</f>
        <v>226445790.78</v>
      </c>
      <c r="H7" s="80"/>
      <c r="I7" s="100">
        <v>309198797.38</v>
      </c>
      <c r="J7" s="13"/>
      <c r="K7" s="3"/>
      <c r="L7" s="8"/>
      <c r="M7" s="58"/>
      <c r="N7" s="153"/>
    </row>
    <row r="8" spans="1:14" hidden="1">
      <c r="B8" s="99" t="s">
        <v>39</v>
      </c>
      <c r="D8" s="81"/>
      <c r="E8" s="100"/>
      <c r="F8" s="161"/>
      <c r="G8" s="100"/>
      <c r="H8" s="80"/>
      <c r="I8" s="100"/>
      <c r="J8" s="13"/>
      <c r="K8" s="3"/>
      <c r="L8" s="15"/>
      <c r="M8" s="15"/>
      <c r="N8" s="154"/>
    </row>
    <row r="9" spans="1:14" hidden="1">
      <c r="B9" s="101" t="s">
        <v>40</v>
      </c>
      <c r="C9" s="102"/>
      <c r="D9" s="81"/>
      <c r="E9" s="100"/>
      <c r="F9" s="161"/>
      <c r="G9" s="100"/>
      <c r="H9" s="80"/>
      <c r="I9" s="100"/>
      <c r="J9" s="13"/>
      <c r="K9" s="3"/>
      <c r="L9" s="15"/>
      <c r="M9" s="15"/>
      <c r="N9" s="154"/>
    </row>
    <row r="10" spans="1:14">
      <c r="B10" s="101" t="s">
        <v>41</v>
      </c>
      <c r="C10" s="102"/>
      <c r="D10" s="81">
        <v>23</v>
      </c>
      <c r="E10" s="100">
        <v>2720597.42</v>
      </c>
      <c r="F10" s="161">
        <v>9919618</v>
      </c>
      <c r="G10" s="100">
        <f>812045.43+2163242.75+83122.08+1487827.74+691189+472000+2077.67</f>
        <v>5711504.6699999999</v>
      </c>
      <c r="H10" s="80" t="s">
        <v>120</v>
      </c>
      <c r="I10" s="100">
        <v>9919618.290000001</v>
      </c>
      <c r="J10" s="13"/>
      <c r="K10" s="3"/>
      <c r="L10" s="15"/>
      <c r="M10" s="15"/>
      <c r="N10" s="154"/>
    </row>
    <row r="11" spans="1:14" ht="5.45" customHeight="1">
      <c r="B11" s="103"/>
      <c r="C11" s="102"/>
      <c r="D11" s="81"/>
      <c r="E11" s="100"/>
      <c r="F11" s="100"/>
      <c r="G11" s="100">
        <v>0</v>
      </c>
      <c r="H11" s="80"/>
      <c r="I11" s="104">
        <v>0</v>
      </c>
      <c r="J11" s="13"/>
      <c r="K11" s="3"/>
      <c r="L11" s="15"/>
      <c r="M11" s="15"/>
      <c r="N11" s="154"/>
    </row>
    <row r="12" spans="1:14">
      <c r="B12" s="113" t="s">
        <v>42</v>
      </c>
      <c r="C12" s="102"/>
      <c r="D12" s="81"/>
      <c r="E12" s="161">
        <v>-107890408.86999999</v>
      </c>
      <c r="F12" s="161">
        <v>-101271115</v>
      </c>
      <c r="G12" s="107">
        <f>SUM(G13:G14)</f>
        <v>-69870675.829999983</v>
      </c>
      <c r="H12" s="80">
        <v>0</v>
      </c>
      <c r="I12" s="107">
        <v>-101271114.84999998</v>
      </c>
      <c r="J12" s="13"/>
      <c r="K12" s="3"/>
      <c r="L12" s="15"/>
      <c r="M12" s="15"/>
      <c r="N12" s="154"/>
    </row>
    <row r="13" spans="1:14">
      <c r="A13" s="180"/>
      <c r="B13" s="181" t="s">
        <v>26</v>
      </c>
      <c r="C13" s="175" t="s">
        <v>42</v>
      </c>
      <c r="D13" s="81">
        <v>24</v>
      </c>
      <c r="E13" s="176">
        <v>-7976809.7999999998</v>
      </c>
      <c r="F13" s="176">
        <v>-6980249</v>
      </c>
      <c r="G13" s="151">
        <f>-2601562-257960-540750-76380-942480-1252845</f>
        <v>-5671977</v>
      </c>
      <c r="H13" s="80" t="s">
        <v>121</v>
      </c>
      <c r="I13" s="100">
        <v>-6980249.1099999994</v>
      </c>
      <c r="J13" s="13"/>
      <c r="K13" s="3" t="s">
        <v>113</v>
      </c>
      <c r="L13" s="15"/>
      <c r="M13" s="15"/>
      <c r="N13" s="154"/>
    </row>
    <row r="14" spans="1:14" ht="17.25" customHeight="1">
      <c r="A14" s="182"/>
      <c r="B14" s="109" t="s">
        <v>27</v>
      </c>
      <c r="C14" s="102" t="s">
        <v>43</v>
      </c>
      <c r="D14" s="81">
        <v>25</v>
      </c>
      <c r="E14" s="177">
        <v>-99913599.069999993</v>
      </c>
      <c r="F14" s="177">
        <v>-94290866</v>
      </c>
      <c r="G14" s="151">
        <f>-44844.66-59935-46080-222958.29-223677.52-302794.96-5320-9504841.44-2019355.42-325442.75-271306-64819.66-265572-479255.3-305177.2-1141402.84-13700-6338000-177600-28447-23680756-6000-1030694.4-558000-31120-1502064-374132.22-338400-124826-4112039.4-497864.98-2844504.15-594887.29-30272.38-1437602-7816.43-7480-2286000-369524.92-25539-2460195.62-3450-35000</f>
        <v>-64198698.829999991</v>
      </c>
      <c r="H14" s="80" t="s">
        <v>125</v>
      </c>
      <c r="I14" s="100">
        <v>-94290865.73999998</v>
      </c>
      <c r="J14" s="13"/>
      <c r="K14" s="3" t="s">
        <v>114</v>
      </c>
      <c r="L14" s="15"/>
      <c r="M14" s="15"/>
      <c r="N14" s="154"/>
    </row>
    <row r="15" spans="1:14" ht="6" customHeight="1">
      <c r="A15" s="182"/>
      <c r="B15" s="162"/>
      <c r="C15" s="102"/>
      <c r="D15" s="81"/>
      <c r="E15" s="177"/>
      <c r="F15" s="177"/>
      <c r="G15" s="109"/>
      <c r="H15" s="80"/>
      <c r="I15" s="100"/>
      <c r="J15" s="13"/>
      <c r="K15" s="3"/>
      <c r="L15" s="15"/>
      <c r="M15" s="15"/>
      <c r="N15" s="154"/>
    </row>
    <row r="16" spans="1:14">
      <c r="A16" s="182"/>
      <c r="B16" s="113" t="s">
        <v>44</v>
      </c>
      <c r="C16" s="102"/>
      <c r="D16" s="81">
        <v>26</v>
      </c>
      <c r="E16" s="184">
        <v>-199611511.5</v>
      </c>
      <c r="F16" s="184">
        <v>-190875307</v>
      </c>
      <c r="G16" s="110">
        <f>SUM(G17:G18)</f>
        <v>-126740524.5</v>
      </c>
      <c r="H16" s="80"/>
      <c r="I16" s="110">
        <v>-190875306.5</v>
      </c>
      <c r="J16" s="13"/>
      <c r="K16" s="3"/>
      <c r="L16" s="15"/>
      <c r="M16" s="15"/>
      <c r="N16" s="154"/>
    </row>
    <row r="17" spans="1:14">
      <c r="A17" s="180"/>
      <c r="B17" s="175" t="s">
        <v>26</v>
      </c>
      <c r="C17" s="185" t="s">
        <v>45</v>
      </c>
      <c r="D17" s="81"/>
      <c r="E17" s="176">
        <v>-183960586</v>
      </c>
      <c r="F17" s="176">
        <v>-176111187</v>
      </c>
      <c r="G17" s="151">
        <v>-116781754</v>
      </c>
      <c r="H17" s="80">
        <v>641</v>
      </c>
      <c r="I17" s="100">
        <v>-176111187</v>
      </c>
      <c r="J17" s="13"/>
      <c r="K17" s="3">
        <v>0</v>
      </c>
      <c r="L17" s="15"/>
      <c r="M17" s="15"/>
      <c r="N17" s="154"/>
    </row>
    <row r="18" spans="1:14">
      <c r="A18" s="182"/>
      <c r="B18" s="162" t="s">
        <v>27</v>
      </c>
      <c r="C18" s="99" t="s">
        <v>103</v>
      </c>
      <c r="D18" s="81"/>
      <c r="E18" s="177">
        <v>-15650925.5</v>
      </c>
      <c r="F18" s="177">
        <v>-14764120</v>
      </c>
      <c r="G18" s="151">
        <v>-9958770.5</v>
      </c>
      <c r="H18" s="80">
        <v>644</v>
      </c>
      <c r="I18" s="100">
        <v>-14764119.5</v>
      </c>
      <c r="J18" s="13"/>
      <c r="K18" s="3">
        <v>0</v>
      </c>
      <c r="L18" s="15"/>
      <c r="M18" s="15"/>
      <c r="N18" s="154"/>
    </row>
    <row r="19" spans="1:14">
      <c r="A19" s="182"/>
      <c r="B19" s="162" t="s">
        <v>46</v>
      </c>
      <c r="C19" s="111"/>
      <c r="D19" s="81"/>
      <c r="E19" s="177"/>
      <c r="F19" s="177"/>
      <c r="G19" s="100">
        <v>0</v>
      </c>
      <c r="H19" s="80"/>
      <c r="I19" s="100">
        <v>0</v>
      </c>
      <c r="J19" s="13"/>
      <c r="K19" s="3"/>
      <c r="L19" s="15"/>
      <c r="M19" s="15"/>
      <c r="N19" s="154"/>
    </row>
    <row r="20" spans="1:14">
      <c r="A20" s="182"/>
      <c r="B20" s="162" t="s">
        <v>47</v>
      </c>
      <c r="C20" s="102"/>
      <c r="D20" s="81">
        <v>27</v>
      </c>
      <c r="E20" s="177">
        <v>-12085828.42</v>
      </c>
      <c r="F20" s="184">
        <v>-11312668</v>
      </c>
      <c r="G20" s="100">
        <v>-7617969</v>
      </c>
      <c r="H20" s="80"/>
      <c r="I20" s="100">
        <v>-11312667.710000001</v>
      </c>
      <c r="J20" s="3"/>
      <c r="K20" s="16"/>
      <c r="L20" s="15"/>
      <c r="M20" s="15"/>
      <c r="N20" s="154"/>
    </row>
    <row r="21" spans="1:14">
      <c r="A21" s="182"/>
      <c r="B21" s="162" t="s">
        <v>48</v>
      </c>
      <c r="C21" s="102"/>
      <c r="D21" s="81">
        <v>28</v>
      </c>
      <c r="E21" s="177">
        <v>-11460108.65</v>
      </c>
      <c r="F21" s="184">
        <v>-5374381</v>
      </c>
      <c r="G21" s="151">
        <f>-175633.2-5526495.82-1267904-181811.38-11089.91-1179808-2432.49</f>
        <v>-8345174.8000000007</v>
      </c>
      <c r="H21" s="80" t="s">
        <v>122</v>
      </c>
      <c r="I21" s="100">
        <v>-5374380.71</v>
      </c>
      <c r="J21" s="3"/>
      <c r="K21" s="3" t="s">
        <v>115</v>
      </c>
      <c r="L21" s="15"/>
      <c r="M21" s="15"/>
      <c r="N21" s="154"/>
    </row>
    <row r="22" spans="1:14" ht="13.5" thickBot="1">
      <c r="A22" s="183"/>
      <c r="B22" s="124" t="s">
        <v>49</v>
      </c>
      <c r="C22" s="178"/>
      <c r="D22" s="81">
        <v>29</v>
      </c>
      <c r="E22" s="179">
        <v>-22523332.120000001</v>
      </c>
      <c r="F22" s="179">
        <v>-20541025</v>
      </c>
      <c r="G22" s="110">
        <f>SUM(G23:G24)</f>
        <v>-14809079.75</v>
      </c>
      <c r="H22" s="80"/>
      <c r="I22" s="110">
        <v>-20541025.570000004</v>
      </c>
      <c r="J22" s="13"/>
      <c r="K22" s="3"/>
      <c r="L22" s="15"/>
      <c r="M22" s="15"/>
      <c r="N22" s="154"/>
    </row>
    <row r="23" spans="1:14" ht="13.5" thickTop="1">
      <c r="B23" s="101" t="s">
        <v>26</v>
      </c>
      <c r="C23" s="99" t="s">
        <v>105</v>
      </c>
      <c r="D23" s="81"/>
      <c r="E23" s="100">
        <v>-22253630.68</v>
      </c>
      <c r="F23" s="100">
        <v>-23775044</v>
      </c>
      <c r="G23" s="151">
        <f>-1903652.59-12847401.63-50683.94-357306.37</f>
        <v>-15159044.529999999</v>
      </c>
      <c r="H23" s="80" t="s">
        <v>123</v>
      </c>
      <c r="I23" s="100">
        <v>-23775044.230000004</v>
      </c>
      <c r="J23" s="13"/>
      <c r="K23" s="3" t="s">
        <v>116</v>
      </c>
      <c r="L23" s="15"/>
      <c r="M23" s="15"/>
      <c r="N23" s="154"/>
    </row>
    <row r="24" spans="1:14">
      <c r="B24" s="101" t="s">
        <v>27</v>
      </c>
      <c r="C24" s="99" t="s">
        <v>50</v>
      </c>
      <c r="D24" s="81"/>
      <c r="E24" s="100">
        <v>-269701.43999999994</v>
      </c>
      <c r="F24" s="100">
        <v>3234019</v>
      </c>
      <c r="G24" s="151">
        <f>1925544.51-1575579.73</f>
        <v>349964.78</v>
      </c>
      <c r="H24" s="80" t="s">
        <v>124</v>
      </c>
      <c r="I24" s="100">
        <v>3234018.6599999997</v>
      </c>
      <c r="J24" s="13"/>
      <c r="K24" s="157" t="s">
        <v>117</v>
      </c>
      <c r="L24" s="15"/>
      <c r="M24" s="15"/>
      <c r="N24" s="154"/>
    </row>
    <row r="25" spans="1:14" ht="9" customHeight="1">
      <c r="B25" s="101"/>
      <c r="C25" s="102"/>
      <c r="D25" s="81"/>
      <c r="E25" s="100"/>
      <c r="F25" s="100"/>
      <c r="G25" s="109"/>
      <c r="H25" s="80"/>
      <c r="I25" s="104"/>
      <c r="J25" s="13"/>
      <c r="K25" s="3"/>
      <c r="L25" s="15"/>
      <c r="M25" s="15"/>
      <c r="N25" s="154"/>
    </row>
    <row r="26" spans="1:14">
      <c r="B26" s="103" t="s">
        <v>51</v>
      </c>
      <c r="C26" s="102"/>
      <c r="D26" s="81"/>
      <c r="E26" s="100"/>
      <c r="F26" s="100"/>
      <c r="G26" s="109"/>
      <c r="H26" s="80"/>
      <c r="I26" s="104"/>
      <c r="J26" s="13"/>
      <c r="K26" s="3"/>
      <c r="L26" s="15"/>
      <c r="M26" s="15"/>
      <c r="N26" s="154"/>
    </row>
    <row r="27" spans="1:14" ht="6.6" customHeight="1">
      <c r="B27" s="101"/>
      <c r="C27" s="102"/>
      <c r="D27" s="81"/>
      <c r="E27" s="100"/>
      <c r="F27" s="100"/>
      <c r="G27" s="109"/>
      <c r="H27" s="80"/>
      <c r="I27" s="104"/>
      <c r="J27" s="13"/>
      <c r="K27" s="3"/>
      <c r="L27" s="15"/>
      <c r="M27" s="15"/>
      <c r="N27" s="154"/>
    </row>
    <row r="28" spans="1:14" ht="13.5" thickBot="1">
      <c r="B28" s="114" t="s">
        <v>52</v>
      </c>
      <c r="C28" s="115"/>
      <c r="D28" s="81"/>
      <c r="E28" s="116">
        <v>2390902.5099999886</v>
      </c>
      <c r="F28" s="116">
        <v>-10256081</v>
      </c>
      <c r="G28" s="116">
        <f>+G7+G10+G12+G16+G20+G21+G22</f>
        <v>4773871.570000004</v>
      </c>
      <c r="H28" s="80"/>
      <c r="I28" s="116">
        <v>-10256079.669999953</v>
      </c>
      <c r="J28" s="13"/>
      <c r="K28" s="3"/>
      <c r="L28" s="15"/>
      <c r="M28" s="15"/>
      <c r="N28" s="154"/>
    </row>
    <row r="29" spans="1:14" ht="9" customHeight="1" thickTop="1">
      <c r="B29" s="101"/>
      <c r="C29" s="102"/>
      <c r="D29" s="81"/>
      <c r="E29" s="100"/>
      <c r="F29" s="100"/>
      <c r="G29" s="109"/>
      <c r="H29" s="80"/>
      <c r="I29" s="104"/>
      <c r="J29" s="13"/>
      <c r="K29" s="3"/>
      <c r="L29" s="15"/>
      <c r="M29" s="15"/>
      <c r="N29" s="154"/>
    </row>
    <row r="30" spans="1:14">
      <c r="B30" s="105" t="s">
        <v>13</v>
      </c>
      <c r="C30" s="106"/>
      <c r="D30" s="81">
        <v>30</v>
      </c>
      <c r="E30" s="110">
        <v>-5525419</v>
      </c>
      <c r="F30" s="110">
        <v>-3350247</v>
      </c>
      <c r="G30" s="110">
        <f>SUM(G31)</f>
        <v>0</v>
      </c>
      <c r="H30" s="80"/>
      <c r="I30" s="110">
        <v>-3350247.2865000074</v>
      </c>
      <c r="J30" s="13"/>
      <c r="K30" s="3"/>
      <c r="L30" s="15"/>
      <c r="M30" s="15"/>
      <c r="N30" s="154"/>
    </row>
    <row r="31" spans="1:14">
      <c r="B31" s="101" t="s">
        <v>26</v>
      </c>
      <c r="C31" s="102" t="s">
        <v>53</v>
      </c>
      <c r="D31" s="81"/>
      <c r="E31" s="100">
        <v>5525419</v>
      </c>
      <c r="F31" s="100">
        <v>-3350247</v>
      </c>
      <c r="G31" s="100"/>
      <c r="H31" s="80"/>
      <c r="I31" s="104">
        <v>-3350247.2865000074</v>
      </c>
      <c r="J31" s="13"/>
      <c r="K31" s="3"/>
      <c r="L31" s="15"/>
      <c r="M31" s="15"/>
      <c r="N31" s="154"/>
    </row>
    <row r="32" spans="1:14" hidden="1">
      <c r="B32" s="101" t="s">
        <v>27</v>
      </c>
      <c r="C32" s="102" t="s">
        <v>54</v>
      </c>
      <c r="D32" s="81"/>
      <c r="E32" s="100"/>
      <c r="F32" s="100"/>
      <c r="G32" s="100">
        <v>0</v>
      </c>
      <c r="H32" s="80"/>
      <c r="I32" s="104">
        <v>0</v>
      </c>
      <c r="J32" s="13"/>
      <c r="K32" s="3"/>
      <c r="L32" s="15"/>
      <c r="M32" s="15"/>
      <c r="N32" s="154"/>
    </row>
    <row r="33" spans="1:14" ht="10.15" customHeight="1">
      <c r="B33" s="101"/>
      <c r="C33" s="102"/>
      <c r="D33" s="81"/>
      <c r="E33" s="100"/>
      <c r="F33" s="100"/>
      <c r="G33" s="109"/>
      <c r="H33" s="80"/>
      <c r="I33" s="104"/>
      <c r="J33" s="13"/>
      <c r="K33" s="3"/>
      <c r="L33" s="15"/>
      <c r="M33" s="15"/>
      <c r="N33" s="154"/>
    </row>
    <row r="34" spans="1:14" ht="13.5" thickBot="1">
      <c r="B34" s="114" t="s">
        <v>58</v>
      </c>
      <c r="C34" s="115"/>
      <c r="D34" s="81">
        <v>30</v>
      </c>
      <c r="E34" s="116">
        <v>-3134516</v>
      </c>
      <c r="F34" s="116">
        <v>-13606328</v>
      </c>
      <c r="G34" s="116">
        <f>+G28+G30</f>
        <v>4773871.570000004</v>
      </c>
      <c r="H34" s="80"/>
      <c r="I34" s="116">
        <v>-13606326.95649996</v>
      </c>
      <c r="J34" s="13"/>
      <c r="K34" s="3"/>
      <c r="L34" s="15"/>
      <c r="M34" s="15"/>
      <c r="N34" s="154"/>
    </row>
    <row r="35" spans="1:14" ht="13.5" thickTop="1">
      <c r="B35" s="192" t="s">
        <v>96</v>
      </c>
      <c r="C35" s="106"/>
      <c r="D35" s="81"/>
      <c r="E35" s="110"/>
      <c r="F35" s="110"/>
      <c r="G35" s="190"/>
      <c r="H35" s="80"/>
      <c r="I35" s="190"/>
      <c r="J35" s="13"/>
      <c r="K35" s="3"/>
      <c r="L35" s="15"/>
      <c r="M35" s="15"/>
      <c r="N35" s="154"/>
    </row>
    <row r="36" spans="1:14" ht="11.45" customHeight="1">
      <c r="B36" s="186" t="s">
        <v>96</v>
      </c>
      <c r="C36" s="106"/>
      <c r="D36" s="81"/>
      <c r="E36" s="191">
        <v>-734152</v>
      </c>
      <c r="F36" s="191">
        <v>-926829</v>
      </c>
      <c r="G36" s="109"/>
      <c r="H36" s="80"/>
      <c r="I36" s="104"/>
      <c r="J36" s="13"/>
      <c r="K36" s="3"/>
      <c r="L36" s="15"/>
      <c r="M36" s="15"/>
      <c r="N36" s="154"/>
    </row>
    <row r="37" spans="1:14" hidden="1">
      <c r="B37" s="103" t="s">
        <v>55</v>
      </c>
      <c r="C37" s="102"/>
      <c r="D37" s="81"/>
      <c r="E37" s="100"/>
      <c r="F37" s="100"/>
      <c r="G37" s="109"/>
      <c r="H37" s="80"/>
      <c r="I37" s="104"/>
      <c r="J37" s="13"/>
      <c r="K37" s="3"/>
      <c r="L37" s="15"/>
      <c r="M37" s="15"/>
      <c r="N37" s="154"/>
    </row>
    <row r="38" spans="1:14" hidden="1">
      <c r="B38" s="101" t="s">
        <v>56</v>
      </c>
      <c r="C38" s="102"/>
      <c r="D38" s="81"/>
      <c r="E38" s="100"/>
      <c r="F38" s="100"/>
      <c r="G38" s="109"/>
      <c r="H38" s="80"/>
      <c r="I38" s="104"/>
      <c r="J38" s="13"/>
      <c r="K38" s="3"/>
      <c r="L38" s="15"/>
      <c r="M38" s="15"/>
      <c r="N38" s="154"/>
    </row>
    <row r="39" spans="1:14" hidden="1">
      <c r="B39" s="101" t="s">
        <v>57</v>
      </c>
      <c r="C39" s="102"/>
      <c r="D39" s="81"/>
      <c r="E39" s="100"/>
      <c r="F39" s="100"/>
      <c r="G39" s="109"/>
      <c r="H39" s="80"/>
      <c r="I39" s="104"/>
      <c r="J39" s="13"/>
      <c r="K39" s="3"/>
      <c r="L39" s="15"/>
      <c r="M39" s="15"/>
      <c r="N39" s="154"/>
    </row>
    <row r="40" spans="1:14" hidden="1">
      <c r="B40" s="101"/>
      <c r="C40" s="102"/>
      <c r="D40" s="81"/>
      <c r="E40" s="100"/>
      <c r="F40" s="100"/>
      <c r="G40" s="109"/>
      <c r="H40" s="80"/>
      <c r="I40" s="104"/>
      <c r="J40" s="13"/>
      <c r="K40" s="3"/>
      <c r="L40" s="15"/>
      <c r="M40" s="15"/>
      <c r="N40" s="154"/>
    </row>
    <row r="41" spans="1:14" hidden="1">
      <c r="B41" s="105" t="s">
        <v>59</v>
      </c>
      <c r="C41" s="106"/>
      <c r="D41" s="81"/>
      <c r="E41" s="100"/>
      <c r="F41" s="100"/>
      <c r="G41" s="112">
        <v>0</v>
      </c>
      <c r="H41" s="80"/>
      <c r="I41" s="117">
        <v>0</v>
      </c>
      <c r="J41" s="13"/>
      <c r="K41" s="3"/>
      <c r="L41" s="15"/>
      <c r="M41" s="15"/>
      <c r="N41" s="154"/>
    </row>
    <row r="42" spans="1:14" hidden="1">
      <c r="B42" s="101" t="s">
        <v>60</v>
      </c>
      <c r="C42" s="102"/>
      <c r="D42" s="81"/>
      <c r="E42" s="100"/>
      <c r="F42" s="100"/>
      <c r="G42" s="109"/>
      <c r="H42" s="80"/>
      <c r="I42" s="104"/>
      <c r="J42" s="13"/>
      <c r="K42" s="3"/>
      <c r="L42" s="15"/>
      <c r="M42" s="15"/>
      <c r="N42" s="154"/>
    </row>
    <row r="43" spans="1:14" ht="17.25" hidden="1" customHeight="1">
      <c r="B43" s="101" t="s">
        <v>61</v>
      </c>
      <c r="D43" s="81"/>
      <c r="E43" s="100"/>
      <c r="F43" s="100"/>
      <c r="G43" s="84"/>
      <c r="H43" s="80"/>
      <c r="L43" s="15"/>
      <c r="N43" s="155"/>
    </row>
    <row r="44" spans="1:14" ht="17.25" hidden="1" customHeight="1">
      <c r="B44" s="101" t="s">
        <v>62</v>
      </c>
      <c r="D44" s="81"/>
      <c r="E44" s="100"/>
      <c r="F44" s="100"/>
      <c r="G44" s="84"/>
      <c r="H44" s="80"/>
      <c r="N44" s="155"/>
    </row>
    <row r="45" spans="1:14" hidden="1">
      <c r="B45" s="101" t="s">
        <v>63</v>
      </c>
      <c r="D45" s="81"/>
      <c r="E45" s="100"/>
      <c r="F45" s="100"/>
      <c r="G45" s="84"/>
      <c r="H45" s="80"/>
      <c r="N45" s="155"/>
    </row>
    <row r="46" spans="1:14" hidden="1">
      <c r="B46" s="101"/>
      <c r="C46" s="108"/>
      <c r="D46" s="81"/>
      <c r="E46" s="100"/>
      <c r="F46" s="100"/>
      <c r="G46" s="84"/>
      <c r="H46" s="80"/>
      <c r="N46" s="155"/>
    </row>
    <row r="47" spans="1:14" s="56" customFormat="1">
      <c r="A47" s="55"/>
      <c r="B47" s="118" t="s">
        <v>131</v>
      </c>
      <c r="C47" s="119"/>
      <c r="D47" s="81"/>
      <c r="E47" s="120">
        <v>-734152</v>
      </c>
      <c r="F47" s="120">
        <v>-926829</v>
      </c>
      <c r="G47" s="120">
        <f>+G34</f>
        <v>4773871.570000004</v>
      </c>
      <c r="H47" s="80"/>
      <c r="I47" s="121">
        <v>-13606326.95649996</v>
      </c>
      <c r="J47" s="52"/>
      <c r="K47" s="51"/>
      <c r="N47" s="156"/>
    </row>
    <row r="48" spans="1:14" s="56" customFormat="1" hidden="1">
      <c r="A48" s="55"/>
      <c r="B48" s="186" t="s">
        <v>132</v>
      </c>
      <c r="C48" s="110"/>
      <c r="D48" s="81"/>
      <c r="E48" s="187"/>
      <c r="F48" s="187"/>
      <c r="G48" s="188"/>
      <c r="H48" s="80"/>
      <c r="I48" s="189"/>
      <c r="J48" s="52"/>
      <c r="K48" s="51"/>
      <c r="N48" s="156"/>
    </row>
    <row r="49" spans="1:14" s="56" customFormat="1" hidden="1">
      <c r="A49" s="55"/>
      <c r="B49" s="186"/>
      <c r="C49" s="110"/>
      <c r="D49" s="81"/>
      <c r="E49" s="187"/>
      <c r="F49" s="187"/>
      <c r="G49" s="188"/>
      <c r="H49" s="80"/>
      <c r="I49" s="189"/>
      <c r="J49" s="52"/>
      <c r="K49" s="51"/>
      <c r="N49" s="156"/>
    </row>
    <row r="50" spans="1:14" hidden="1">
      <c r="B50" s="105" t="s">
        <v>97</v>
      </c>
      <c r="C50" s="122"/>
      <c r="D50" s="81"/>
      <c r="E50" s="100"/>
      <c r="F50" s="100"/>
      <c r="G50" s="123">
        <v>0</v>
      </c>
      <c r="H50" s="80"/>
      <c r="I50" s="117">
        <v>0</v>
      </c>
      <c r="N50" s="155"/>
    </row>
    <row r="51" spans="1:14" ht="17.25" customHeight="1" thickBot="1">
      <c r="B51" s="124" t="s">
        <v>102</v>
      </c>
      <c r="C51" s="125"/>
      <c r="D51" s="81"/>
      <c r="E51" s="126">
        <v>-3868668</v>
      </c>
      <c r="F51" s="126">
        <v>-14533157</v>
      </c>
      <c r="G51" s="126">
        <f>+G34</f>
        <v>4773871.570000004</v>
      </c>
      <c r="H51" s="80"/>
      <c r="I51" s="116">
        <v>-13606326.95649996</v>
      </c>
      <c r="J51" s="52"/>
      <c r="N51" s="155"/>
    </row>
    <row r="52" spans="1:14" ht="13.5" hidden="1" thickTop="1">
      <c r="B52" s="101" t="s">
        <v>56</v>
      </c>
      <c r="C52" s="108"/>
      <c r="N52" s="155"/>
    </row>
    <row r="53" spans="1:14" ht="13.5" hidden="1" thickTop="1">
      <c r="B53" s="101" t="s">
        <v>57</v>
      </c>
      <c r="C53" s="108"/>
      <c r="N53" s="155"/>
    </row>
    <row r="54" spans="1:14" ht="13.5" hidden="1" thickTop="1">
      <c r="C54" s="108"/>
      <c r="N54" s="155"/>
    </row>
    <row r="55" spans="1:14" ht="13.5" thickTop="1">
      <c r="N55" s="155"/>
    </row>
    <row r="56" spans="1:14">
      <c r="G56" s="84"/>
      <c r="N56" s="155"/>
    </row>
    <row r="57" spans="1:14">
      <c r="G57" s="127">
        <v>79946955.650000006</v>
      </c>
      <c r="N57" s="155"/>
    </row>
    <row r="58" spans="1:14">
      <c r="G58" s="129">
        <f>+G51-G57</f>
        <v>-75173084.079999998</v>
      </c>
      <c r="N58" s="155"/>
    </row>
    <row r="59" spans="1:14">
      <c r="G59" s="100"/>
      <c r="N59" s="155"/>
    </row>
    <row r="60" spans="1:14">
      <c r="G60" s="128"/>
      <c r="N60" s="155"/>
    </row>
    <row r="61" spans="1:14">
      <c r="N61" s="155"/>
    </row>
    <row r="62" spans="1:14">
      <c r="N62" s="155"/>
    </row>
    <row r="63" spans="1:14">
      <c r="N63" s="155"/>
    </row>
    <row r="64" spans="1:14">
      <c r="N64" s="155"/>
    </row>
    <row r="65" spans="14:14">
      <c r="N65" s="155"/>
    </row>
    <row r="66" spans="14:14">
      <c r="N66" s="155"/>
    </row>
    <row r="67" spans="14:14">
      <c r="N67" s="155"/>
    </row>
    <row r="68" spans="14:14">
      <c r="N68" s="155"/>
    </row>
    <row r="69" spans="14:14">
      <c r="N69" s="155"/>
    </row>
    <row r="70" spans="14:14">
      <c r="N70" s="155"/>
    </row>
    <row r="71" spans="14:14">
      <c r="N71" s="155"/>
    </row>
    <row r="72" spans="14:14">
      <c r="N72" s="155"/>
    </row>
    <row r="73" spans="14:14">
      <c r="N73" s="155"/>
    </row>
    <row r="74" spans="14:14">
      <c r="N74" s="155"/>
    </row>
    <row r="75" spans="14:14">
      <c r="N75" s="155"/>
    </row>
    <row r="76" spans="14:14">
      <c r="N76" s="155"/>
    </row>
    <row r="77" spans="14:14">
      <c r="N77" s="155"/>
    </row>
    <row r="78" spans="14:14">
      <c r="N78" s="155"/>
    </row>
    <row r="79" spans="14:14">
      <c r="N79" s="155"/>
    </row>
    <row r="80" spans="14:14">
      <c r="N80" s="155"/>
    </row>
    <row r="81" spans="14:14">
      <c r="N81" s="155"/>
    </row>
    <row r="82" spans="14:14">
      <c r="N82" s="155"/>
    </row>
    <row r="83" spans="14:14">
      <c r="N83" s="155"/>
    </row>
    <row r="84" spans="14:14">
      <c r="N84" s="155"/>
    </row>
    <row r="85" spans="14:14">
      <c r="N85" s="155"/>
    </row>
    <row r="86" spans="14:14">
      <c r="N86" s="155"/>
    </row>
    <row r="87" spans="14:14">
      <c r="N87" s="155"/>
    </row>
    <row r="88" spans="14:14">
      <c r="N88" s="155"/>
    </row>
    <row r="89" spans="14:14">
      <c r="N89" s="155"/>
    </row>
    <row r="90" spans="14:14">
      <c r="N90" s="155"/>
    </row>
    <row r="91" spans="14:14">
      <c r="N91" s="155"/>
    </row>
    <row r="92" spans="14:14">
      <c r="N92" s="155"/>
    </row>
    <row r="93" spans="14:14">
      <c r="N93" s="155"/>
    </row>
    <row r="94" spans="14:14">
      <c r="N94" s="155"/>
    </row>
    <row r="95" spans="14:14">
      <c r="N95" s="155"/>
    </row>
    <row r="96" spans="14:14">
      <c r="N96" s="155"/>
    </row>
    <row r="97" spans="14:14">
      <c r="N97" s="155"/>
    </row>
    <row r="98" spans="14:14">
      <c r="N98" s="155"/>
    </row>
    <row r="99" spans="14:14">
      <c r="N99" s="155"/>
    </row>
    <row r="100" spans="14:14">
      <c r="N100" s="155"/>
    </row>
    <row r="101" spans="14:14">
      <c r="N101" s="155"/>
    </row>
    <row r="102" spans="14:14">
      <c r="N102" s="155"/>
    </row>
    <row r="103" spans="14:14">
      <c r="N103" s="155"/>
    </row>
    <row r="104" spans="14:14">
      <c r="N104" s="155"/>
    </row>
    <row r="105" spans="14:14">
      <c r="N105" s="155"/>
    </row>
    <row r="106" spans="14:14">
      <c r="N106" s="155"/>
    </row>
    <row r="107" spans="14:14">
      <c r="N107" s="155"/>
    </row>
    <row r="108" spans="14:14">
      <c r="N108" s="155"/>
    </row>
    <row r="109" spans="14:14">
      <c r="N109" s="155"/>
    </row>
    <row r="110" spans="14:14">
      <c r="N110" s="155"/>
    </row>
    <row r="111" spans="14:14">
      <c r="N111" s="155"/>
    </row>
    <row r="112" spans="14:14">
      <c r="N112" s="155"/>
    </row>
    <row r="113" spans="14:14">
      <c r="N113" s="155"/>
    </row>
    <row r="114" spans="14:14">
      <c r="N114" s="155"/>
    </row>
    <row r="115" spans="14:14">
      <c r="N115" s="155"/>
    </row>
  </sheetData>
  <sheetProtection formatCells="0" formatColumns="0" formatRows="0" insertHyperlinks="0" deleteColumns="0" deleteRows="0" sort="0"/>
  <pageMargins left="0.19" right="0.4" top="1" bottom="0.43" header="0.5" footer="0.3"/>
  <pageSetup paperSize="9" scale="85" orientation="portrait" r:id="rId1"/>
  <headerFooter alignWithMargins="0"/>
  <ignoredErrors>
    <ignoredError sqref="J29:K32 J28:K28 J25:K27 J22:K22 J12:K12 J23 J21 J19:K19 J15:K16 J13 J14 J18 J20:K20 J24 J8:K10 J17 J11:K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92D050"/>
  </sheetPr>
  <dimension ref="A1:I49"/>
  <sheetViews>
    <sheetView showGridLines="0" zoomScale="115" zoomScaleNormal="115" workbookViewId="0">
      <selection activeCell="D42" sqref="D42"/>
    </sheetView>
  </sheetViews>
  <sheetFormatPr defaultColWidth="9.140625" defaultRowHeight="12.75"/>
  <cols>
    <col min="1" max="1" width="63.28515625" style="139" customWidth="1"/>
    <col min="2" max="2" width="55.140625" style="139" hidden="1" customWidth="1"/>
    <col min="3" max="3" width="11.140625" style="149" customWidth="1"/>
    <col min="4" max="4" width="16" style="131" customWidth="1"/>
    <col min="5" max="5" width="7.7109375" style="150" customWidth="1"/>
    <col min="6" max="6" width="15.5703125" style="133" customWidth="1"/>
    <col min="7" max="8" width="9.140625" style="20"/>
    <col min="9" max="9" width="15.7109375" style="20" customWidth="1"/>
    <col min="10" max="16384" width="9.140625" style="20"/>
  </cols>
  <sheetData>
    <row r="1" spans="1:9" ht="28.5" customHeight="1">
      <c r="A1" s="130" t="str">
        <f>'BS SKK'!C2</f>
        <v>Montessori Albania Shpk</v>
      </c>
      <c r="B1" s="130" t="str">
        <f>A1</f>
        <v>Montessori Albania Shpk</v>
      </c>
      <c r="C1" s="225"/>
    </row>
    <row r="2" spans="1:9" ht="15">
      <c r="A2" s="134" t="s">
        <v>138</v>
      </c>
      <c r="B2" s="134" t="s">
        <v>16</v>
      </c>
      <c r="C2" s="135" t="s">
        <v>2</v>
      </c>
      <c r="D2" s="242" t="s">
        <v>118</v>
      </c>
      <c r="E2" s="243"/>
      <c r="F2" s="242" t="s">
        <v>107</v>
      </c>
    </row>
    <row r="3" spans="1:9">
      <c r="A3" s="136"/>
      <c r="B3" s="136"/>
      <c r="C3" s="226"/>
      <c r="D3" s="137"/>
      <c r="E3" s="201"/>
      <c r="F3" s="138"/>
    </row>
    <row r="4" spans="1:9">
      <c r="A4" s="205" t="s">
        <v>139</v>
      </c>
      <c r="B4" s="200"/>
      <c r="C4" s="227"/>
      <c r="D4" s="201">
        <v>-3134516</v>
      </c>
      <c r="E4" s="201"/>
      <c r="F4" s="202">
        <v>-13606327</v>
      </c>
      <c r="G4" s="203"/>
    </row>
    <row r="5" spans="1:9">
      <c r="A5" s="132" t="s">
        <v>140</v>
      </c>
      <c r="B5" s="132"/>
      <c r="C5" s="228"/>
      <c r="D5" s="140">
        <v>0</v>
      </c>
      <c r="E5" s="140"/>
      <c r="F5" s="140">
        <v>0</v>
      </c>
      <c r="G5" s="203"/>
    </row>
    <row r="6" spans="1:9">
      <c r="A6" s="205" t="s">
        <v>141</v>
      </c>
      <c r="B6" s="205"/>
      <c r="C6" s="212">
        <v>27</v>
      </c>
      <c r="D6" s="140">
        <v>12085828</v>
      </c>
      <c r="E6" s="140"/>
      <c r="F6" s="206">
        <v>11312668</v>
      </c>
      <c r="G6" s="203"/>
    </row>
    <row r="7" spans="1:9">
      <c r="A7" s="204" t="s">
        <v>142</v>
      </c>
      <c r="B7" s="205"/>
      <c r="C7" s="212"/>
      <c r="D7" s="140">
        <v>-7825393</v>
      </c>
      <c r="E7" s="140"/>
      <c r="F7" s="207">
        <v>-5719213</v>
      </c>
      <c r="G7" s="203"/>
      <c r="I7" s="18"/>
    </row>
    <row r="8" spans="1:9">
      <c r="A8" s="216" t="s">
        <v>143</v>
      </c>
      <c r="B8" s="216"/>
      <c r="C8" s="229"/>
      <c r="D8" s="217">
        <v>46423554</v>
      </c>
      <c r="E8" s="217"/>
      <c r="F8" s="112">
        <v>17715823</v>
      </c>
      <c r="G8" s="203"/>
    </row>
    <row r="9" spans="1:9">
      <c r="A9" s="200" t="s">
        <v>144</v>
      </c>
      <c r="B9" s="205"/>
      <c r="C9" s="227"/>
      <c r="D9" s="218">
        <f>SUM(D4:D8)</f>
        <v>47549473</v>
      </c>
      <c r="E9" s="218"/>
      <c r="F9" s="218">
        <f t="shared" ref="F9" si="0">SUM(F4:F8)</f>
        <v>9702951</v>
      </c>
      <c r="G9" s="203"/>
    </row>
    <row r="10" spans="1:9">
      <c r="A10" s="205"/>
      <c r="B10" s="205"/>
      <c r="C10" s="227"/>
      <c r="D10" s="140"/>
      <c r="E10" s="140"/>
      <c r="F10" s="206"/>
      <c r="G10" s="203"/>
    </row>
    <row r="11" spans="1:9">
      <c r="A11" s="200" t="s">
        <v>145</v>
      </c>
      <c r="B11" s="200"/>
      <c r="C11" s="227"/>
      <c r="D11" s="140"/>
      <c r="E11" s="140"/>
      <c r="F11" s="206"/>
      <c r="G11" s="203"/>
    </row>
    <row r="12" spans="1:9" hidden="1">
      <c r="A12" s="205"/>
      <c r="B12" s="208"/>
      <c r="C12" s="227"/>
      <c r="D12" s="140"/>
      <c r="E12" s="140"/>
      <c r="F12" s="206"/>
      <c r="G12" s="203"/>
    </row>
    <row r="13" spans="1:9" ht="18.75" customHeight="1">
      <c r="A13" s="216" t="s">
        <v>146</v>
      </c>
      <c r="B13" s="216"/>
      <c r="C13" s="224">
        <v>8</v>
      </c>
      <c r="D13" s="217">
        <v>-16377219</v>
      </c>
      <c r="E13" s="217"/>
      <c r="F13" s="219">
        <v>-24563974</v>
      </c>
      <c r="G13" s="203"/>
    </row>
    <row r="14" spans="1:9">
      <c r="A14" s="200" t="s">
        <v>150</v>
      </c>
      <c r="B14" s="205"/>
      <c r="C14" s="230"/>
      <c r="D14" s="220">
        <f>D13</f>
        <v>-16377219</v>
      </c>
      <c r="E14" s="220"/>
      <c r="F14" s="220">
        <f t="shared" ref="F14" si="1">F13</f>
        <v>-24563974</v>
      </c>
      <c r="G14" s="203"/>
    </row>
    <row r="15" spans="1:9">
      <c r="A15" s="146"/>
      <c r="B15" s="209"/>
      <c r="C15" s="230"/>
      <c r="D15" s="140"/>
      <c r="E15" s="140"/>
      <c r="F15" s="206"/>
      <c r="G15" s="203"/>
    </row>
    <row r="16" spans="1:9">
      <c r="A16" s="146" t="s">
        <v>149</v>
      </c>
      <c r="B16" s="146"/>
      <c r="C16" s="212"/>
      <c r="D16" s="140"/>
      <c r="E16" s="140"/>
      <c r="F16" s="206"/>
      <c r="G16" s="203"/>
    </row>
    <row r="17" spans="1:7" hidden="1">
      <c r="A17" s="146"/>
      <c r="B17" s="146"/>
      <c r="C17" s="212"/>
      <c r="D17" s="140"/>
      <c r="E17" s="140"/>
      <c r="F17" s="206"/>
      <c r="G17" s="203"/>
    </row>
    <row r="18" spans="1:7">
      <c r="A18" s="145" t="s">
        <v>147</v>
      </c>
      <c r="B18" s="142"/>
      <c r="C18" s="230"/>
      <c r="D18" s="141"/>
      <c r="E18" s="141"/>
      <c r="F18" s="141"/>
      <c r="G18" s="203"/>
    </row>
    <row r="19" spans="1:7" ht="16.5" customHeight="1">
      <c r="A19" s="221" t="s">
        <v>148</v>
      </c>
      <c r="B19" s="222"/>
      <c r="C19" s="231"/>
      <c r="D19" s="223">
        <v>-33745480</v>
      </c>
      <c r="E19" s="223"/>
      <c r="F19" s="223">
        <v>14481811</v>
      </c>
      <c r="G19" s="203"/>
    </row>
    <row r="20" spans="1:7">
      <c r="A20" s="142" t="s">
        <v>151</v>
      </c>
      <c r="B20" s="210"/>
      <c r="C20" s="230"/>
      <c r="D20" s="143">
        <f>D19</f>
        <v>-33745480</v>
      </c>
      <c r="E20" s="143"/>
      <c r="F20" s="143">
        <f>F19</f>
        <v>14481811</v>
      </c>
      <c r="G20" s="203"/>
    </row>
    <row r="21" spans="1:7" hidden="1">
      <c r="A21" s="146"/>
      <c r="B21" s="210"/>
      <c r="C21" s="230"/>
      <c r="D21" s="143"/>
      <c r="E21" s="143"/>
      <c r="F21" s="143"/>
      <c r="G21" s="203"/>
    </row>
    <row r="22" spans="1:7" hidden="1">
      <c r="A22" s="146"/>
      <c r="B22" s="210"/>
      <c r="C22" s="230"/>
      <c r="D22" s="143"/>
      <c r="E22" s="143"/>
      <c r="F22" s="143"/>
      <c r="G22" s="203"/>
    </row>
    <row r="23" spans="1:7">
      <c r="A23" s="146" t="s">
        <v>152</v>
      </c>
      <c r="B23" s="210"/>
      <c r="C23" s="230"/>
      <c r="D23" s="144">
        <v>-2573226</v>
      </c>
      <c r="E23" s="144"/>
      <c r="F23" s="211">
        <v>-379212</v>
      </c>
      <c r="G23" s="203"/>
    </row>
    <row r="24" spans="1:7" hidden="1">
      <c r="A24" s="146"/>
      <c r="B24" s="210"/>
      <c r="C24" s="230"/>
      <c r="D24" s="143"/>
      <c r="E24" s="143"/>
      <c r="F24" s="143"/>
      <c r="G24" s="203"/>
    </row>
    <row r="25" spans="1:7" hidden="1">
      <c r="A25" s="146"/>
      <c r="B25" s="146"/>
      <c r="C25" s="230"/>
      <c r="D25" s="144"/>
      <c r="E25" s="144"/>
      <c r="F25" s="144"/>
      <c r="G25" s="203"/>
    </row>
    <row r="26" spans="1:7" hidden="1">
      <c r="A26" s="146"/>
      <c r="B26" s="146"/>
      <c r="C26" s="212"/>
      <c r="D26" s="144"/>
      <c r="E26" s="144"/>
      <c r="F26" s="144"/>
      <c r="G26" s="203"/>
    </row>
    <row r="27" spans="1:7" hidden="1">
      <c r="A27" s="146"/>
      <c r="B27" s="146"/>
      <c r="C27" s="212"/>
      <c r="D27" s="144"/>
      <c r="E27" s="144"/>
      <c r="F27" s="144"/>
      <c r="G27" s="203"/>
    </row>
    <row r="28" spans="1:7" ht="13.5" thickBot="1">
      <c r="A28" s="142" t="s">
        <v>153</v>
      </c>
      <c r="B28" s="142"/>
      <c r="C28" s="212"/>
      <c r="D28" s="143">
        <v>3567397</v>
      </c>
      <c r="E28" s="143"/>
      <c r="F28" s="143">
        <v>3946610</v>
      </c>
      <c r="G28" s="203"/>
    </row>
    <row r="29" spans="1:7" ht="8.4499999999999993" customHeight="1">
      <c r="A29" s="232"/>
      <c r="B29" s="233"/>
      <c r="C29" s="234"/>
      <c r="D29" s="235"/>
      <c r="E29" s="235"/>
      <c r="F29" s="236"/>
      <c r="G29" s="203"/>
    </row>
    <row r="30" spans="1:7" ht="20.25" customHeight="1" thickBot="1">
      <c r="A30" s="237" t="s">
        <v>154</v>
      </c>
      <c r="B30" s="238"/>
      <c r="C30" s="239">
        <v>4</v>
      </c>
      <c r="D30" s="240">
        <v>994171</v>
      </c>
      <c r="E30" s="240"/>
      <c r="F30" s="241">
        <v>3567398</v>
      </c>
      <c r="G30" s="203"/>
    </row>
    <row r="31" spans="1:7">
      <c r="A31" s="145"/>
      <c r="B31" s="146"/>
      <c r="C31" s="230"/>
      <c r="D31" s="144"/>
      <c r="E31" s="144"/>
      <c r="F31" s="144"/>
      <c r="G31" s="203"/>
    </row>
    <row r="32" spans="1:7" hidden="1">
      <c r="A32" s="145"/>
      <c r="B32" s="146"/>
      <c r="C32" s="230"/>
      <c r="D32" s="144"/>
      <c r="E32" s="144"/>
      <c r="F32" s="144"/>
      <c r="G32" s="203"/>
    </row>
    <row r="33" spans="1:9">
      <c r="A33" s="145"/>
      <c r="B33" s="146"/>
      <c r="C33" s="230"/>
      <c r="D33" s="144"/>
      <c r="E33" s="144"/>
      <c r="F33" s="144"/>
      <c r="G33" s="203"/>
      <c r="I33" s="19"/>
    </row>
    <row r="34" spans="1:9" hidden="1">
      <c r="A34" s="145"/>
      <c r="B34" s="146"/>
      <c r="C34" s="230"/>
      <c r="D34" s="144"/>
      <c r="E34" s="144"/>
      <c r="F34" s="144"/>
      <c r="G34" s="203"/>
    </row>
    <row r="35" spans="1:9" hidden="1">
      <c r="A35" s="145"/>
      <c r="B35" s="146"/>
      <c r="C35" s="230"/>
      <c r="D35" s="144"/>
      <c r="E35" s="144"/>
      <c r="F35" s="144"/>
      <c r="G35" s="203"/>
    </row>
    <row r="36" spans="1:9" hidden="1">
      <c r="A36" s="145"/>
      <c r="B36" s="146"/>
      <c r="C36" s="230"/>
      <c r="D36" s="144"/>
      <c r="E36" s="144"/>
      <c r="F36" s="144"/>
      <c r="G36" s="203"/>
    </row>
    <row r="37" spans="1:9" hidden="1">
      <c r="A37" s="145"/>
      <c r="B37" s="146"/>
      <c r="C37" s="230"/>
      <c r="D37" s="144"/>
      <c r="E37" s="144"/>
      <c r="F37" s="144"/>
      <c r="G37" s="203"/>
    </row>
    <row r="38" spans="1:9" hidden="1">
      <c r="A38" s="145"/>
      <c r="B38" s="146"/>
      <c r="C38" s="230"/>
      <c r="D38" s="144"/>
      <c r="E38" s="144"/>
      <c r="F38" s="144"/>
      <c r="G38" s="203"/>
    </row>
    <row r="39" spans="1:9" hidden="1">
      <c r="A39" s="145"/>
      <c r="B39" s="146"/>
      <c r="C39" s="230"/>
      <c r="D39" s="144"/>
      <c r="E39" s="144"/>
      <c r="F39" s="144"/>
      <c r="G39" s="203"/>
    </row>
    <row r="40" spans="1:9" hidden="1">
      <c r="A40" s="145"/>
      <c r="B40" s="146"/>
      <c r="C40" s="230"/>
      <c r="D40" s="144"/>
      <c r="E40" s="144"/>
      <c r="F40" s="144"/>
      <c r="G40" s="203"/>
    </row>
    <row r="41" spans="1:9">
      <c r="A41" s="142"/>
      <c r="B41" s="142"/>
      <c r="C41" s="230"/>
      <c r="D41" s="143"/>
      <c r="E41" s="143"/>
      <c r="F41" s="143"/>
      <c r="G41" s="203"/>
    </row>
    <row r="42" spans="1:9">
      <c r="A42" s="145"/>
      <c r="B42" s="146"/>
      <c r="C42" s="212"/>
      <c r="D42" s="144"/>
      <c r="E42" s="144"/>
      <c r="F42" s="144"/>
      <c r="G42" s="203"/>
    </row>
    <row r="43" spans="1:9">
      <c r="A43" s="142"/>
      <c r="B43" s="210"/>
      <c r="C43" s="212"/>
      <c r="D43" s="143"/>
      <c r="E43" s="143"/>
      <c r="F43" s="143"/>
      <c r="G43" s="203"/>
    </row>
    <row r="44" spans="1:9">
      <c r="A44" s="145"/>
      <c r="B44" s="146"/>
      <c r="C44" s="213"/>
      <c r="D44" s="144"/>
      <c r="E44" s="144"/>
      <c r="F44" s="144"/>
      <c r="G44" s="203"/>
    </row>
    <row r="45" spans="1:9" ht="22.5" customHeight="1">
      <c r="A45" s="147"/>
      <c r="B45" s="146"/>
      <c r="C45" s="213"/>
      <c r="D45" s="148">
        <f>D30-994171</f>
        <v>0</v>
      </c>
      <c r="E45" s="148"/>
      <c r="F45" s="206"/>
      <c r="G45" s="203"/>
      <c r="I45" s="18"/>
    </row>
    <row r="46" spans="1:9">
      <c r="A46" s="142"/>
      <c r="B46" s="210"/>
      <c r="C46" s="213"/>
      <c r="D46" s="143"/>
      <c r="E46" s="143"/>
      <c r="F46" s="143"/>
      <c r="G46" s="203"/>
    </row>
    <row r="47" spans="1:9">
      <c r="A47" s="200"/>
      <c r="B47" s="200"/>
      <c r="C47" s="213"/>
      <c r="D47" s="214"/>
      <c r="E47" s="214"/>
      <c r="F47" s="214"/>
      <c r="G47" s="203"/>
    </row>
    <row r="48" spans="1:9">
      <c r="A48" s="132"/>
      <c r="B48" s="132"/>
      <c r="C48" s="213"/>
      <c r="D48" s="150"/>
      <c r="F48" s="215"/>
      <c r="G48" s="203"/>
    </row>
    <row r="49" spans="1:7">
      <c r="A49" s="132"/>
      <c r="B49" s="132"/>
      <c r="C49" s="213"/>
      <c r="D49" s="150"/>
      <c r="F49" s="215"/>
      <c r="G49" s="203"/>
    </row>
  </sheetData>
  <pageMargins left="0.28999999999999998" right="0.35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B1:Q31"/>
  <sheetViews>
    <sheetView showGridLines="0" zoomScale="115" zoomScaleNormal="115" workbookViewId="0">
      <selection activeCell="B30" sqref="B30"/>
    </sheetView>
  </sheetViews>
  <sheetFormatPr defaultColWidth="9.140625" defaultRowHeight="12.75"/>
  <cols>
    <col min="1" max="1" width="5.140625" style="23" customWidth="1"/>
    <col min="2" max="2" width="54.7109375" style="26" customWidth="1"/>
    <col min="3" max="3" width="50.5703125" style="26" hidden="1" customWidth="1"/>
    <col min="4" max="4" width="18.28515625" style="23" customWidth="1"/>
    <col min="5" max="5" width="17.5703125" style="23" hidden="1" customWidth="1"/>
    <col min="6" max="6" width="17.5703125" style="23" customWidth="1"/>
    <col min="7" max="7" width="13.7109375" style="23" hidden="1" customWidth="1"/>
    <col min="8" max="8" width="16.28515625" style="23" hidden="1" customWidth="1"/>
    <col min="9" max="9" width="13.7109375" style="23" hidden="1" customWidth="1"/>
    <col min="10" max="10" width="16" style="23" customWidth="1"/>
    <col min="11" max="11" width="17.5703125" style="23" customWidth="1"/>
    <col min="12" max="13" width="13.7109375" style="23" hidden="1" customWidth="1"/>
    <col min="14" max="14" width="2.28515625" style="24" customWidth="1"/>
    <col min="15" max="15" width="22.42578125" style="23" customWidth="1"/>
    <col min="16" max="16" width="13.7109375" style="23" customWidth="1"/>
    <col min="17" max="17" width="14.85546875" style="25" customWidth="1"/>
    <col min="18" max="16384" width="9.140625" style="23"/>
  </cols>
  <sheetData>
    <row r="1" spans="2:17">
      <c r="B1" s="21" t="str">
        <f>'BS SKK'!C2</f>
        <v>Montessori Albania Shpk</v>
      </c>
      <c r="C1" s="22" t="str">
        <f>B1</f>
        <v>Montessori Albania Shpk</v>
      </c>
    </row>
    <row r="2" spans="2:17">
      <c r="B2" s="23"/>
    </row>
    <row r="3" spans="2:17">
      <c r="B3" s="27" t="s">
        <v>155</v>
      </c>
      <c r="C3" s="27" t="s">
        <v>14</v>
      </c>
    </row>
    <row r="4" spans="2:17" ht="72">
      <c r="B4" s="28"/>
      <c r="C4" s="28"/>
      <c r="D4" s="29" t="s">
        <v>93</v>
      </c>
      <c r="E4" s="29" t="s">
        <v>34</v>
      </c>
      <c r="F4" s="29" t="s">
        <v>66</v>
      </c>
      <c r="G4" s="29" t="s">
        <v>36</v>
      </c>
      <c r="H4" s="29" t="s">
        <v>37</v>
      </c>
      <c r="I4" s="29" t="s">
        <v>67</v>
      </c>
      <c r="J4" s="29" t="s">
        <v>68</v>
      </c>
      <c r="K4" s="29" t="s">
        <v>64</v>
      </c>
      <c r="L4" s="29" t="s">
        <v>0</v>
      </c>
      <c r="M4" s="29" t="s">
        <v>69</v>
      </c>
      <c r="N4" s="30"/>
      <c r="O4" s="31" t="s">
        <v>0</v>
      </c>
      <c r="P4" s="32"/>
    </row>
    <row r="5" spans="2:17" ht="13.5" thickBot="1">
      <c r="B5" s="33" t="s">
        <v>111</v>
      </c>
      <c r="C5" s="33" t="s">
        <v>94</v>
      </c>
      <c r="D5" s="34">
        <v>100000</v>
      </c>
      <c r="E5" s="34"/>
      <c r="F5" s="34">
        <v>4558935</v>
      </c>
      <c r="G5" s="34">
        <v>0</v>
      </c>
      <c r="H5" s="34"/>
      <c r="I5" s="34"/>
      <c r="J5" s="34">
        <v>-17238863</v>
      </c>
      <c r="K5" s="34">
        <v>-1794670</v>
      </c>
      <c r="L5" s="35"/>
      <c r="M5" s="35"/>
      <c r="N5" s="199"/>
      <c r="O5" s="35">
        <f>D5+F5+J5+K5</f>
        <v>-14374598</v>
      </c>
    </row>
    <row r="6" spans="2:17" ht="13.5" thickTop="1">
      <c r="B6" s="36" t="s">
        <v>133</v>
      </c>
      <c r="C6" s="36" t="s">
        <v>77</v>
      </c>
      <c r="D6" s="37">
        <v>0</v>
      </c>
      <c r="E6" s="37"/>
      <c r="F6" s="37">
        <v>0</v>
      </c>
      <c r="G6" s="37"/>
      <c r="H6" s="37"/>
      <c r="I6" s="37"/>
      <c r="J6" s="37">
        <v>0</v>
      </c>
      <c r="K6" s="193">
        <v>0</v>
      </c>
      <c r="L6" s="37"/>
      <c r="M6" s="37"/>
      <c r="O6" s="193">
        <v>0</v>
      </c>
    </row>
    <row r="7" spans="2:17">
      <c r="B7" s="196" t="s">
        <v>65</v>
      </c>
      <c r="C7" s="38" t="s">
        <v>78</v>
      </c>
      <c r="D7" s="193">
        <v>0</v>
      </c>
      <c r="E7" s="193"/>
      <c r="F7" s="193">
        <v>0</v>
      </c>
      <c r="G7" s="193"/>
      <c r="H7" s="193"/>
      <c r="I7" s="193"/>
      <c r="J7" s="193">
        <v>0</v>
      </c>
      <c r="K7" s="197">
        <v>-13606327</v>
      </c>
      <c r="L7" s="37"/>
      <c r="M7" s="37"/>
      <c r="O7" s="197">
        <v>-13606327</v>
      </c>
    </row>
    <row r="8" spans="2:17">
      <c r="B8" s="36" t="s">
        <v>89</v>
      </c>
      <c r="C8" s="36" t="s">
        <v>79</v>
      </c>
      <c r="D8" s="193">
        <v>0</v>
      </c>
      <c r="E8" s="193"/>
      <c r="F8" s="193">
        <v>0</v>
      </c>
      <c r="G8" s="193"/>
      <c r="H8" s="193"/>
      <c r="I8" s="193"/>
      <c r="J8" s="197">
        <v>-1794670</v>
      </c>
      <c r="K8" s="197">
        <v>1794670</v>
      </c>
      <c r="L8" s="37"/>
      <c r="M8" s="37"/>
      <c r="O8" s="193">
        <v>0</v>
      </c>
    </row>
    <row r="9" spans="2:17">
      <c r="B9" s="36" t="s">
        <v>112</v>
      </c>
      <c r="C9" s="36" t="s">
        <v>80</v>
      </c>
      <c r="D9" s="193">
        <v>0</v>
      </c>
      <c r="E9" s="193"/>
      <c r="F9" s="197">
        <v>-926829</v>
      </c>
      <c r="G9" s="193"/>
      <c r="H9" s="193"/>
      <c r="I9" s="193"/>
      <c r="J9" s="194">
        <v>926829</v>
      </c>
      <c r="K9" s="193">
        <v>0</v>
      </c>
      <c r="L9" s="57"/>
      <c r="M9" s="57"/>
      <c r="O9" s="193">
        <f>SUM(D9:N9)</f>
        <v>0</v>
      </c>
    </row>
    <row r="10" spans="2:17">
      <c r="B10" s="40" t="s">
        <v>137</v>
      </c>
      <c r="C10" s="40" t="s">
        <v>90</v>
      </c>
      <c r="D10" s="193">
        <v>0</v>
      </c>
      <c r="E10" s="193"/>
      <c r="F10" s="193"/>
      <c r="G10" s="193"/>
      <c r="H10" s="193"/>
      <c r="I10" s="193"/>
      <c r="J10" s="194">
        <v>0</v>
      </c>
      <c r="K10" s="193">
        <v>0</v>
      </c>
      <c r="L10" s="37"/>
      <c r="M10" s="37"/>
      <c r="O10" s="193">
        <f t="shared" ref="O10" si="0">SUM(D10:N10)</f>
        <v>0</v>
      </c>
    </row>
    <row r="11" spans="2:17" ht="13.5" thickBot="1">
      <c r="B11" s="33" t="s">
        <v>135</v>
      </c>
      <c r="C11" s="33" t="s">
        <v>82</v>
      </c>
      <c r="D11" s="195">
        <f>SUM(D5:D10)</f>
        <v>100000</v>
      </c>
      <c r="E11" s="195">
        <f t="shared" ref="E11:K11" si="1">SUM(E5:E10)</f>
        <v>0</v>
      </c>
      <c r="F11" s="195">
        <f t="shared" si="1"/>
        <v>3632106</v>
      </c>
      <c r="G11" s="195">
        <f t="shared" si="1"/>
        <v>0</v>
      </c>
      <c r="H11" s="195">
        <f t="shared" si="1"/>
        <v>0</v>
      </c>
      <c r="I11" s="195">
        <f t="shared" si="1"/>
        <v>0</v>
      </c>
      <c r="J11" s="198">
        <f t="shared" si="1"/>
        <v>-18106704</v>
      </c>
      <c r="K11" s="198">
        <f t="shared" si="1"/>
        <v>-13606327</v>
      </c>
      <c r="L11" s="41">
        <f>SUM(L5:L10)</f>
        <v>0</v>
      </c>
      <c r="M11" s="35">
        <f>SUM(M5:M10)</f>
        <v>0</v>
      </c>
      <c r="N11" s="199"/>
      <c r="O11" s="35">
        <f>SUM(D11:N11)</f>
        <v>-27980925</v>
      </c>
      <c r="P11" s="42"/>
      <c r="Q11" s="43"/>
    </row>
    <row r="12" spans="2:17" ht="7.15" customHeight="1" thickTop="1">
      <c r="B12" s="36"/>
      <c r="C12" s="36"/>
      <c r="D12" s="37"/>
      <c r="E12" s="37"/>
      <c r="F12" s="37"/>
      <c r="G12" s="37"/>
      <c r="H12" s="37"/>
      <c r="I12" s="37"/>
      <c r="J12" s="39"/>
      <c r="K12" s="39"/>
      <c r="L12" s="39"/>
      <c r="M12" s="37"/>
      <c r="O12" s="37"/>
    </row>
    <row r="13" spans="2:17">
      <c r="B13" s="38" t="s">
        <v>136</v>
      </c>
      <c r="C13" s="38" t="s">
        <v>83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2:17">
      <c r="B14" s="36" t="s">
        <v>133</v>
      </c>
      <c r="C14" s="36" t="s">
        <v>79</v>
      </c>
      <c r="D14" s="37">
        <v>0</v>
      </c>
      <c r="E14" s="37"/>
      <c r="F14" s="37">
        <v>0</v>
      </c>
      <c r="G14" s="37"/>
      <c r="H14" s="37"/>
      <c r="I14" s="37"/>
      <c r="J14" s="37">
        <v>0</v>
      </c>
      <c r="K14" s="37">
        <v>0</v>
      </c>
      <c r="L14" s="37"/>
      <c r="M14" s="37"/>
      <c r="N14" s="37"/>
      <c r="O14" s="37">
        <v>0</v>
      </c>
    </row>
    <row r="15" spans="2:17">
      <c r="B15" s="196" t="s">
        <v>65</v>
      </c>
      <c r="C15" s="36" t="s">
        <v>80</v>
      </c>
      <c r="D15" s="37">
        <v>0</v>
      </c>
      <c r="E15" s="37"/>
      <c r="F15" s="37">
        <v>0</v>
      </c>
      <c r="G15" s="37"/>
      <c r="H15" s="37"/>
      <c r="I15" s="37"/>
      <c r="J15" s="37">
        <v>0</v>
      </c>
      <c r="K15" s="37">
        <v>-3134516</v>
      </c>
      <c r="L15" s="37"/>
      <c r="M15" s="37"/>
      <c r="N15" s="37"/>
      <c r="O15" s="37">
        <f>SUM(D15:N15)</f>
        <v>-3134516</v>
      </c>
    </row>
    <row r="16" spans="2:17">
      <c r="B16" s="36" t="s">
        <v>89</v>
      </c>
      <c r="C16" s="40" t="s">
        <v>90</v>
      </c>
      <c r="D16" s="37">
        <v>0</v>
      </c>
      <c r="E16" s="37"/>
      <c r="F16" s="37">
        <v>0</v>
      </c>
      <c r="G16" s="37"/>
      <c r="H16" s="37"/>
      <c r="I16" s="37"/>
      <c r="J16" s="37">
        <v>-13606327</v>
      </c>
      <c r="K16" s="37">
        <v>13606327</v>
      </c>
      <c r="L16" s="37"/>
      <c r="M16" s="37"/>
      <c r="N16" s="37"/>
      <c r="O16" s="37">
        <v>0</v>
      </c>
    </row>
    <row r="17" spans="2:17" hidden="1">
      <c r="B17" s="36" t="s">
        <v>112</v>
      </c>
      <c r="C17" s="36" t="s">
        <v>84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2:17" hidden="1">
      <c r="B18" s="40" t="s">
        <v>134</v>
      </c>
      <c r="C18" s="36" t="s">
        <v>79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2:17" hidden="1">
      <c r="B19" s="36" t="s">
        <v>133</v>
      </c>
      <c r="C19" s="36" t="s">
        <v>85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2:17" hidden="1">
      <c r="B20" s="196" t="s">
        <v>65</v>
      </c>
      <c r="C20" s="36" t="s">
        <v>81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2:17" hidden="1">
      <c r="B21" s="36" t="s">
        <v>89</v>
      </c>
      <c r="C21" s="36" t="s">
        <v>76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2:17" hidden="1">
      <c r="B22" s="36" t="s">
        <v>112</v>
      </c>
      <c r="C22" s="36" t="s">
        <v>86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2:17">
      <c r="B23" s="40" t="s">
        <v>137</v>
      </c>
      <c r="C23" s="36"/>
      <c r="D23" s="37">
        <v>0</v>
      </c>
      <c r="E23" s="37"/>
      <c r="F23" s="37">
        <v>-734152</v>
      </c>
      <c r="G23" s="37"/>
      <c r="H23" s="37"/>
      <c r="I23" s="37"/>
      <c r="J23" s="37">
        <v>734152</v>
      </c>
      <c r="K23" s="37">
        <v>0</v>
      </c>
      <c r="L23" s="37"/>
      <c r="M23" s="37"/>
      <c r="N23" s="37"/>
      <c r="O23" s="37">
        <v>0</v>
      </c>
    </row>
    <row r="24" spans="2:17" ht="13.5" thickBot="1">
      <c r="B24" s="33" t="s">
        <v>119</v>
      </c>
      <c r="C24" s="33" t="s">
        <v>87</v>
      </c>
      <c r="D24" s="35">
        <f>D11</f>
        <v>100000</v>
      </c>
      <c r="E24" s="35">
        <v>0</v>
      </c>
      <c r="F24" s="35">
        <f>F11+F23</f>
        <v>2897954</v>
      </c>
      <c r="G24" s="35">
        <f t="shared" ref="G24:O24" si="2">G11+G23</f>
        <v>0</v>
      </c>
      <c r="H24" s="35">
        <f t="shared" si="2"/>
        <v>0</v>
      </c>
      <c r="I24" s="35">
        <f t="shared" si="2"/>
        <v>0</v>
      </c>
      <c r="J24" s="35">
        <f>J11+J23+J16</f>
        <v>-30978879</v>
      </c>
      <c r="K24" s="35">
        <f>K11+K23+K15+K16</f>
        <v>-3134516</v>
      </c>
      <c r="L24" s="35">
        <f t="shared" ref="L24:O24" si="3">L11+L23+L15+L16</f>
        <v>0</v>
      </c>
      <c r="M24" s="35">
        <f t="shared" si="3"/>
        <v>0</v>
      </c>
      <c r="N24" s="35">
        <f t="shared" si="3"/>
        <v>0</v>
      </c>
      <c r="O24" s="35">
        <f t="shared" si="3"/>
        <v>-31115441</v>
      </c>
      <c r="P24" s="44"/>
      <c r="Q24" s="43"/>
    </row>
    <row r="25" spans="2:17" ht="13.5" thickTop="1">
      <c r="B25" s="36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7"/>
      <c r="O25" s="46"/>
      <c r="P25" s="48"/>
    </row>
    <row r="26" spans="2:17">
      <c r="L26" s="47"/>
      <c r="M26" s="49"/>
      <c r="N26" s="47"/>
      <c r="O26" s="50"/>
    </row>
    <row r="27" spans="2:17">
      <c r="L27" s="24"/>
      <c r="M27" s="44"/>
    </row>
    <row r="28" spans="2:17">
      <c r="O28" s="44"/>
    </row>
    <row r="31" spans="2:17">
      <c r="C31" s="22"/>
    </row>
  </sheetData>
  <pageMargins left="0.54" right="0.31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 SKK</vt:lpstr>
      <vt:lpstr>P&amp;L natyre</vt:lpstr>
      <vt:lpstr>CF</vt:lpstr>
      <vt:lpstr>Equity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Albana NDREU (Open)</dc:creator>
  <cp:lastModifiedBy>hduro</cp:lastModifiedBy>
  <cp:lastPrinted>2017-03-31T09:01:32Z</cp:lastPrinted>
  <dcterms:created xsi:type="dcterms:W3CDTF">2008-04-13T13:02:48Z</dcterms:created>
  <dcterms:modified xsi:type="dcterms:W3CDTF">2018-06-12T12:33:47Z</dcterms:modified>
</cp:coreProperties>
</file>