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5440" windowHeight="15720" activeTab="1"/>
  </bookViews>
  <sheets>
    <sheet name="Bilanci" sheetId="6" r:id="rId1"/>
    <sheet name="PASH" sheetId="7" r:id="rId2"/>
    <sheet name="CI" sheetId="3" state="hidden" r:id="rId3"/>
    <sheet name="Cash Flow" sheetId="8" r:id="rId4"/>
    <sheet name="Kapitali" sheetId="9" r:id="rId5"/>
    <sheet name="Nondeductable expenses " sheetId="12" state="hidden" r:id="rId6"/>
  </sheets>
  <definedNames>
    <definedName name="kk">#REF!</definedName>
  </definedNames>
  <calcPr calcId="124519"/>
  <fileRecoveryPr repairLoad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4" i="8"/>
  <c r="H10" i="12" l="1"/>
  <c r="F24" i="9" l="1"/>
  <c r="F29" l="1"/>
  <c r="C15" i="8"/>
  <c r="C75" i="6" l="1"/>
  <c r="C33"/>
  <c r="C42" i="7" l="1"/>
  <c r="K34" i="9"/>
  <c r="I34"/>
  <c r="H34"/>
  <c r="G34"/>
  <c r="E34"/>
  <c r="D34"/>
  <c r="C34"/>
  <c r="F34"/>
  <c r="J32"/>
  <c r="L32" s="1"/>
  <c r="J31"/>
  <c r="L31" s="1"/>
  <c r="J30"/>
  <c r="L30" s="1"/>
  <c r="K29"/>
  <c r="H29"/>
  <c r="G29"/>
  <c r="E29"/>
  <c r="D29"/>
  <c r="L28"/>
  <c r="J28"/>
  <c r="J27"/>
  <c r="L27" s="1"/>
  <c r="J25"/>
  <c r="L25" s="1"/>
  <c r="F23"/>
  <c r="E23"/>
  <c r="E36" s="1"/>
  <c r="K21"/>
  <c r="G21"/>
  <c r="E21"/>
  <c r="D21"/>
  <c r="C21"/>
  <c r="J20"/>
  <c r="L20" s="1"/>
  <c r="L19"/>
  <c r="J18"/>
  <c r="L18" s="1"/>
  <c r="J17"/>
  <c r="L17" s="1"/>
  <c r="K16"/>
  <c r="I16"/>
  <c r="I23" s="1"/>
  <c r="H16"/>
  <c r="G16"/>
  <c r="F16"/>
  <c r="E16"/>
  <c r="D16"/>
  <c r="D23" s="1"/>
  <c r="D36" s="1"/>
  <c r="C16"/>
  <c r="C23" s="1"/>
  <c r="J15"/>
  <c r="L15" s="1"/>
  <c r="J14"/>
  <c r="L14" s="1"/>
  <c r="L13"/>
  <c r="J12"/>
  <c r="L12" s="1"/>
  <c r="J11"/>
  <c r="L11" s="1"/>
  <c r="J10"/>
  <c r="L10" s="1"/>
  <c r="C64" i="8"/>
  <c r="C49"/>
  <c r="C92" i="6"/>
  <c r="C55"/>
  <c r="C57" s="1"/>
  <c r="K23" i="9" l="1"/>
  <c r="K36" s="1"/>
  <c r="J34"/>
  <c r="L34" s="1"/>
  <c r="H23"/>
  <c r="H36" s="1"/>
  <c r="E113" i="6"/>
  <c r="J21" i="9"/>
  <c r="L21" s="1"/>
  <c r="C94" i="6"/>
  <c r="F36" i="9"/>
  <c r="C36"/>
  <c r="J16"/>
  <c r="L16" s="1"/>
  <c r="G23"/>
  <c r="G36" s="1"/>
  <c r="J33"/>
  <c r="L33" s="1"/>
  <c r="J23" l="1"/>
  <c r="L23" s="1"/>
  <c r="C47" i="7"/>
  <c r="C57" s="1"/>
  <c r="C11" i="8" l="1"/>
  <c r="C37" s="1"/>
  <c r="C66" s="1"/>
  <c r="C69" s="1"/>
  <c r="C72" s="1"/>
  <c r="I26" i="9"/>
  <c r="I29" s="1"/>
  <c r="J29" s="1"/>
  <c r="L29" s="1"/>
  <c r="D7" i="3"/>
  <c r="D12" s="1"/>
  <c r="C106" i="6"/>
  <c r="C96" l="1"/>
  <c r="C107"/>
  <c r="C109"/>
  <c r="C111" s="1"/>
  <c r="C113" s="1"/>
  <c r="J26" i="9"/>
  <c r="L26" s="1"/>
  <c r="I36" l="1"/>
  <c r="J36" s="1"/>
  <c r="L36" s="1"/>
</calcChain>
</file>

<file path=xl/sharedStrings.xml><?xml version="1.0" encoding="utf-8"?>
<sst xmlns="http://schemas.openxmlformats.org/spreadsheetml/2006/main" count="384" uniqueCount="303">
  <si>
    <t>AKTIVET</t>
  </si>
  <si>
    <t>Aktive afatshkurtra</t>
  </si>
  <si>
    <t>TOTALI I AKTIVEVE</t>
  </si>
  <si>
    <t>Detyrime ndaj institucioneve te kredise</t>
  </si>
  <si>
    <t>Titujt e huamarrjes</t>
  </si>
  <si>
    <t>Te tjera te pagueshme</t>
  </si>
  <si>
    <t>Kapitali  i nenshkruar</t>
  </si>
  <si>
    <t>Rezerva statutore</t>
  </si>
  <si>
    <t>Rezerva te tjera</t>
  </si>
  <si>
    <t>Fitimi/(humbja) e pashperndare</t>
  </si>
  <si>
    <t xml:space="preserve">Totali i kapitalit </t>
  </si>
  <si>
    <t>TOTALI I DETYRIMEVE DHE KAPITALIT</t>
  </si>
  <si>
    <t>Per vitin e mbyllur me           31 Dhjetor 2020</t>
  </si>
  <si>
    <t>Te ardhurat nga aktiviteti i shfrytezimit</t>
  </si>
  <si>
    <t>Lenda e pare dhe materiale te konsumueshme</t>
  </si>
  <si>
    <t>Shpenzime te personelit</t>
  </si>
  <si>
    <t>Paga dhe shperblime</t>
  </si>
  <si>
    <t>Shpenzime konsumi dhe amortizimi</t>
  </si>
  <si>
    <t>Shpenzime te tjera shfrytezimi</t>
  </si>
  <si>
    <t>Shpenzime interesi dhe shpenzime te ngjashme</t>
  </si>
  <si>
    <t>(shumat  ne  Leke )</t>
  </si>
  <si>
    <t>Periudha</t>
  </si>
  <si>
    <t>(Humbja)/Fitimi i vitit  (A)</t>
  </si>
  <si>
    <t>Te ardhura te tjera gjitheperfshirese per vitin:</t>
  </si>
  <si>
    <t>-</t>
  </si>
  <si>
    <t>Totali i te ardhurave te tjera gjitheperfshirese per vitin (B)</t>
  </si>
  <si>
    <t>Totali i te ardhurave gjitheperfshirese per vitin (A+B)</t>
  </si>
  <si>
    <t>Kapitali i nenshkruar</t>
  </si>
  <si>
    <t>Fitimet/ (humbjet) e pashperndara</t>
  </si>
  <si>
    <t>Rezerva ligjore</t>
  </si>
  <si>
    <t>Lek</t>
  </si>
  <si>
    <t>Pasqyra e Pozicionit Financiar</t>
  </si>
  <si>
    <t>Raportuese</t>
  </si>
  <si>
    <t>Para ardhese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</si>
  <si>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</si>
  <si>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</si>
  <si>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</si>
  <si>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</si>
  <si>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</si>
  <si>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</si>
  <si>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</si>
  <si>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</si>
  <si>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</si>
  <si>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</si>
  <si>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</si>
  <si>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</si>
  <si>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</si>
  <si>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</si>
  <si>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</si>
  <si>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</si>
  <si>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</si>
  <si>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</si>
  <si>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</si>
  <si>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</si>
  <si>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</si>
  <si>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</si>
  <si>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</si>
  <si>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</si>
  <si>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</si>
  <si>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</si>
  <si>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</si>
  <si>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</si>
  <si>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</si>
  <si>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</si>
  <si>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</si>
  <si>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</si>
  <si>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Investime ne ndertim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</si>
  <si>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</si>
  <si>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</si>
  <si>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</si>
  <si>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</si>
  <si>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</si>
  <si>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</si>
  <si>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</si>
  <si>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</si>
  <si>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</si>
  <si>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</si>
  <si>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</si>
  <si>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DETYRIMET DHE KAPITALI</t>
  </si>
  <si>
    <t>Detyrime afatshkurtra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</si>
  <si>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</si>
  <si>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</si>
  <si>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</si>
  <si>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</si>
  <si>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</si>
  <si>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</si>
  <si>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</si>
  <si>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</si>
  <si>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</si>
  <si>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</si>
  <si>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</si>
  <si>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</si>
  <si>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</si>
  <si>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</si>
  <si>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</si>
  <si>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</si>
  <si>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</si>
  <si>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</si>
  <si>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Primi i lidhur me kapitalin</t>
  </si>
  <si>
    <t>Rezerva rivleresimi</t>
  </si>
  <si>
    <t>Diferenca nga perkthimi i monedhes ne veprimtari te huaja</t>
  </si>
  <si>
    <t>Fitimi/(humbja) e periudhes</t>
  </si>
  <si>
    <t>Totali i kapitalit qe i takon pronareve njesise ekonomike</t>
  </si>
  <si>
    <t>Interesa jo-kontrollues</t>
  </si>
  <si>
    <t>Check</t>
  </si>
  <si>
    <t>* ne rastin e pasqyrave financiare te konsoliduara llogarite me njesite ekonomike brenda grupit eliminohen dhe nuk paraqiten ne pasqyren e pozicionit financiar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</si>
  <si>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</si>
  <si>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</si>
  <si>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</si>
  <si>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</si>
  <si>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</si>
  <si>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</si>
  <si>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</si>
  <si>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</si>
  <si>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</si>
  <si>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</si>
  <si>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</si>
  <si>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</si>
  <si>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</si>
  <si>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Te tjera shpenzime</t>
  </si>
  <si>
    <t>Shpenzime te sigurimeve shoqerore/shendetsore</t>
  </si>
  <si>
    <t>Shpenzimet per pensionet</t>
  </si>
  <si>
    <t>Zhvleresimi i aktiveve afatgjata materiale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</si>
  <si>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</si>
  <si>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</si>
  <si>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</si>
  <si>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</si>
  <si>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</si>
  <si>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</si>
  <si>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</si>
  <si>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</si>
  <si>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</si>
  <si>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</si>
  <si>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</si>
  <si>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</si>
  <si>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(Te ardhura te tjera financiare)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</si>
  <si>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</si>
  <si>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</si>
  <si>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</si>
  <si>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</si>
  <si>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</si>
  <si>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</si>
  <si>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</si>
  <si>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</si>
  <si>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</si>
  <si>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</si>
  <si>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</si>
  <si>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</si>
  <si>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</si>
  <si>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</si>
  <si>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</si>
  <si>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</si>
  <si>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</si>
  <si>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</si>
  <si>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</si>
  <si>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</si>
  <si>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</si>
  <si>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</si>
  <si>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</si>
  <si>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</si>
  <si>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</si>
  <si>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</si>
  <si>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</si>
  <si>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</si>
  <si>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</si>
  <si>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</si>
  <si>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</si>
  <si>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</si>
  <si>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</si>
  <si>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</si>
  <si>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</si>
  <si>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</si>
  <si>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</si>
  <si>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</si>
  <si>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</si>
  <si>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Tatim fitim I paguar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</si>
  <si>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</si>
  <si>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</si>
  <si>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</si>
  <si>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</si>
  <si>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</si>
  <si>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</si>
  <si>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</si>
  <si>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</si>
  <si>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</si>
  <si>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</si>
  <si>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</si>
  <si>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</si>
  <si>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</si>
  <si>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</si>
  <si>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</si>
  <si>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</si>
  <si>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</si>
  <si>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</si>
  <si>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</si>
  <si>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</si>
  <si>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</si>
  <si>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</si>
  <si>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</si>
  <si>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</si>
  <si>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</si>
  <si>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</si>
  <si>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</si>
  <si>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</si>
  <si>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Pasqyra e levizjeve ne kapitalin neto</t>
  </si>
  <si>
    <t>Fitim/(humbja) e periudhes</t>
  </si>
  <si>
    <t>Totali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</si>
  <si>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</si>
  <si>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</si>
  <si>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</si>
  <si>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</si>
  <si>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</si>
  <si>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</si>
  <si>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</si>
  <si>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t>Rritja e Rezervave</t>
  </si>
  <si>
    <t xml:space="preserve">Totali i transaksioneve per pronaret e njësisë ekonomike </t>
  </si>
  <si>
    <t>Pasqyrat financiare te vitit 2021</t>
  </si>
  <si>
    <t>Sirius Tech Information Technology Company Limited</t>
  </si>
  <si>
    <t>NIPT M11403506F</t>
  </si>
  <si>
    <t>Pasqyra e te Ardhurave Gjitheperfshirese me 31 Dhjetor 2021</t>
  </si>
  <si>
    <t>Per vitin e mbyllur me           31 Dhjetor 2021</t>
  </si>
  <si>
    <t>Pozicioni financiar ne fillim 01.01.2020</t>
  </si>
  <si>
    <t>Pozicioni financiar ne fund (viti paraardhes) 31.12.2020</t>
  </si>
  <si>
    <t>Pozicioni financiar ne fund (viti aktual) 31.12.2021</t>
  </si>
  <si>
    <t>02.02.2021</t>
  </si>
  <si>
    <t>Special power of Attorney payment</t>
  </si>
  <si>
    <t>03.02.2021</t>
  </si>
  <si>
    <t xml:space="preserve">NRC application </t>
  </si>
  <si>
    <t>05.02.2021</t>
  </si>
  <si>
    <t>17.02.2021</t>
  </si>
  <si>
    <t>Stamp payment</t>
  </si>
  <si>
    <t>24.05.2021</t>
  </si>
  <si>
    <t>E- Top Up Sim cards for staff</t>
  </si>
  <si>
    <t>23.06.2021</t>
  </si>
  <si>
    <t>E-Top Up for staff - 5 staff Chef</t>
  </si>
  <si>
    <t>27.08.2021</t>
  </si>
  <si>
    <t>SIM Card Top up filling</t>
  </si>
  <si>
    <t>Total</t>
  </si>
  <si>
    <t>Financial Statements of year 2021</t>
  </si>
  <si>
    <t>Balance Sheet</t>
  </si>
  <si>
    <t>ASSETS</t>
  </si>
  <si>
    <t>Cash and cash equivalents</t>
  </si>
  <si>
    <t>Deferred expenses</t>
  </si>
  <si>
    <t>Total current assets</t>
  </si>
  <si>
    <t>Longterm Assets</t>
  </si>
  <si>
    <t>Other Instalations &amp; equipments</t>
  </si>
  <si>
    <t>Total Longterm Assets</t>
  </si>
  <si>
    <t>Total Assets</t>
  </si>
  <si>
    <t>Obligation &amp; Equity</t>
  </si>
  <si>
    <t>Trade payables</t>
  </si>
  <si>
    <t>Payables to employees &amp; Social Insurance</t>
  </si>
  <si>
    <t>Payables to tax obligations</t>
  </si>
  <si>
    <t>Total current liabilities</t>
  </si>
  <si>
    <t>Total Liabilities</t>
  </si>
  <si>
    <t>Equity &amp; Reserves</t>
  </si>
  <si>
    <t>Other Reserves</t>
  </si>
  <si>
    <t>Profit/Loss</t>
  </si>
  <si>
    <t xml:space="preserve">Total equity of the owners </t>
  </si>
  <si>
    <t>Total equity</t>
  </si>
  <si>
    <t xml:space="preserve">Total equity and liabilities </t>
  </si>
  <si>
    <t>Income Statement</t>
  </si>
  <si>
    <t>Revenues</t>
  </si>
  <si>
    <t>Salaries &amp; Remunerations</t>
  </si>
  <si>
    <t>Expenses for Social Insurances</t>
  </si>
  <si>
    <t>Depreciation and amortization</t>
  </si>
  <si>
    <t>Other operational expenses</t>
  </si>
  <si>
    <t>Interest expenses</t>
  </si>
  <si>
    <t>Other Financial Income</t>
  </si>
  <si>
    <t>Profit/Loss before income tax</t>
  </si>
  <si>
    <t>Profit/Loss after tax</t>
  </si>
  <si>
    <t>Total comprehensive income for period/ year</t>
  </si>
  <si>
    <t>Comprehensive Income Statement in dt. 31 December 2021</t>
  </si>
  <si>
    <t>(in Leke currency)</t>
  </si>
  <si>
    <t>Profit/Loss of year</t>
  </si>
  <si>
    <t>Total comprehensive income for year</t>
  </si>
  <si>
    <t>Cash Flow (Indirect method)</t>
  </si>
  <si>
    <t>Cash flows from operating activities</t>
  </si>
  <si>
    <t>Profit/Loss for the year</t>
  </si>
  <si>
    <t>Adjustments for:</t>
  </si>
  <si>
    <t xml:space="preserve">Depreciation </t>
  </si>
  <si>
    <t>Increase/(decrease) in trade and other payables</t>
  </si>
  <si>
    <t>Net cash from operating activities</t>
  </si>
  <si>
    <t>Cash flows from investing activities</t>
  </si>
  <si>
    <t>Acquisition of plant and equipment</t>
  </si>
  <si>
    <t>Net cash used in investing activities</t>
  </si>
  <si>
    <t>Cash flows from financing activities</t>
  </si>
  <si>
    <t>Net cash used in financing activities</t>
  </si>
  <si>
    <t>Net increase in cash and cash equivalents</t>
  </si>
  <si>
    <t>Cash and cash equivalents at start of year</t>
  </si>
  <si>
    <t xml:space="preserve">Cash and cash equivalents, end of year </t>
  </si>
  <si>
    <t>Paraardhese</t>
  </si>
  <si>
    <t>Net Equity Statement</t>
  </si>
  <si>
    <t>Balance at 01 January 2020</t>
  </si>
  <si>
    <t>Balance at 31 December 2020</t>
  </si>
  <si>
    <t>Other reserves</t>
  </si>
  <si>
    <t>Profit (Loss) of period</t>
  </si>
  <si>
    <t>Total of Comprehensive Income for period</t>
  </si>
  <si>
    <t>Balance at 31 December 2021</t>
  </si>
  <si>
    <t>Date</t>
  </si>
  <si>
    <t>Description</t>
  </si>
  <si>
    <t>Value</t>
  </si>
  <si>
    <t>Other Obligations</t>
  </si>
  <si>
    <t>Total Longterm Liabilities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</si>
</sst>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 * #,##0.00_)_€_ ;_ * \(#,##0.00\)_€_ ;_ * &quot;-&quot;??_)_€_ ;_ @_ "/>
    <numFmt numFmtId="167" formatCode="_-* #,##0\ _L_e_k_ë_-;\-* #,##0\ _L_e_k_ë_-;_-* &quot;-&quot;\ _L_e_k_ë_-;_-@_-"/>
    <numFmt numFmtId="168" formatCode="_-* #,##0_-;\-* #,##0_-;_-* &quot;-&quot;??_-;_-@_-"/>
    <numFmt numFmtId="169" formatCode="dd&quot;/&quot;mm&quot;/&quot;yyyy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i/>
      <sz val="9"/>
      <color rgb="FF000000"/>
      <name val="Arial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2"/>
      <color rgb="FF333333"/>
      <name val="Calibri"/>
      <family val="2"/>
      <scheme val="minor"/>
    </font>
    <font>
      <sz val="10"/>
      <color indexed="8"/>
      <name val="Times New Roman"/>
      <family val="1"/>
    </font>
    <font>
      <sz val="9.85"/>
      <color theme="1"/>
      <name val="Times New Roman"/>
      <family val="1"/>
    </font>
    <font>
      <b/>
      <sz val="10"/>
      <color indexed="8"/>
      <name val="MS Sans Serif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1"/>
      <name val="Garamond"/>
      <family val="1"/>
      <charset val="238"/>
    </font>
    <font>
      <sz val="11"/>
      <color indexed="8"/>
      <name val="Garamond"/>
      <family val="1"/>
      <charset val="238"/>
    </font>
    <font>
      <b/>
      <sz val="11"/>
      <color indexed="8"/>
      <name val="Garamond"/>
      <family val="1"/>
      <charset val="238"/>
    </font>
    <font>
      <sz val="10"/>
      <color indexed="8"/>
      <name val="MS Sans Serif"/>
      <family val="2"/>
    </font>
    <font>
      <b/>
      <sz val="10"/>
      <color indexed="8"/>
      <name val="MS Sans Serif"/>
      <family val="2"/>
    </font>
    <font>
      <b/>
      <sz val="11"/>
      <color indexed="8"/>
      <name val="Garamond"/>
      <family val="1"/>
    </font>
    <font>
      <sz val="12"/>
      <color indexed="8"/>
      <name val="Garamond"/>
      <family val="1"/>
    </font>
    <font>
      <sz val="11"/>
      <name val="Garamond"/>
      <family val="1"/>
      <charset val="238"/>
    </font>
    <font>
      <b/>
      <sz val="11"/>
      <color rgb="FF202124"/>
      <name val="Garamond"/>
      <family val="1"/>
    </font>
    <font>
      <b/>
      <sz val="9"/>
      <color theme="1"/>
      <name val="Arial"/>
      <family val="2"/>
    </font>
    <font>
      <i/>
      <sz val="11"/>
      <color indexed="8"/>
      <name val="Garamond"/>
      <family val="1"/>
      <charset val="238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b/>
      <i/>
      <sz val="1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8" fillId="0" borderId="0"/>
    <xf numFmtId="0" fontId="16" fillId="0" borderId="0"/>
    <xf numFmtId="0" fontId="7" fillId="0" borderId="0"/>
    <xf numFmtId="43" fontId="24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166" fontId="26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0" fillId="0" borderId="0"/>
  </cellStyleXfs>
  <cellXfs count="22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165" fontId="5" fillId="2" borderId="0" xfId="1" applyNumberFormat="1" applyFont="1" applyFill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165" fontId="3" fillId="2" borderId="2" xfId="1" applyNumberFormat="1" applyFont="1" applyFill="1" applyBorder="1" applyAlignment="1">
      <alignment horizontal="right" vertical="center"/>
    </xf>
    <xf numFmtId="165" fontId="3" fillId="2" borderId="0" xfId="1" applyNumberFormat="1" applyFont="1" applyFill="1" applyAlignment="1">
      <alignment horizontal="right" vertical="center"/>
    </xf>
    <xf numFmtId="0" fontId="3" fillId="2" borderId="0" xfId="0" applyFont="1" applyFill="1" applyAlignment="1">
      <alignment vertical="center" wrapText="1"/>
    </xf>
    <xf numFmtId="165" fontId="2" fillId="2" borderId="0" xfId="1" applyNumberFormat="1" applyFont="1" applyFill="1"/>
    <xf numFmtId="165" fontId="5" fillId="2" borderId="0" xfId="1" applyNumberFormat="1" applyFont="1" applyFill="1" applyAlignment="1">
      <alignment horizontal="right" vertical="center"/>
    </xf>
    <xf numFmtId="165" fontId="5" fillId="2" borderId="0" xfId="1" applyNumberFormat="1" applyFont="1" applyFill="1" applyAlignment="1">
      <alignment wrapText="1"/>
    </xf>
    <xf numFmtId="165" fontId="5" fillId="2" borderId="0" xfId="1" applyNumberFormat="1" applyFont="1" applyFill="1" applyAlignment="1">
      <alignment horizontal="right" wrapText="1"/>
    </xf>
    <xf numFmtId="165" fontId="3" fillId="2" borderId="1" xfId="1" applyNumberFormat="1" applyFont="1" applyFill="1" applyBorder="1" applyAlignment="1"/>
    <xf numFmtId="165" fontId="3" fillId="2" borderId="1" xfId="1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vertical="center" wrapText="1"/>
    </xf>
    <xf numFmtId="165" fontId="3" fillId="2" borderId="3" xfId="1" applyNumberFormat="1" applyFont="1" applyFill="1" applyBorder="1" applyAlignment="1">
      <alignment horizontal="right" vertical="center"/>
    </xf>
    <xf numFmtId="0" fontId="9" fillId="0" borderId="0" xfId="3" applyFont="1"/>
    <xf numFmtId="43" fontId="10" fillId="0" borderId="0" xfId="1" applyFont="1" applyFill="1" applyBorder="1" applyAlignment="1" applyProtection="1">
      <alignment horizontal="center"/>
    </xf>
    <xf numFmtId="0" fontId="10" fillId="0" borderId="0" xfId="3" applyFont="1" applyAlignment="1">
      <alignment horizontal="center"/>
    </xf>
    <xf numFmtId="0" fontId="10" fillId="0" borderId="0" xfId="3" applyFont="1"/>
    <xf numFmtId="0" fontId="11" fillId="0" borderId="0" xfId="3" applyFont="1"/>
    <xf numFmtId="0" fontId="12" fillId="0" borderId="0" xfId="3" applyFont="1"/>
    <xf numFmtId="0" fontId="13" fillId="0" borderId="0" xfId="3" applyFont="1"/>
    <xf numFmtId="43" fontId="14" fillId="0" borderId="0" xfId="1" applyFont="1" applyBorder="1" applyAlignment="1">
      <alignment horizontal="center" vertical="center"/>
    </xf>
    <xf numFmtId="43" fontId="15" fillId="0" borderId="0" xfId="1" applyFont="1" applyBorder="1" applyAlignment="1">
      <alignment vertical="center"/>
    </xf>
    <xf numFmtId="0" fontId="14" fillId="0" borderId="0" xfId="4" applyFont="1" applyAlignment="1">
      <alignment horizontal="left" vertical="center"/>
    </xf>
    <xf numFmtId="43" fontId="17" fillId="0" borderId="0" xfId="1" applyFont="1"/>
    <xf numFmtId="43" fontId="17" fillId="0" borderId="0" xfId="1" applyFont="1" applyBorder="1"/>
    <xf numFmtId="0" fontId="12" fillId="0" borderId="0" xfId="3" applyFont="1" applyAlignment="1">
      <alignment wrapText="1"/>
    </xf>
    <xf numFmtId="165" fontId="17" fillId="3" borderId="0" xfId="1" applyNumberFormat="1" applyFont="1" applyFill="1"/>
    <xf numFmtId="165" fontId="17" fillId="0" borderId="0" xfId="1" applyNumberFormat="1" applyFont="1" applyBorder="1"/>
    <xf numFmtId="165" fontId="9" fillId="0" borderId="0" xfId="1" applyNumberFormat="1" applyFont="1"/>
    <xf numFmtId="0" fontId="18" fillId="0" borderId="0" xfId="3" applyFont="1" applyAlignment="1">
      <alignment horizontal="left" wrapText="1" indent="2"/>
    </xf>
    <xf numFmtId="165" fontId="17" fillId="0" borderId="0" xfId="1" applyNumberFormat="1" applyFont="1"/>
    <xf numFmtId="3" fontId="10" fillId="0" borderId="0" xfId="3" applyNumberFormat="1" applyFont="1"/>
    <xf numFmtId="165" fontId="10" fillId="0" borderId="0" xfId="3" applyNumberFormat="1" applyFont="1"/>
    <xf numFmtId="165" fontId="15" fillId="0" borderId="0" xfId="1" applyNumberFormat="1" applyFont="1" applyBorder="1" applyAlignment="1">
      <alignment vertical="center"/>
    </xf>
    <xf numFmtId="165" fontId="14" fillId="0" borderId="4" xfId="1" applyNumberFormat="1" applyFont="1" applyFill="1" applyBorder="1" applyAlignment="1">
      <alignment vertical="center"/>
    </xf>
    <xf numFmtId="165" fontId="14" fillId="0" borderId="0" xfId="1" applyNumberFormat="1" applyFont="1" applyFill="1" applyBorder="1" applyAlignment="1">
      <alignment vertical="center"/>
    </xf>
    <xf numFmtId="0" fontId="14" fillId="0" borderId="0" xfId="4" applyFont="1" applyAlignment="1">
      <alignment vertical="center"/>
    </xf>
    <xf numFmtId="165" fontId="14" fillId="0" borderId="6" xfId="1" applyNumberFormat="1" applyFont="1" applyFill="1" applyBorder="1" applyAlignment="1">
      <alignment vertical="center"/>
    </xf>
    <xf numFmtId="165" fontId="17" fillId="0" borderId="0" xfId="1" applyNumberFormat="1" applyFont="1" applyFill="1" applyBorder="1"/>
    <xf numFmtId="165" fontId="9" fillId="0" borderId="5" xfId="1" applyNumberFormat="1" applyFont="1" applyBorder="1"/>
    <xf numFmtId="165" fontId="9" fillId="0" borderId="0" xfId="1" applyNumberFormat="1" applyFont="1" applyBorder="1"/>
    <xf numFmtId="0" fontId="19" fillId="0" borderId="0" xfId="3" applyFont="1" applyAlignment="1">
      <alignment wrapText="1"/>
    </xf>
    <xf numFmtId="165" fontId="17" fillId="0" borderId="0" xfId="1" applyNumberFormat="1" applyFont="1" applyFill="1"/>
    <xf numFmtId="14" fontId="20" fillId="0" borderId="0" xfId="4" applyNumberFormat="1" applyFont="1" applyAlignment="1">
      <alignment horizontal="center" vertical="center"/>
    </xf>
    <xf numFmtId="0" fontId="12" fillId="0" borderId="0" xfId="3" applyFont="1" applyAlignment="1">
      <alignment vertical="top" wrapText="1"/>
    </xf>
    <xf numFmtId="0" fontId="20" fillId="0" borderId="0" xfId="4" applyFont="1" applyAlignment="1">
      <alignment horizontal="center" vertical="center"/>
    </xf>
    <xf numFmtId="0" fontId="21" fillId="0" borderId="0" xfId="5" applyFont="1" applyAlignment="1">
      <alignment vertical="center"/>
    </xf>
    <xf numFmtId="165" fontId="20" fillId="0" borderId="0" xfId="1" applyNumberFormat="1" applyFont="1" applyFill="1" applyBorder="1" applyAlignment="1">
      <alignment horizontal="center" vertical="center"/>
    </xf>
    <xf numFmtId="0" fontId="20" fillId="0" borderId="0" xfId="5" applyFont="1" applyAlignment="1">
      <alignment horizontal="center" vertical="center"/>
    </xf>
    <xf numFmtId="0" fontId="22" fillId="0" borderId="0" xfId="5" applyFont="1" applyAlignment="1">
      <alignment vertical="center"/>
    </xf>
    <xf numFmtId="165" fontId="22" fillId="0" borderId="0" xfId="1" applyNumberFormat="1" applyFont="1" applyFill="1" applyBorder="1" applyAlignment="1">
      <alignment vertical="center"/>
    </xf>
    <xf numFmtId="0" fontId="20" fillId="0" borderId="0" xfId="5" applyFont="1" applyAlignment="1">
      <alignment vertical="center"/>
    </xf>
    <xf numFmtId="43" fontId="20" fillId="0" borderId="0" xfId="1" applyFont="1" applyFill="1" applyBorder="1" applyAlignment="1">
      <alignment vertical="center"/>
    </xf>
    <xf numFmtId="43" fontId="20" fillId="0" borderId="0" xfId="1" applyFont="1" applyFill="1" applyBorder="1" applyAlignment="1">
      <alignment horizontal="center" vertical="center"/>
    </xf>
    <xf numFmtId="0" fontId="17" fillId="0" borderId="0" xfId="3" applyFont="1"/>
    <xf numFmtId="3" fontId="14" fillId="0" borderId="0" xfId="3" applyNumberFormat="1" applyFont="1" applyAlignment="1">
      <alignment horizontal="center" vertical="center"/>
    </xf>
    <xf numFmtId="0" fontId="23" fillId="0" borderId="0" xfId="3" applyFont="1" applyAlignment="1">
      <alignment vertical="center"/>
    </xf>
    <xf numFmtId="43" fontId="10" fillId="0" borderId="0" xfId="1" applyFont="1" applyFill="1" applyBorder="1" applyAlignment="1" applyProtection="1">
      <alignment horizontal="right" wrapText="1"/>
    </xf>
    <xf numFmtId="43" fontId="17" fillId="0" borderId="0" xfId="1" applyFont="1" applyBorder="1" applyAlignment="1">
      <alignment horizontal="right"/>
    </xf>
    <xf numFmtId="37" fontId="10" fillId="0" borderId="0" xfId="6" applyNumberFormat="1" applyFont="1" applyFill="1" applyBorder="1" applyAlignment="1" applyProtection="1">
      <alignment horizontal="right" wrapText="1"/>
    </xf>
    <xf numFmtId="0" fontId="25" fillId="0" borderId="0" xfId="3" applyFont="1"/>
    <xf numFmtId="165" fontId="10" fillId="3" borderId="0" xfId="1" applyNumberFormat="1" applyFont="1" applyFill="1" applyBorder="1" applyAlignment="1" applyProtection="1">
      <alignment horizontal="right" wrapText="1"/>
    </xf>
    <xf numFmtId="165" fontId="17" fillId="0" borderId="0" xfId="1" applyNumberFormat="1" applyFont="1" applyBorder="1" applyAlignment="1">
      <alignment horizontal="right"/>
    </xf>
    <xf numFmtId="0" fontId="18" fillId="4" borderId="0" xfId="3" applyFont="1" applyFill="1"/>
    <xf numFmtId="165" fontId="10" fillId="0" borderId="0" xfId="1" applyNumberFormat="1" applyFont="1" applyFill="1" applyBorder="1" applyAlignment="1" applyProtection="1">
      <alignment horizontal="right" wrapText="1"/>
    </xf>
    <xf numFmtId="165" fontId="17" fillId="0" borderId="0" xfId="1" applyNumberFormat="1" applyFont="1" applyFill="1" applyBorder="1" applyAlignment="1">
      <alignment horizontal="right"/>
    </xf>
    <xf numFmtId="0" fontId="12" fillId="5" borderId="0" xfId="3" applyFont="1" applyFill="1" applyAlignment="1">
      <alignment wrapText="1"/>
    </xf>
    <xf numFmtId="165" fontId="9" fillId="0" borderId="5" xfId="1" applyNumberFormat="1" applyFont="1" applyBorder="1" applyAlignment="1">
      <alignment horizontal="right"/>
    </xf>
    <xf numFmtId="165" fontId="9" fillId="0" borderId="0" xfId="1" applyNumberFormat="1" applyFont="1" applyBorder="1" applyAlignment="1">
      <alignment horizontal="right"/>
    </xf>
    <xf numFmtId="37" fontId="9" fillId="0" borderId="0" xfId="3" applyNumberFormat="1" applyFont="1" applyAlignment="1">
      <alignment horizontal="right"/>
    </xf>
    <xf numFmtId="165" fontId="9" fillId="0" borderId="5" xfId="1" applyNumberFormat="1" applyFont="1" applyFill="1" applyBorder="1" applyAlignment="1">
      <alignment horizontal="right"/>
    </xf>
    <xf numFmtId="165" fontId="9" fillId="0" borderId="0" xfId="1" applyNumberFormat="1" applyFont="1" applyFill="1" applyBorder="1" applyAlignment="1">
      <alignment horizontal="right"/>
    </xf>
    <xf numFmtId="0" fontId="12" fillId="0" borderId="4" xfId="3" applyFont="1" applyBorder="1" applyAlignment="1">
      <alignment wrapText="1"/>
    </xf>
    <xf numFmtId="165" fontId="17" fillId="0" borderId="4" xfId="1" applyNumberFormat="1" applyFont="1" applyBorder="1" applyAlignment="1">
      <alignment horizontal="right"/>
    </xf>
    <xf numFmtId="37" fontId="17" fillId="0" borderId="0" xfId="3" applyNumberFormat="1" applyFont="1" applyAlignment="1">
      <alignment horizontal="right"/>
    </xf>
    <xf numFmtId="0" fontId="12" fillId="0" borderId="0" xfId="7" applyFont="1" applyAlignment="1">
      <alignment wrapText="1"/>
    </xf>
    <xf numFmtId="165" fontId="19" fillId="0" borderId="0" xfId="1" applyNumberFormat="1" applyFont="1" applyFill="1" applyBorder="1" applyAlignment="1" applyProtection="1">
      <alignment horizontal="right" wrapText="1"/>
    </xf>
    <xf numFmtId="165" fontId="19" fillId="3" borderId="0" xfId="1" applyNumberFormat="1" applyFont="1" applyFill="1" applyBorder="1" applyAlignment="1" applyProtection="1">
      <alignment horizontal="right" wrapText="1"/>
    </xf>
    <xf numFmtId="0" fontId="21" fillId="0" borderId="0" xfId="8" applyFont="1" applyAlignment="1">
      <alignment horizontal="center"/>
    </xf>
    <xf numFmtId="0" fontId="18" fillId="5" borderId="0" xfId="3" applyFont="1" applyFill="1" applyAlignment="1">
      <alignment horizontal="left" wrapText="1" indent="2"/>
    </xf>
    <xf numFmtId="165" fontId="10" fillId="0" borderId="0" xfId="6" applyNumberFormat="1" applyFont="1" applyFill="1" applyBorder="1" applyAlignment="1" applyProtection="1"/>
    <xf numFmtId="165" fontId="14" fillId="0" borderId="5" xfId="1" applyNumberFormat="1" applyFont="1" applyBorder="1" applyAlignment="1">
      <alignment horizontal="right" vertical="center"/>
    </xf>
    <xf numFmtId="165" fontId="14" fillId="0" borderId="0" xfId="1" applyNumberFormat="1" applyFont="1" applyBorder="1" applyAlignment="1">
      <alignment horizontal="right" vertical="center"/>
    </xf>
    <xf numFmtId="0" fontId="19" fillId="0" borderId="0" xfId="7" applyFont="1" applyAlignment="1">
      <alignment wrapText="1"/>
    </xf>
    <xf numFmtId="165" fontId="17" fillId="0" borderId="0" xfId="1" applyNumberFormat="1" applyFont="1" applyAlignment="1">
      <alignment horizontal="right"/>
    </xf>
    <xf numFmtId="165" fontId="9" fillId="0" borderId="4" xfId="1" applyNumberFormat="1" applyFont="1" applyFill="1" applyBorder="1" applyAlignment="1">
      <alignment horizontal="right"/>
    </xf>
    <xf numFmtId="37" fontId="17" fillId="0" borderId="0" xfId="7" applyNumberFormat="1" applyFont="1" applyAlignment="1">
      <alignment horizontal="right"/>
    </xf>
    <xf numFmtId="0" fontId="25" fillId="0" borderId="0" xfId="7" applyFont="1" applyAlignment="1">
      <alignment wrapText="1"/>
    </xf>
    <xf numFmtId="0" fontId="21" fillId="0" borderId="0" xfId="8" applyFont="1" applyAlignment="1">
      <alignment horizontal="center" vertical="center"/>
    </xf>
    <xf numFmtId="37" fontId="10" fillId="3" borderId="0" xfId="6" applyNumberFormat="1" applyFont="1" applyFill="1" applyBorder="1" applyAlignment="1" applyProtection="1">
      <alignment horizontal="right" wrapText="1"/>
    </xf>
    <xf numFmtId="0" fontId="21" fillId="0" borderId="0" xfId="8" applyFont="1" applyAlignment="1">
      <alignment vertical="center"/>
    </xf>
    <xf numFmtId="0" fontId="20" fillId="0" borderId="0" xfId="4" applyFont="1"/>
    <xf numFmtId="0" fontId="20" fillId="0" borderId="0" xfId="4" applyFont="1" applyAlignment="1">
      <alignment horizontal="center"/>
    </xf>
    <xf numFmtId="37" fontId="10" fillId="0" borderId="0" xfId="3" applyNumberFormat="1" applyFont="1" applyAlignment="1">
      <alignment horizontal="center"/>
    </xf>
    <xf numFmtId="43" fontId="10" fillId="0" borderId="0" xfId="1" applyFont="1" applyFill="1" applyBorder="1" applyAlignment="1" applyProtection="1"/>
    <xf numFmtId="0" fontId="18" fillId="0" borderId="0" xfId="3" applyFont="1" applyAlignment="1">
      <alignment wrapText="1"/>
    </xf>
    <xf numFmtId="0" fontId="19" fillId="0" borderId="0" xfId="3" applyFont="1" applyAlignment="1">
      <alignment horizontal="left" wrapText="1" indent="2"/>
    </xf>
    <xf numFmtId="0" fontId="19" fillId="0" borderId="0" xfId="3" applyFont="1" applyAlignment="1">
      <alignment horizontal="left" indent="2"/>
    </xf>
    <xf numFmtId="0" fontId="12" fillId="0" borderId="0" xfId="4" applyFont="1" applyAlignment="1">
      <alignment vertical="top" wrapText="1"/>
    </xf>
    <xf numFmtId="165" fontId="9" fillId="0" borderId="6" xfId="1" applyNumberFormat="1" applyFont="1" applyBorder="1"/>
    <xf numFmtId="0" fontId="19" fillId="0" borderId="0" xfId="3" applyFont="1" applyAlignment="1">
      <alignment horizontal="left" wrapText="1"/>
    </xf>
    <xf numFmtId="0" fontId="12" fillId="3" borderId="0" xfId="3" applyFont="1" applyFill="1" applyAlignment="1">
      <alignment horizontal="left" wrapText="1"/>
    </xf>
    <xf numFmtId="165" fontId="9" fillId="3" borderId="4" xfId="1" applyNumberFormat="1" applyFont="1" applyFill="1" applyBorder="1"/>
    <xf numFmtId="165" fontId="9" fillId="3" borderId="0" xfId="1" applyNumberFormat="1" applyFont="1" applyFill="1" applyBorder="1"/>
    <xf numFmtId="0" fontId="17" fillId="0" borderId="0" xfId="7" applyFont="1"/>
    <xf numFmtId="0" fontId="11" fillId="0" borderId="0" xfId="7" applyFont="1"/>
    <xf numFmtId="0" fontId="12" fillId="0" borderId="0" xfId="7" applyFont="1" applyAlignment="1">
      <alignment horizontal="center" wrapText="1"/>
    </xf>
    <xf numFmtId="0" fontId="12" fillId="0" borderId="0" xfId="9" applyFont="1" applyFill="1" applyBorder="1"/>
    <xf numFmtId="0" fontId="19" fillId="0" borderId="0" xfId="7" applyFont="1"/>
    <xf numFmtId="0" fontId="12" fillId="0" borderId="0" xfId="7" applyFont="1" applyAlignment="1">
      <alignment horizontal="right" wrapText="1"/>
    </xf>
    <xf numFmtId="0" fontId="19" fillId="0" borderId="0" xfId="9" applyFont="1" applyFill="1" applyBorder="1"/>
    <xf numFmtId="37" fontId="19" fillId="0" borderId="0" xfId="10" applyNumberFormat="1" applyFont="1" applyBorder="1" applyAlignment="1">
      <alignment horizontal="right"/>
    </xf>
    <xf numFmtId="37" fontId="19" fillId="0" borderId="0" xfId="10" applyNumberFormat="1" applyFont="1" applyFill="1" applyBorder="1" applyAlignment="1" applyProtection="1">
      <alignment horizontal="right" wrapText="1"/>
    </xf>
    <xf numFmtId="0" fontId="29" fillId="0" borderId="0" xfId="7" applyFont="1" applyAlignment="1">
      <alignment vertical="center"/>
    </xf>
    <xf numFmtId="43" fontId="9" fillId="0" borderId="4" xfId="1" applyFont="1" applyFill="1" applyBorder="1" applyAlignment="1">
      <alignment horizontal="right"/>
    </xf>
    <xf numFmtId="0" fontId="29" fillId="0" borderId="0" xfId="7" applyFont="1"/>
    <xf numFmtId="43" fontId="19" fillId="0" borderId="0" xfId="1" applyFont="1" applyBorder="1" applyAlignment="1">
      <alignment horizontal="right"/>
    </xf>
    <xf numFmtId="43" fontId="17" fillId="0" borderId="0" xfId="1" applyFont="1" applyAlignment="1">
      <alignment horizontal="right"/>
    </xf>
    <xf numFmtId="0" fontId="29" fillId="0" borderId="0" xfId="7" applyFont="1" applyAlignment="1">
      <alignment vertical="top" wrapText="1"/>
    </xf>
    <xf numFmtId="0" fontId="30" fillId="0" borderId="0" xfId="7" applyFont="1" applyAlignment="1">
      <alignment vertical="top" wrapText="1"/>
    </xf>
    <xf numFmtId="43" fontId="9" fillId="0" borderId="5" xfId="1" applyFont="1" applyBorder="1" applyAlignment="1">
      <alignment horizontal="right"/>
    </xf>
    <xf numFmtId="0" fontId="30" fillId="0" borderId="0" xfId="7" applyFont="1" applyAlignment="1">
      <alignment vertical="top"/>
    </xf>
    <xf numFmtId="0" fontId="30" fillId="5" borderId="0" xfId="7" applyFont="1" applyFill="1" applyAlignment="1">
      <alignment vertical="top"/>
    </xf>
    <xf numFmtId="43" fontId="17" fillId="0" borderId="0" xfId="1" applyFont="1" applyFill="1" applyBorder="1" applyAlignment="1">
      <alignment horizontal="right"/>
    </xf>
    <xf numFmtId="43" fontId="9" fillId="3" borderId="4" xfId="1" applyFont="1" applyFill="1" applyBorder="1" applyAlignment="1">
      <alignment horizontal="right"/>
    </xf>
    <xf numFmtId="37" fontId="17" fillId="0" borderId="0" xfId="7" applyNumberFormat="1" applyFont="1"/>
    <xf numFmtId="43" fontId="17" fillId="0" borderId="0" xfId="7" applyNumberFormat="1" applyFont="1"/>
    <xf numFmtId="0" fontId="31" fillId="0" borderId="0" xfId="0" applyFont="1"/>
    <xf numFmtId="43" fontId="17" fillId="6" borderId="0" xfId="1" applyFont="1" applyFill="1"/>
    <xf numFmtId="165" fontId="17" fillId="6" borderId="0" xfId="1" applyNumberFormat="1" applyFont="1" applyFill="1"/>
    <xf numFmtId="165" fontId="9" fillId="3" borderId="4" xfId="1" applyNumberFormat="1" applyFont="1" applyFill="1" applyBorder="1" applyAlignment="1">
      <alignment horizontal="right"/>
    </xf>
    <xf numFmtId="165" fontId="3" fillId="2" borderId="2" xfId="1" applyNumberFormat="1" applyFont="1" applyFill="1" applyBorder="1" applyAlignment="1">
      <alignment vertical="center"/>
    </xf>
    <xf numFmtId="165" fontId="3" fillId="2" borderId="0" xfId="1" applyNumberFormat="1" applyFont="1" applyFill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43" fontId="17" fillId="6" borderId="0" xfId="1" applyFont="1" applyFill="1" applyAlignment="1">
      <alignment horizontal="right"/>
    </xf>
    <xf numFmtId="43" fontId="9" fillId="6" borderId="5" xfId="1" applyFont="1" applyFill="1" applyBorder="1" applyAlignment="1">
      <alignment horizontal="right"/>
    </xf>
    <xf numFmtId="165" fontId="17" fillId="6" borderId="0" xfId="1" applyNumberFormat="1" applyFont="1" applyFill="1" applyAlignment="1">
      <alignment horizontal="right"/>
    </xf>
    <xf numFmtId="165" fontId="9" fillId="6" borderId="5" xfId="1" applyNumberFormat="1" applyFont="1" applyFill="1" applyBorder="1" applyAlignment="1">
      <alignment horizontal="right"/>
    </xf>
    <xf numFmtId="0" fontId="10" fillId="6" borderId="0" xfId="3" applyFont="1" applyFill="1"/>
    <xf numFmtId="0" fontId="8" fillId="0" borderId="0" xfId="3" applyNumberFormat="1" applyFill="1" applyBorder="1" applyAlignment="1" applyProtection="1"/>
    <xf numFmtId="39" fontId="10" fillId="0" borderId="0" xfId="3" applyNumberFormat="1" applyFont="1"/>
    <xf numFmtId="165" fontId="21" fillId="0" borderId="0" xfId="8" applyNumberFormat="1" applyFont="1" applyAlignment="1">
      <alignment horizontal="center"/>
    </xf>
    <xf numFmtId="168" fontId="10" fillId="0" borderId="0" xfId="3" applyNumberFormat="1" applyFont="1"/>
    <xf numFmtId="0" fontId="8" fillId="6" borderId="0" xfId="3" applyNumberFormat="1" applyFill="1" applyBorder="1" applyAlignment="1" applyProtection="1"/>
    <xf numFmtId="0" fontId="32" fillId="6" borderId="0" xfId="3" applyNumberFormat="1" applyFont="1" applyFill="1" applyBorder="1" applyAlignment="1" applyProtection="1"/>
    <xf numFmtId="39" fontId="33" fillId="6" borderId="0" xfId="3" applyNumberFormat="1" applyFont="1" applyFill="1" applyAlignment="1">
      <alignment horizontal="right" vertical="center"/>
    </xf>
    <xf numFmtId="3" fontId="8" fillId="6" borderId="0" xfId="3" applyNumberFormat="1" applyFill="1" applyBorder="1" applyAlignment="1" applyProtection="1"/>
    <xf numFmtId="0" fontId="32" fillId="6" borderId="0" xfId="3" applyFont="1" applyFill="1" applyBorder="1" applyAlignment="1" applyProtection="1"/>
    <xf numFmtId="3" fontId="32" fillId="6" borderId="0" xfId="3" applyNumberFormat="1" applyFont="1" applyFill="1" applyBorder="1" applyAlignment="1" applyProtection="1"/>
    <xf numFmtId="39" fontId="8" fillId="6" borderId="0" xfId="3" applyNumberFormat="1" applyFill="1" applyBorder="1" applyAlignment="1" applyProtection="1"/>
    <xf numFmtId="0" fontId="35" fillId="0" borderId="0" xfId="3" applyFont="1"/>
    <xf numFmtId="0" fontId="37" fillId="6" borderId="0" xfId="4" applyFont="1" applyFill="1" applyBorder="1" applyAlignment="1">
      <alignment horizontal="left" vertical="center"/>
    </xf>
    <xf numFmtId="0" fontId="38" fillId="6" borderId="0" xfId="0" applyNumberFormat="1" applyFont="1" applyFill="1" applyBorder="1" applyAlignment="1" applyProtection="1">
      <alignment wrapText="1"/>
    </xf>
    <xf numFmtId="0" fontId="39" fillId="6" borderId="0" xfId="0" applyNumberFormat="1" applyFont="1" applyFill="1" applyBorder="1" applyAlignment="1" applyProtection="1">
      <alignment wrapText="1"/>
    </xf>
    <xf numFmtId="0" fontId="40" fillId="6" borderId="0" xfId="0" applyNumberFormat="1" applyFont="1" applyFill="1" applyBorder="1" applyAlignment="1" applyProtection="1"/>
    <xf numFmtId="0" fontId="41" fillId="6" borderId="0" xfId="0" applyNumberFormat="1" applyFont="1" applyFill="1" applyBorder="1" applyAlignment="1" applyProtection="1"/>
    <xf numFmtId="0" fontId="42" fillId="6" borderId="0" xfId="0" applyNumberFormat="1" applyFont="1" applyFill="1" applyBorder="1" applyAlignment="1" applyProtection="1">
      <alignment wrapText="1"/>
    </xf>
    <xf numFmtId="0" fontId="43" fillId="6" borderId="0" xfId="0" applyNumberFormat="1" applyFont="1" applyFill="1" applyBorder="1" applyAlignment="1" applyProtection="1"/>
    <xf numFmtId="14" fontId="44" fillId="0" borderId="0" xfId="8" applyNumberFormat="1" applyFont="1" applyFill="1" applyBorder="1" applyAlignment="1">
      <alignment vertical="center"/>
    </xf>
    <xf numFmtId="0" fontId="37" fillId="0" borderId="0" xfId="8" applyFont="1" applyFill="1" applyBorder="1" applyAlignment="1"/>
    <xf numFmtId="0" fontId="39" fillId="0" borderId="0" xfId="0" applyNumberFormat="1" applyFont="1" applyFill="1" applyBorder="1" applyAlignment="1" applyProtection="1">
      <alignment horizontal="left" wrapText="1"/>
    </xf>
    <xf numFmtId="0" fontId="45" fillId="0" borderId="0" xfId="0" applyFont="1" applyAlignment="1">
      <alignment horizontal="left" vertical="center"/>
    </xf>
    <xf numFmtId="0" fontId="10" fillId="6" borderId="0" xfId="0" applyNumberFormat="1" applyFont="1" applyFill="1" applyBorder="1" applyAlignment="1" applyProtection="1">
      <alignment wrapText="1"/>
    </xf>
    <xf numFmtId="0" fontId="46" fillId="0" borderId="0" xfId="0" applyFont="1"/>
    <xf numFmtId="0" fontId="39" fillId="0" borderId="0" xfId="0" applyNumberFormat="1" applyFont="1" applyFill="1" applyBorder="1" applyAlignment="1" applyProtection="1">
      <alignment wrapText="1"/>
    </xf>
    <xf numFmtId="0" fontId="38" fillId="0" borderId="0" xfId="0" applyNumberFormat="1" applyFont="1" applyFill="1" applyBorder="1" applyAlignment="1" applyProtection="1">
      <alignment wrapText="1"/>
    </xf>
    <xf numFmtId="0" fontId="47" fillId="0" borderId="0" xfId="0" applyNumberFormat="1" applyFont="1" applyFill="1" applyBorder="1" applyAlignment="1" applyProtection="1">
      <alignment wrapText="1"/>
    </xf>
    <xf numFmtId="0" fontId="36" fillId="0" borderId="0" xfId="7" applyFont="1"/>
    <xf numFmtId="0" fontId="48" fillId="6" borderId="0" xfId="13" applyFont="1" applyFill="1" applyBorder="1" applyAlignment="1" applyProtection="1">
      <alignment vertical="center"/>
    </xf>
    <xf numFmtId="0" fontId="48" fillId="6" borderId="0" xfId="13" applyFont="1" applyFill="1" applyBorder="1" applyAlignment="1" applyProtection="1">
      <alignment vertical="top" wrapText="1"/>
    </xf>
    <xf numFmtId="0" fontId="17" fillId="6" borderId="0" xfId="13" applyNumberFormat="1" applyFont="1" applyFill="1" applyBorder="1" applyAlignment="1" applyProtection="1"/>
    <xf numFmtId="0" fontId="49" fillId="6" borderId="0" xfId="13" applyFont="1" applyFill="1" applyBorder="1" applyAlignment="1" applyProtection="1">
      <alignment vertical="top"/>
    </xf>
    <xf numFmtId="0" fontId="19" fillId="6" borderId="0" xfId="13" applyNumberFormat="1" applyFont="1" applyFill="1" applyBorder="1" applyAlignment="1" applyProtection="1"/>
    <xf numFmtId="0" fontId="49" fillId="6" borderId="0" xfId="13" applyFont="1" applyFill="1" applyBorder="1" applyAlignment="1" applyProtection="1">
      <alignment wrapText="1"/>
    </xf>
    <xf numFmtId="0" fontId="48" fillId="6" borderId="0" xfId="13" applyNumberFormat="1" applyFont="1" applyFill="1" applyBorder="1" applyAlignment="1" applyProtection="1">
      <alignment vertical="top" wrapText="1"/>
    </xf>
    <xf numFmtId="0" fontId="49" fillId="6" borderId="0" xfId="13" applyNumberFormat="1" applyFont="1" applyFill="1" applyBorder="1" applyAlignment="1" applyProtection="1">
      <alignment vertical="top"/>
    </xf>
    <xf numFmtId="0" fontId="34" fillId="0" borderId="0" xfId="3" applyNumberFormat="1" applyFont="1" applyFill="1" applyBorder="1" applyAlignment="1" applyProtection="1">
      <alignment horizontal="center"/>
    </xf>
    <xf numFmtId="169" fontId="32" fillId="6" borderId="0" xfId="3" applyNumberFormat="1" applyFont="1" applyFill="1" applyBorder="1" applyAlignment="1">
      <alignment horizontal="right" vertical="center"/>
    </xf>
    <xf numFmtId="0" fontId="8" fillId="6" borderId="0" xfId="3" applyFill="1" applyBorder="1"/>
    <xf numFmtId="0" fontId="8" fillId="0" borderId="7" xfId="3" applyNumberFormat="1" applyFill="1" applyBorder="1" applyAlignment="1" applyProtection="1"/>
    <xf numFmtId="0" fontId="34" fillId="0" borderId="7" xfId="3" applyNumberFormat="1" applyFont="1" applyFill="1" applyBorder="1" applyAlignment="1" applyProtection="1"/>
    <xf numFmtId="165" fontId="34" fillId="0" borderId="7" xfId="1" applyNumberFormat="1" applyFont="1" applyFill="1" applyBorder="1" applyAlignment="1" applyProtection="1"/>
    <xf numFmtId="165" fontId="36" fillId="3" borderId="0" xfId="1" applyNumberFormat="1" applyFont="1" applyFill="1" applyBorder="1"/>
    <xf numFmtId="165" fontId="14" fillId="0" borderId="4" xfId="1" applyNumberFormat="1" applyFont="1" applyBorder="1" applyAlignment="1">
      <alignment vertical="center"/>
    </xf>
    <xf numFmtId="165" fontId="14" fillId="0" borderId="8" xfId="1" applyNumberFormat="1" applyFont="1" applyBorder="1" applyAlignment="1">
      <alignment vertical="center"/>
    </xf>
    <xf numFmtId="165" fontId="9" fillId="0" borderId="4" xfId="1" applyNumberFormat="1" applyFont="1" applyBorder="1"/>
    <xf numFmtId="165" fontId="9" fillId="0" borderId="8" xfId="1" applyNumberFormat="1" applyFont="1" applyBorder="1"/>
    <xf numFmtId="0" fontId="10" fillId="3" borderId="0" xfId="1" applyNumberFormat="1" applyFont="1" applyFill="1" applyBorder="1" applyAlignment="1" applyProtection="1">
      <alignment horizontal="right" wrapText="1"/>
    </xf>
    <xf numFmtId="40" fontId="50" fillId="0" borderId="0" xfId="2" applyNumberFormat="1" applyFont="1"/>
    <xf numFmtId="0" fontId="36" fillId="0" borderId="0" xfId="0" applyFont="1"/>
    <xf numFmtId="0" fontId="30" fillId="6" borderId="0" xfId="7" applyFont="1" applyFill="1" applyAlignment="1">
      <alignment vertical="top"/>
    </xf>
    <xf numFmtId="43" fontId="51" fillId="0" borderId="0" xfId="1" applyFont="1" applyFill="1" applyBorder="1" applyAlignment="1" applyProtection="1">
      <alignment horizontal="center"/>
    </xf>
    <xf numFmtId="43" fontId="36" fillId="0" borderId="0" xfId="1" applyFont="1" applyBorder="1" applyAlignment="1">
      <alignment horizontal="center" vertical="center"/>
    </xf>
    <xf numFmtId="43" fontId="51" fillId="0" borderId="0" xfId="1" applyFont="1" applyBorder="1" applyAlignment="1">
      <alignment vertical="center"/>
    </xf>
    <xf numFmtId="43" fontId="51" fillId="0" borderId="0" xfId="1" applyFont="1"/>
    <xf numFmtId="0" fontId="51" fillId="3" borderId="0" xfId="1" applyNumberFormat="1" applyFont="1" applyFill="1"/>
    <xf numFmtId="165" fontId="36" fillId="0" borderId="0" xfId="1" applyNumberFormat="1" applyFont="1"/>
    <xf numFmtId="165" fontId="51" fillId="3" borderId="0" xfId="1" applyNumberFormat="1" applyFont="1" applyFill="1"/>
    <xf numFmtId="165" fontId="51" fillId="0" borderId="0" xfId="1" applyNumberFormat="1" applyFont="1"/>
    <xf numFmtId="165" fontId="36" fillId="0" borderId="4" xfId="1" applyNumberFormat="1" applyFont="1" applyBorder="1" applyAlignment="1">
      <alignment vertical="center"/>
    </xf>
    <xf numFmtId="165" fontId="51" fillId="0" borderId="0" xfId="1" applyNumberFormat="1" applyFont="1" applyBorder="1" applyAlignment="1">
      <alignment vertical="center"/>
    </xf>
    <xf numFmtId="165" fontId="36" fillId="0" borderId="4" xfId="1" applyNumberFormat="1" applyFont="1" applyFill="1" applyBorder="1" applyAlignment="1">
      <alignment vertical="center"/>
    </xf>
    <xf numFmtId="165" fontId="36" fillId="0" borderId="6" xfId="1" applyNumberFormat="1" applyFont="1" applyFill="1" applyBorder="1" applyAlignment="1">
      <alignment vertical="center"/>
    </xf>
    <xf numFmtId="165" fontId="36" fillId="0" borderId="4" xfId="1" applyNumberFormat="1" applyFont="1" applyBorder="1"/>
    <xf numFmtId="165" fontId="51" fillId="0" borderId="0" xfId="1" applyNumberFormat="1" applyFont="1" applyFill="1"/>
    <xf numFmtId="165" fontId="51" fillId="0" borderId="0" xfId="1" applyNumberFormat="1" applyFont="1" applyFill="1" applyBorder="1" applyAlignment="1">
      <alignment horizontal="center" vertical="center"/>
    </xf>
    <xf numFmtId="165" fontId="52" fillId="0" borderId="0" xfId="1" applyNumberFormat="1" applyFont="1" applyFill="1" applyBorder="1" applyAlignment="1">
      <alignment vertical="center"/>
    </xf>
    <xf numFmtId="43" fontId="51" fillId="0" borderId="0" xfId="1" applyFont="1" applyFill="1" applyBorder="1" applyAlignment="1">
      <alignment vertical="center"/>
    </xf>
    <xf numFmtId="43" fontId="51" fillId="0" borderId="0" xfId="1" applyFont="1" applyFill="1" applyBorder="1" applyAlignment="1">
      <alignment horizontal="center" vertical="center"/>
    </xf>
    <xf numFmtId="165" fontId="51" fillId="6" borderId="0" xfId="1" applyNumberFormat="1" applyFont="1" applyFill="1"/>
    <xf numFmtId="0" fontId="20" fillId="0" borderId="0" xfId="5" applyFont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13" fillId="0" borderId="0" xfId="3" applyFont="1" applyAlignment="1">
      <alignment horizontal="left"/>
    </xf>
  </cellXfs>
  <cellStyles count="14">
    <cellStyle name="Comma" xfId="1" builtinId="3"/>
    <cellStyle name="Comma [0] 2" xfId="11"/>
    <cellStyle name="Comma 2" xfId="12"/>
    <cellStyle name="Comma 4" xfId="6"/>
    <cellStyle name="Comma 482 2 2" xfId="10"/>
    <cellStyle name="Normal" xfId="0" builtinId="0"/>
    <cellStyle name="Normal 14 2 3" xfId="13"/>
    <cellStyle name="Normal 21 2 2" xfId="7"/>
    <cellStyle name="Normal 3 2" xfId="4"/>
    <cellStyle name="Normal 4" xfId="3"/>
    <cellStyle name="Normal 9" xfId="2"/>
    <cellStyle name="Normal_Albania_-__Income_Statement_September_2009" xfId="8"/>
    <cellStyle name="Normal_Global IFRS YE2009" xfId="9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8"/>
  <sheetViews>
    <sheetView topLeftCell="B1" workbookViewId="0">
      <selection activeCell="H24" sqref="H24"/>
    </sheetView>
  </sheetViews>
  <sheetFormatPr defaultColWidth="9.140625" defaultRowHeight="15"/>
  <cols>
    <col min="1" max="1" width="55.42578125" style="23" hidden="1" customWidth="1"/>
    <col min="2" max="2" width="60.85546875" style="23" customWidth="1"/>
    <col min="3" max="3" width="16.28515625" style="198" customWidth="1"/>
    <col min="4" max="4" width="1.28515625" style="21" customWidth="1"/>
    <col min="5" max="5" width="15.7109375" style="21" customWidth="1"/>
    <col min="6" max="6" width="2.42578125" style="22" customWidth="1"/>
    <col min="7" max="7" width="10.5703125" style="23" bestFit="1" customWidth="1"/>
    <col min="8" max="8" width="11.28515625" style="23" bestFit="1" customWidth="1"/>
    <col min="9" max="9" width="10.28515625" style="23" bestFit="1" customWidth="1"/>
    <col min="10" max="16384" width="9.140625" style="23"/>
  </cols>
  <sheetData>
    <row r="1" spans="1:6">
      <c r="A1" s="157" t="s">
        <v>238</v>
      </c>
      <c r="B1" s="20" t="s">
        <v>216</v>
      </c>
    </row>
    <row r="2" spans="1:6" ht="15.75">
      <c r="A2" s="134" t="s">
        <v>217</v>
      </c>
      <c r="B2" s="134" t="s">
        <v>217</v>
      </c>
    </row>
    <row r="3" spans="1:6">
      <c r="A3" s="24" t="s">
        <v>218</v>
      </c>
      <c r="B3" s="24" t="s">
        <v>218</v>
      </c>
    </row>
    <row r="4" spans="1:6">
      <c r="A4" s="24" t="s">
        <v>30</v>
      </c>
      <c r="B4" s="24" t="s">
        <v>30</v>
      </c>
    </row>
    <row r="5" spans="1:6">
      <c r="A5" s="157" t="s">
        <v>239</v>
      </c>
      <c r="B5" s="25" t="s">
        <v>31</v>
      </c>
    </row>
    <row r="6" spans="1:6">
      <c r="B6" s="26"/>
      <c r="C6" s="199" t="s">
        <v>21</v>
      </c>
      <c r="D6" s="27"/>
      <c r="E6" s="27" t="s">
        <v>21</v>
      </c>
    </row>
    <row r="7" spans="1:6">
      <c r="B7" s="26"/>
      <c r="C7" s="199" t="s">
        <v>32</v>
      </c>
      <c r="D7" s="27"/>
      <c r="E7" s="27" t="s">
        <v>33</v>
      </c>
      <c r="F7" s="23"/>
    </row>
    <row r="8" spans="1:6">
      <c r="A8" s="158" t="s">
        <v>240</v>
      </c>
      <c r="B8" s="25" t="s">
        <v>0</v>
      </c>
      <c r="C8" s="200"/>
      <c r="D8" s="28"/>
      <c r="E8" s="28"/>
      <c r="F8" s="23"/>
    </row>
    <row r="9" spans="1:6">
      <c r="B9" s="25"/>
      <c r="C9" s="200"/>
      <c r="D9" s="28"/>
      <c r="E9" s="28"/>
      <c r="F9" s="23"/>
    </row>
    <row r="10" spans="1:6">
      <c r="B10" s="29" t="s">
        <v>1</v>
      </c>
      <c r="C10" s="201"/>
      <c r="D10" s="31"/>
      <c r="E10" s="30"/>
      <c r="F10" s="23"/>
    </row>
    <row r="11" spans="1:6">
      <c r="A11" s="159" t="s">
        <v>241</v>
      </c>
      <c r="B11" s="32" t="s">
        <v>34</v>
      </c>
      <c r="C11" s="202">
        <v>30210</v>
      </c>
      <c r="D11" s="34"/>
      <c r="E11" s="33">
        <v>0</v>
      </c>
      <c r="F11" s="23"/>
    </row>
    <row r="12" spans="1:6">
      <c r="B12" s="32" t="s">
        <v>35</v>
      </c>
      <c r="C12" s="203"/>
      <c r="D12" s="34"/>
      <c r="E12" s="35"/>
      <c r="F12" s="23"/>
    </row>
    <row r="13" spans="1:6">
      <c r="B13" s="36" t="s">
        <v>36</v>
      </c>
      <c r="C13" s="204"/>
      <c r="D13" s="34"/>
      <c r="E13" s="33"/>
      <c r="F13" s="23"/>
    </row>
    <row r="14" spans="1:6" ht="30">
      <c r="B14" s="36" t="s">
        <v>37</v>
      </c>
      <c r="C14" s="204"/>
      <c r="D14" s="34"/>
      <c r="E14" s="33"/>
      <c r="F14" s="23"/>
    </row>
    <row r="15" spans="1:6">
      <c r="B15" s="36" t="s">
        <v>38</v>
      </c>
      <c r="C15" s="204"/>
      <c r="D15" s="34"/>
      <c r="E15" s="33"/>
      <c r="F15" s="23"/>
    </row>
    <row r="16" spans="1:6">
      <c r="B16" s="36" t="s">
        <v>39</v>
      </c>
      <c r="C16" s="204"/>
      <c r="D16" s="34"/>
      <c r="E16" s="33"/>
      <c r="F16" s="23"/>
    </row>
    <row r="17" spans="1:8">
      <c r="B17" s="32" t="s">
        <v>40</v>
      </c>
      <c r="C17" s="203"/>
      <c r="D17" s="34"/>
      <c r="E17" s="35"/>
      <c r="F17" s="23"/>
    </row>
    <row r="18" spans="1:8">
      <c r="B18" s="36" t="s">
        <v>41</v>
      </c>
      <c r="C18" s="204"/>
      <c r="D18" s="34"/>
      <c r="E18" s="33"/>
      <c r="F18" s="23"/>
    </row>
    <row r="19" spans="1:8">
      <c r="B19" s="36" t="s">
        <v>42</v>
      </c>
      <c r="C19" s="204"/>
      <c r="D19" s="34"/>
      <c r="E19" s="33"/>
      <c r="F19" s="23"/>
    </row>
    <row r="20" spans="1:8">
      <c r="B20" s="36" t="s">
        <v>43</v>
      </c>
      <c r="C20" s="204"/>
      <c r="D20" s="34"/>
      <c r="E20" s="33"/>
      <c r="F20" s="23"/>
    </row>
    <row r="21" spans="1:8">
      <c r="B21" s="36" t="s">
        <v>44</v>
      </c>
      <c r="C21" s="204"/>
      <c r="D21" s="34"/>
      <c r="E21" s="33"/>
      <c r="F21" s="23"/>
    </row>
    <row r="22" spans="1:8">
      <c r="B22" s="36" t="s">
        <v>45</v>
      </c>
      <c r="C22" s="204"/>
      <c r="D22" s="34"/>
      <c r="E22" s="33"/>
      <c r="F22" s="23"/>
    </row>
    <row r="23" spans="1:8">
      <c r="B23" s="32" t="s">
        <v>46</v>
      </c>
      <c r="C23" s="205"/>
      <c r="D23" s="34"/>
      <c r="E23" s="37"/>
      <c r="F23" s="23"/>
    </row>
    <row r="24" spans="1:8">
      <c r="B24" s="36" t="s">
        <v>47</v>
      </c>
      <c r="C24" s="204"/>
      <c r="D24" s="34"/>
      <c r="E24" s="33"/>
      <c r="F24" s="23"/>
      <c r="H24" s="216"/>
    </row>
    <row r="25" spans="1:8">
      <c r="B25" s="36" t="s">
        <v>48</v>
      </c>
      <c r="C25" s="204"/>
      <c r="D25" s="34"/>
      <c r="E25" s="33"/>
      <c r="F25" s="23"/>
    </row>
    <row r="26" spans="1:8">
      <c r="B26" s="36" t="s">
        <v>49</v>
      </c>
      <c r="C26" s="204"/>
      <c r="D26" s="34"/>
      <c r="E26" s="33"/>
      <c r="F26" s="23"/>
    </row>
    <row r="27" spans="1:8">
      <c r="B27" s="36" t="s">
        <v>50</v>
      </c>
      <c r="C27" s="204"/>
      <c r="D27" s="34"/>
      <c r="E27" s="33"/>
      <c r="F27" s="23"/>
    </row>
    <row r="28" spans="1:8">
      <c r="B28" s="36" t="s">
        <v>51</v>
      </c>
      <c r="C28" s="204"/>
      <c r="D28" s="34"/>
      <c r="E28" s="33"/>
      <c r="F28" s="23"/>
    </row>
    <row r="29" spans="1:8">
      <c r="B29" s="36" t="s">
        <v>52</v>
      </c>
      <c r="C29" s="204"/>
      <c r="D29" s="34"/>
      <c r="E29" s="33"/>
      <c r="F29" s="23"/>
    </row>
    <row r="30" spans="1:8">
      <c r="B30" s="36" t="s">
        <v>53</v>
      </c>
      <c r="C30" s="204"/>
      <c r="D30" s="34"/>
      <c r="E30" s="33"/>
      <c r="F30" s="23"/>
    </row>
    <row r="31" spans="1:8">
      <c r="A31" s="159" t="s">
        <v>242</v>
      </c>
      <c r="B31" s="32" t="s">
        <v>54</v>
      </c>
      <c r="C31" s="204">
        <v>7200</v>
      </c>
      <c r="D31" s="34"/>
      <c r="E31" s="33">
        <v>0</v>
      </c>
      <c r="F31" s="23"/>
    </row>
    <row r="32" spans="1:8">
      <c r="B32" s="32" t="s">
        <v>55</v>
      </c>
      <c r="C32" s="204"/>
      <c r="D32" s="34"/>
      <c r="E32" s="33"/>
      <c r="F32" s="23"/>
    </row>
    <row r="33" spans="1:8" ht="15.75" thickBot="1">
      <c r="A33" s="160" t="s">
        <v>243</v>
      </c>
      <c r="B33" s="32" t="s">
        <v>56</v>
      </c>
      <c r="C33" s="206">
        <f>SUM(C11:C32)</f>
        <v>37410</v>
      </c>
      <c r="D33" s="191"/>
      <c r="E33" s="190">
        <v>0</v>
      </c>
      <c r="F33" s="23"/>
    </row>
    <row r="34" spans="1:8" ht="15.75" thickTop="1">
      <c r="B34" s="32"/>
      <c r="C34" s="205"/>
      <c r="D34" s="34"/>
      <c r="E34" s="37"/>
      <c r="F34" s="23"/>
    </row>
    <row r="35" spans="1:8">
      <c r="B35" s="32" t="s">
        <v>57</v>
      </c>
      <c r="C35" s="205"/>
      <c r="D35" s="34"/>
      <c r="E35" s="37"/>
      <c r="F35" s="23"/>
    </row>
    <row r="36" spans="1:8">
      <c r="B36" s="32" t="s">
        <v>58</v>
      </c>
      <c r="C36" s="205"/>
      <c r="D36" s="34"/>
      <c r="E36" s="37"/>
      <c r="F36" s="23"/>
    </row>
    <row r="37" spans="1:8">
      <c r="B37" s="36" t="s">
        <v>59</v>
      </c>
      <c r="C37" s="204"/>
      <c r="D37" s="34"/>
      <c r="E37" s="33"/>
      <c r="F37" s="23"/>
    </row>
    <row r="38" spans="1:8" ht="30">
      <c r="B38" s="36" t="s">
        <v>60</v>
      </c>
      <c r="C38" s="204"/>
      <c r="D38" s="34"/>
      <c r="E38" s="33"/>
      <c r="F38" s="23"/>
    </row>
    <row r="39" spans="1:8">
      <c r="B39" s="36" t="s">
        <v>61</v>
      </c>
      <c r="C39" s="204"/>
      <c r="D39" s="34"/>
      <c r="E39" s="33"/>
      <c r="F39" s="23"/>
    </row>
    <row r="40" spans="1:8" ht="30">
      <c r="B40" s="36" t="s">
        <v>62</v>
      </c>
      <c r="C40" s="204"/>
      <c r="D40" s="34"/>
      <c r="E40" s="33"/>
      <c r="F40" s="23"/>
    </row>
    <row r="41" spans="1:8">
      <c r="B41" s="36" t="s">
        <v>63</v>
      </c>
      <c r="C41" s="204"/>
      <c r="D41" s="34"/>
      <c r="E41" s="33"/>
      <c r="F41" s="23"/>
    </row>
    <row r="42" spans="1:8">
      <c r="B42" s="36" t="s">
        <v>64</v>
      </c>
      <c r="C42" s="204"/>
      <c r="D42" s="34"/>
      <c r="E42" s="33"/>
      <c r="F42" s="23"/>
    </row>
    <row r="43" spans="1:8">
      <c r="A43" s="160" t="s">
        <v>244</v>
      </c>
      <c r="B43" s="32" t="s">
        <v>65</v>
      </c>
      <c r="C43" s="205"/>
      <c r="D43" s="34"/>
      <c r="E43" s="37"/>
      <c r="F43" s="23"/>
    </row>
    <row r="44" spans="1:8">
      <c r="B44" s="36" t="s">
        <v>66</v>
      </c>
      <c r="C44" s="204"/>
      <c r="D44" s="34"/>
      <c r="E44" s="33"/>
      <c r="F44" s="23"/>
      <c r="H44" s="38"/>
    </row>
    <row r="45" spans="1:8">
      <c r="B45" s="36" t="s">
        <v>67</v>
      </c>
      <c r="C45" s="204"/>
      <c r="D45" s="34"/>
      <c r="E45" s="33"/>
      <c r="F45" s="23"/>
      <c r="H45" s="39"/>
    </row>
    <row r="46" spans="1:8">
      <c r="A46" s="161" t="s">
        <v>245</v>
      </c>
      <c r="B46" s="36" t="s">
        <v>68</v>
      </c>
      <c r="C46" s="204">
        <v>2388846</v>
      </c>
      <c r="D46" s="34"/>
      <c r="E46" s="33">
        <v>0</v>
      </c>
      <c r="F46" s="23"/>
      <c r="G46" s="39"/>
    </row>
    <row r="47" spans="1:8">
      <c r="B47" s="36" t="s">
        <v>69</v>
      </c>
      <c r="C47" s="204"/>
      <c r="D47" s="34"/>
      <c r="E47" s="33"/>
      <c r="F47" s="23"/>
    </row>
    <row r="48" spans="1:8">
      <c r="B48" s="36" t="s">
        <v>70</v>
      </c>
      <c r="C48" s="204"/>
      <c r="D48" s="34"/>
      <c r="E48" s="33"/>
      <c r="F48" s="23"/>
    </row>
    <row r="49" spans="1:7">
      <c r="B49" s="32" t="s">
        <v>71</v>
      </c>
      <c r="C49" s="204"/>
      <c r="D49" s="34"/>
      <c r="E49" s="33"/>
      <c r="F49" s="23"/>
    </row>
    <row r="50" spans="1:7">
      <c r="B50" s="32" t="s">
        <v>72</v>
      </c>
      <c r="C50" s="205"/>
      <c r="D50" s="34"/>
      <c r="E50" s="37"/>
      <c r="F50" s="23"/>
    </row>
    <row r="51" spans="1:7" ht="30">
      <c r="B51" s="36" t="s">
        <v>73</v>
      </c>
      <c r="C51" s="204"/>
      <c r="D51" s="34"/>
      <c r="E51" s="33"/>
      <c r="F51" s="23"/>
    </row>
    <row r="52" spans="1:7">
      <c r="B52" s="36" t="s">
        <v>74</v>
      </c>
      <c r="C52" s="204"/>
      <c r="D52" s="34"/>
      <c r="E52" s="33"/>
      <c r="F52" s="23"/>
    </row>
    <row r="53" spans="1:7">
      <c r="B53" s="36" t="s">
        <v>75</v>
      </c>
      <c r="C53" s="204"/>
      <c r="D53" s="34"/>
      <c r="E53" s="33"/>
      <c r="F53" s="23"/>
    </row>
    <row r="54" spans="1:7">
      <c r="B54" s="32" t="s">
        <v>76</v>
      </c>
      <c r="C54" s="204"/>
      <c r="D54" s="34"/>
      <c r="E54" s="33"/>
      <c r="F54" s="23"/>
    </row>
    <row r="55" spans="1:7" ht="15.75" thickBot="1">
      <c r="A55" s="162" t="s">
        <v>246</v>
      </c>
      <c r="B55" s="32" t="s">
        <v>77</v>
      </c>
      <c r="C55" s="206">
        <f>SUM(C37:C54)</f>
        <v>2388846</v>
      </c>
      <c r="D55" s="191"/>
      <c r="E55" s="190">
        <v>0</v>
      </c>
      <c r="F55" s="23"/>
    </row>
    <row r="56" spans="1:7" ht="15.75" thickTop="1">
      <c r="B56" s="32"/>
      <c r="C56" s="207"/>
      <c r="D56" s="40"/>
      <c r="E56" s="40"/>
      <c r="F56" s="23"/>
    </row>
    <row r="57" spans="1:7" ht="15.75" thickBot="1">
      <c r="A57" s="23" t="s">
        <v>247</v>
      </c>
      <c r="B57" s="32" t="s">
        <v>2</v>
      </c>
      <c r="C57" s="208">
        <f>C55+C33</f>
        <v>2426256</v>
      </c>
      <c r="D57" s="42"/>
      <c r="E57" s="41">
        <v>0</v>
      </c>
      <c r="F57" s="23"/>
    </row>
    <row r="58" spans="1:7" ht="15.75" thickTop="1">
      <c r="B58" s="43"/>
      <c r="C58" s="205"/>
      <c r="D58" s="34"/>
      <c r="E58" s="37"/>
      <c r="F58" s="23"/>
    </row>
    <row r="59" spans="1:7">
      <c r="A59" s="163" t="s">
        <v>248</v>
      </c>
      <c r="B59" s="25" t="s">
        <v>78</v>
      </c>
      <c r="C59" s="205"/>
      <c r="D59" s="34"/>
      <c r="E59" s="37"/>
      <c r="F59" s="23"/>
    </row>
    <row r="60" spans="1:7">
      <c r="B60" s="25"/>
      <c r="C60" s="205"/>
      <c r="D60" s="34"/>
      <c r="E60" s="37"/>
      <c r="F60" s="23"/>
    </row>
    <row r="61" spans="1:7">
      <c r="B61" s="32" t="s">
        <v>79</v>
      </c>
      <c r="C61" s="205"/>
      <c r="D61" s="34"/>
      <c r="E61" s="37"/>
      <c r="F61" s="23"/>
    </row>
    <row r="62" spans="1:7">
      <c r="B62" s="36" t="s">
        <v>4</v>
      </c>
      <c r="C62" s="204"/>
      <c r="D62" s="34"/>
      <c r="E62" s="33"/>
      <c r="F62" s="23"/>
    </row>
    <row r="63" spans="1:7">
      <c r="B63" s="36" t="s">
        <v>3</v>
      </c>
      <c r="C63" s="204"/>
      <c r="D63" s="34"/>
      <c r="E63" s="33"/>
      <c r="F63" s="23"/>
    </row>
    <row r="64" spans="1:7">
      <c r="B64" s="36" t="s">
        <v>80</v>
      </c>
      <c r="C64" s="204"/>
      <c r="D64" s="34"/>
      <c r="E64" s="33"/>
      <c r="F64" s="23"/>
      <c r="G64" s="145"/>
    </row>
    <row r="65" spans="1:7">
      <c r="A65" s="159" t="s">
        <v>249</v>
      </c>
      <c r="B65" s="36" t="s">
        <v>81</v>
      </c>
      <c r="C65" s="204">
        <v>30500</v>
      </c>
      <c r="D65" s="34"/>
      <c r="E65" s="33">
        <v>0</v>
      </c>
      <c r="F65" s="23"/>
      <c r="G65" s="145"/>
    </row>
    <row r="66" spans="1:7">
      <c r="B66" s="36" t="s">
        <v>82</v>
      </c>
      <c r="C66" s="204"/>
      <c r="D66" s="34"/>
      <c r="E66" s="33"/>
      <c r="F66" s="23"/>
      <c r="G66" s="145"/>
    </row>
    <row r="67" spans="1:7">
      <c r="B67" s="36" t="s">
        <v>83</v>
      </c>
      <c r="C67" s="204"/>
      <c r="D67" s="34"/>
      <c r="E67" s="33"/>
      <c r="F67" s="23"/>
    </row>
    <row r="68" spans="1:7" ht="30">
      <c r="B68" s="36" t="s">
        <v>84</v>
      </c>
      <c r="C68" s="204"/>
      <c r="D68" s="34"/>
      <c r="E68" s="33"/>
      <c r="F68" s="23"/>
    </row>
    <row r="69" spans="1:7" ht="30">
      <c r="A69" s="164" t="s">
        <v>250</v>
      </c>
      <c r="B69" s="36" t="s">
        <v>85</v>
      </c>
      <c r="C69" s="204">
        <v>141944.35999999999</v>
      </c>
      <c r="D69" s="34"/>
      <c r="E69" s="33">
        <v>0</v>
      </c>
      <c r="F69" s="23"/>
    </row>
    <row r="70" spans="1:7">
      <c r="A70" s="23" t="s">
        <v>251</v>
      </c>
      <c r="B70" s="36" t="s">
        <v>86</v>
      </c>
      <c r="C70" s="204">
        <v>5200</v>
      </c>
      <c r="D70" s="34"/>
      <c r="E70" s="33">
        <v>0</v>
      </c>
      <c r="F70" s="23"/>
    </row>
    <row r="71" spans="1:7">
      <c r="B71" s="36" t="s">
        <v>5</v>
      </c>
      <c r="C71" s="204"/>
      <c r="D71" s="34"/>
      <c r="E71" s="33"/>
      <c r="F71" s="23"/>
    </row>
    <row r="72" spans="1:7">
      <c r="B72" s="32" t="s">
        <v>87</v>
      </c>
      <c r="C72" s="204"/>
      <c r="D72" s="34"/>
      <c r="E72" s="33"/>
      <c r="F72" s="23"/>
    </row>
    <row r="73" spans="1:7">
      <c r="B73" s="32" t="s">
        <v>88</v>
      </c>
      <c r="C73" s="204"/>
      <c r="D73" s="34"/>
      <c r="E73" s="33"/>
      <c r="F73" s="23"/>
    </row>
    <row r="74" spans="1:7">
      <c r="B74" s="32" t="s">
        <v>89</v>
      </c>
      <c r="C74" s="204"/>
      <c r="D74" s="34"/>
      <c r="E74" s="33"/>
      <c r="F74" s="23"/>
    </row>
    <row r="75" spans="1:7" ht="15.75" thickBot="1">
      <c r="A75" s="160" t="s">
        <v>252</v>
      </c>
      <c r="B75" s="32" t="s">
        <v>90</v>
      </c>
      <c r="C75" s="206">
        <f>SUM(C62:C74)</f>
        <v>177644.36</v>
      </c>
      <c r="D75" s="191"/>
      <c r="E75" s="190">
        <v>0</v>
      </c>
      <c r="F75" s="23"/>
    </row>
    <row r="76" spans="1:7" ht="15.75" thickTop="1">
      <c r="B76" s="32"/>
      <c r="C76" s="205"/>
      <c r="D76" s="34"/>
      <c r="E76" s="37"/>
      <c r="F76" s="23"/>
    </row>
    <row r="77" spans="1:7">
      <c r="A77" s="160"/>
      <c r="B77" s="32" t="s">
        <v>91</v>
      </c>
      <c r="C77" s="205"/>
      <c r="D77" s="34"/>
      <c r="E77" s="37"/>
      <c r="F77" s="23"/>
    </row>
    <row r="78" spans="1:7">
      <c r="B78" s="36" t="s">
        <v>4</v>
      </c>
      <c r="C78" s="204"/>
      <c r="D78" s="34"/>
      <c r="E78" s="33"/>
      <c r="F78" s="23"/>
    </row>
    <row r="79" spans="1:7">
      <c r="B79" s="36" t="s">
        <v>3</v>
      </c>
      <c r="C79" s="204"/>
      <c r="D79" s="34"/>
      <c r="E79" s="33"/>
      <c r="F79" s="23"/>
    </row>
    <row r="80" spans="1:7">
      <c r="B80" s="36" t="s">
        <v>80</v>
      </c>
      <c r="C80" s="204"/>
      <c r="D80" s="34"/>
      <c r="E80" s="33"/>
      <c r="F80" s="23"/>
    </row>
    <row r="81" spans="1:6">
      <c r="B81" s="36" t="s">
        <v>81</v>
      </c>
      <c r="C81" s="204"/>
      <c r="D81" s="34"/>
      <c r="E81" s="33"/>
      <c r="F81" s="23"/>
    </row>
    <row r="82" spans="1:6">
      <c r="B82" s="36" t="s">
        <v>82</v>
      </c>
      <c r="C82" s="204"/>
      <c r="D82" s="34"/>
      <c r="E82" s="33"/>
      <c r="F82" s="23"/>
    </row>
    <row r="83" spans="1:6">
      <c r="B83" s="36" t="s">
        <v>83</v>
      </c>
      <c r="C83" s="204"/>
      <c r="D83" s="34"/>
      <c r="E83" s="33"/>
      <c r="F83" s="23"/>
    </row>
    <row r="84" spans="1:6" ht="30">
      <c r="B84" s="36" t="s">
        <v>84</v>
      </c>
      <c r="C84" s="204"/>
      <c r="D84" s="34"/>
      <c r="E84" s="33"/>
      <c r="F84" s="23"/>
    </row>
    <row r="85" spans="1:6">
      <c r="A85" s="23" t="s">
        <v>301</v>
      </c>
      <c r="B85" s="36" t="s">
        <v>5</v>
      </c>
      <c r="C85" s="204">
        <v>4188027</v>
      </c>
      <c r="D85" s="34"/>
      <c r="E85" s="33"/>
      <c r="F85" s="23"/>
    </row>
    <row r="86" spans="1:6">
      <c r="B86" s="32" t="s">
        <v>87</v>
      </c>
      <c r="C86" s="204"/>
      <c r="D86" s="34"/>
      <c r="E86" s="33"/>
      <c r="F86" s="23"/>
    </row>
    <row r="87" spans="1:6">
      <c r="B87" s="32" t="s">
        <v>88</v>
      </c>
      <c r="C87" s="204"/>
      <c r="D87" s="34"/>
      <c r="E87" s="33"/>
      <c r="F87" s="23"/>
    </row>
    <row r="88" spans="1:6">
      <c r="B88" s="32" t="s">
        <v>89</v>
      </c>
      <c r="C88" s="205"/>
      <c r="D88" s="34"/>
      <c r="E88" s="37"/>
      <c r="F88" s="23"/>
    </row>
    <row r="89" spans="1:6">
      <c r="B89" s="36" t="s">
        <v>92</v>
      </c>
      <c r="C89" s="204"/>
      <c r="D89" s="34"/>
      <c r="E89" s="33"/>
      <c r="F89" s="23"/>
    </row>
    <row r="90" spans="1:6">
      <c r="B90" s="36" t="s">
        <v>93</v>
      </c>
      <c r="C90" s="204"/>
      <c r="D90" s="34"/>
      <c r="E90" s="33"/>
      <c r="F90" s="23"/>
    </row>
    <row r="91" spans="1:6">
      <c r="B91" s="32" t="s">
        <v>94</v>
      </c>
      <c r="C91" s="204"/>
      <c r="D91" s="34"/>
      <c r="E91" s="33"/>
      <c r="F91" s="23"/>
    </row>
    <row r="92" spans="1:6" ht="15.75" thickBot="1">
      <c r="A92" s="23" t="s">
        <v>302</v>
      </c>
      <c r="B92" s="32" t="s">
        <v>95</v>
      </c>
      <c r="C92" s="206">
        <f>SUM(C78:C91)</f>
        <v>4188027</v>
      </c>
      <c r="D92" s="191"/>
      <c r="E92" s="190"/>
      <c r="F92" s="23"/>
    </row>
    <row r="93" spans="1:6" ht="15.75" thickTop="1">
      <c r="B93" s="32"/>
      <c r="C93" s="207"/>
      <c r="D93" s="40"/>
      <c r="E93" s="40"/>
      <c r="F93" s="23"/>
    </row>
    <row r="94" spans="1:6">
      <c r="A94" s="163" t="s">
        <v>253</v>
      </c>
      <c r="B94" s="32" t="s">
        <v>96</v>
      </c>
      <c r="C94" s="209">
        <f>C75+C92</f>
        <v>4365671.3600000003</v>
      </c>
      <c r="D94" s="42"/>
      <c r="E94" s="44">
        <v>0</v>
      </c>
      <c r="F94" s="23"/>
    </row>
    <row r="95" spans="1:6">
      <c r="B95" s="32"/>
      <c r="C95" s="205"/>
      <c r="D95" s="34"/>
      <c r="E95" s="37"/>
      <c r="F95" s="23"/>
    </row>
    <row r="96" spans="1:6">
      <c r="A96" s="160" t="s">
        <v>254</v>
      </c>
      <c r="B96" s="32" t="s">
        <v>97</v>
      </c>
      <c r="C96" s="189">
        <f>+C97+C106</f>
        <v>-1939415.0554</v>
      </c>
      <c r="D96" s="34"/>
      <c r="E96" s="33">
        <v>0</v>
      </c>
      <c r="F96" s="23"/>
    </row>
    <row r="97" spans="1:9">
      <c r="B97" s="32" t="s">
        <v>6</v>
      </c>
      <c r="C97" s="204">
        <v>100000</v>
      </c>
      <c r="D97" s="34"/>
      <c r="E97" s="33"/>
      <c r="F97" s="23"/>
    </row>
    <row r="98" spans="1:9">
      <c r="B98" s="32" t="s">
        <v>98</v>
      </c>
      <c r="C98" s="204"/>
      <c r="D98" s="34"/>
      <c r="E98" s="33"/>
      <c r="F98" s="23"/>
    </row>
    <row r="99" spans="1:9">
      <c r="B99" s="32" t="s">
        <v>99</v>
      </c>
      <c r="C99" s="204"/>
      <c r="D99" s="34"/>
      <c r="E99" s="33"/>
      <c r="F99" s="23"/>
    </row>
    <row r="100" spans="1:9">
      <c r="B100" s="32" t="s">
        <v>8</v>
      </c>
      <c r="C100" s="204"/>
      <c r="D100" s="34"/>
      <c r="E100" s="37"/>
      <c r="F100" s="23"/>
    </row>
    <row r="101" spans="1:9">
      <c r="B101" s="36" t="s">
        <v>29</v>
      </c>
      <c r="C101" s="204"/>
      <c r="D101" s="34"/>
      <c r="E101" s="33"/>
      <c r="F101" s="23"/>
    </row>
    <row r="102" spans="1:9">
      <c r="B102" s="36" t="s">
        <v>7</v>
      </c>
      <c r="C102" s="204"/>
      <c r="D102" s="34"/>
      <c r="E102" s="33"/>
      <c r="F102" s="23"/>
    </row>
    <row r="103" spans="1:9">
      <c r="A103" s="23" t="s">
        <v>255</v>
      </c>
      <c r="B103" s="36" t="s">
        <v>8</v>
      </c>
      <c r="C103" s="204">
        <v>0</v>
      </c>
      <c r="D103" s="34"/>
      <c r="E103" s="33">
        <v>0</v>
      </c>
      <c r="F103" s="23"/>
      <c r="I103" s="39"/>
    </row>
    <row r="104" spans="1:9">
      <c r="B104" s="36" t="s">
        <v>100</v>
      </c>
      <c r="C104" s="204"/>
      <c r="D104" s="34"/>
      <c r="E104" s="33"/>
      <c r="F104" s="23"/>
    </row>
    <row r="105" spans="1:9">
      <c r="B105" s="32" t="s">
        <v>9</v>
      </c>
      <c r="C105" s="204"/>
      <c r="D105" s="45"/>
      <c r="E105" s="33"/>
      <c r="F105" s="23"/>
    </row>
    <row r="106" spans="1:9">
      <c r="A106" s="160" t="s">
        <v>256</v>
      </c>
      <c r="B106" s="32" t="s">
        <v>101</v>
      </c>
      <c r="C106" s="204">
        <f>+PASH!C57</f>
        <v>-2039415.0554</v>
      </c>
      <c r="D106" s="34"/>
      <c r="E106" s="33">
        <v>0</v>
      </c>
      <c r="F106" s="23"/>
    </row>
    <row r="107" spans="1:9" ht="15.75" thickBot="1">
      <c r="A107" s="160" t="s">
        <v>257</v>
      </c>
      <c r="B107" s="32" t="s">
        <v>102</v>
      </c>
      <c r="C107" s="210">
        <f>+C106+C97</f>
        <v>-1939415.0554</v>
      </c>
      <c r="D107" s="193"/>
      <c r="E107" s="192">
        <v>0</v>
      </c>
      <c r="F107" s="23"/>
    </row>
    <row r="108" spans="1:9" ht="15.75" thickTop="1">
      <c r="B108" s="48" t="s">
        <v>103</v>
      </c>
      <c r="C108" s="204"/>
      <c r="D108" s="34"/>
      <c r="E108" s="33"/>
      <c r="F108" s="23"/>
    </row>
    <row r="109" spans="1:9">
      <c r="A109" s="23" t="s">
        <v>258</v>
      </c>
      <c r="B109" s="32" t="s">
        <v>10</v>
      </c>
      <c r="C109" s="209">
        <f>SUM(C107:C108)</f>
        <v>-1939415.0554</v>
      </c>
      <c r="D109" s="42"/>
      <c r="E109" s="44">
        <v>0</v>
      </c>
      <c r="F109" s="23"/>
    </row>
    <row r="110" spans="1:9">
      <c r="B110" s="32"/>
      <c r="C110" s="211"/>
      <c r="D110" s="45"/>
      <c r="E110" s="49"/>
      <c r="F110" s="50"/>
    </row>
    <row r="111" spans="1:9" ht="15.75" thickBot="1">
      <c r="A111" s="160" t="s">
        <v>259</v>
      </c>
      <c r="B111" s="51" t="s">
        <v>11</v>
      </c>
      <c r="C111" s="208">
        <f>C94+C109</f>
        <v>2426256.3046000004</v>
      </c>
      <c r="D111" s="42"/>
      <c r="E111" s="41">
        <v>0</v>
      </c>
      <c r="F111" s="52"/>
    </row>
    <row r="112" spans="1:9" ht="15.75" thickTop="1">
      <c r="B112" s="53"/>
      <c r="C112" s="212"/>
      <c r="D112" s="54"/>
      <c r="E112" s="54"/>
      <c r="F112" s="55"/>
    </row>
    <row r="113" spans="2:8">
      <c r="B113" s="56" t="s">
        <v>104</v>
      </c>
      <c r="C113" s="213">
        <f>C57-C111</f>
        <v>-0.30460000038146973</v>
      </c>
      <c r="D113" s="57"/>
      <c r="E113" s="57">
        <f>E57-E111</f>
        <v>0</v>
      </c>
      <c r="F113" s="58"/>
      <c r="H113" s="39"/>
    </row>
    <row r="114" spans="2:8">
      <c r="B114" s="58"/>
      <c r="C114" s="214"/>
      <c r="D114" s="59"/>
      <c r="E114" s="59"/>
      <c r="F114" s="58"/>
    </row>
    <row r="115" spans="2:8">
      <c r="B115" s="58"/>
      <c r="C115" s="214"/>
      <c r="D115" s="59"/>
      <c r="E115" s="59"/>
      <c r="F115" s="58"/>
    </row>
    <row r="116" spans="2:8" ht="25.5" customHeight="1">
      <c r="B116" s="217" t="s">
        <v>105</v>
      </c>
      <c r="C116" s="217"/>
      <c r="D116" s="217"/>
      <c r="E116" s="217"/>
      <c r="F116" s="58"/>
    </row>
    <row r="117" spans="2:8">
      <c r="B117" s="58"/>
      <c r="C117" s="214"/>
      <c r="D117" s="59"/>
      <c r="E117" s="59"/>
      <c r="F117" s="58"/>
    </row>
    <row r="118" spans="2:8">
      <c r="B118" s="58"/>
      <c r="C118" s="214"/>
      <c r="D118" s="59"/>
      <c r="E118" s="59"/>
      <c r="F118" s="58"/>
    </row>
    <row r="119" spans="2:8">
      <c r="B119" s="58"/>
      <c r="C119" s="214"/>
      <c r="D119" s="59"/>
      <c r="E119" s="59"/>
      <c r="F119" s="58"/>
    </row>
    <row r="120" spans="2:8">
      <c r="B120" s="58"/>
      <c r="C120" s="214"/>
      <c r="D120" s="59"/>
      <c r="E120" s="59"/>
      <c r="F120" s="58"/>
    </row>
    <row r="121" spans="2:8">
      <c r="B121" s="58"/>
      <c r="C121" s="214"/>
      <c r="D121" s="59"/>
      <c r="E121" s="59"/>
      <c r="F121" s="58"/>
    </row>
    <row r="122" spans="2:8">
      <c r="B122" s="58"/>
      <c r="C122" s="214"/>
      <c r="D122" s="59"/>
      <c r="E122" s="59"/>
      <c r="F122" s="58"/>
    </row>
    <row r="123" spans="2:8">
      <c r="B123" s="58"/>
      <c r="C123" s="215"/>
      <c r="D123" s="60"/>
      <c r="E123" s="60"/>
      <c r="F123" s="55"/>
    </row>
    <row r="124" spans="2:8">
      <c r="B124" s="58"/>
      <c r="C124" s="215"/>
      <c r="D124" s="60"/>
      <c r="E124" s="60"/>
      <c r="F124" s="55"/>
    </row>
    <row r="125" spans="2:8">
      <c r="B125" s="58"/>
      <c r="C125" s="215"/>
      <c r="D125" s="60"/>
      <c r="E125" s="60"/>
      <c r="F125" s="55"/>
    </row>
    <row r="126" spans="2:8">
      <c r="B126" s="58"/>
      <c r="C126" s="215"/>
      <c r="D126" s="60"/>
      <c r="E126" s="60"/>
      <c r="F126" s="55"/>
    </row>
    <row r="127" spans="2:8">
      <c r="B127" s="58"/>
      <c r="C127" s="215"/>
      <c r="D127" s="60"/>
      <c r="E127" s="60"/>
      <c r="F127" s="55"/>
    </row>
    <row r="128" spans="2:8">
      <c r="B128" s="58"/>
      <c r="C128" s="215"/>
      <c r="D128" s="60"/>
      <c r="E128" s="60"/>
      <c r="F128" s="55"/>
    </row>
  </sheetData>
  <mergeCells count="1">
    <mergeCell ref="B116:E1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1"/>
  <sheetViews>
    <sheetView tabSelected="1" topLeftCell="B1" workbookViewId="0">
      <selection activeCell="F1" sqref="F1:H1048576"/>
    </sheetView>
  </sheetViews>
  <sheetFormatPr defaultColWidth="59.7109375" defaultRowHeight="15"/>
  <cols>
    <col min="1" max="1" width="53" style="23" hidden="1" customWidth="1"/>
    <col min="2" max="2" width="59.42578125" style="23" customWidth="1"/>
    <col min="3" max="3" width="16" style="22" customWidth="1"/>
    <col min="4" max="4" width="2" style="22" customWidth="1"/>
    <col min="5" max="5" width="16.140625" style="22" customWidth="1"/>
    <col min="6" max="6" width="25.7109375" style="22" customWidth="1"/>
    <col min="7" max="7" width="55.85546875" style="22" customWidth="1"/>
    <col min="8" max="16384" width="59.7109375" style="23"/>
  </cols>
  <sheetData>
    <row r="1" spans="1:7">
      <c r="A1" s="157" t="s">
        <v>238</v>
      </c>
      <c r="B1" s="20" t="s">
        <v>216</v>
      </c>
    </row>
    <row r="2" spans="1:7" ht="15.75">
      <c r="A2" s="134" t="s">
        <v>217</v>
      </c>
      <c r="B2" s="134" t="s">
        <v>217</v>
      </c>
    </row>
    <row r="3" spans="1:7">
      <c r="A3" s="24" t="s">
        <v>218</v>
      </c>
      <c r="B3" s="24" t="s">
        <v>218</v>
      </c>
    </row>
    <row r="4" spans="1:7">
      <c r="A4" s="24" t="s">
        <v>30</v>
      </c>
      <c r="B4" s="24" t="s">
        <v>30</v>
      </c>
    </row>
    <row r="5" spans="1:7">
      <c r="A5" s="157" t="s">
        <v>260</v>
      </c>
      <c r="B5" s="20" t="s">
        <v>106</v>
      </c>
      <c r="C5" s="23"/>
      <c r="D5" s="23"/>
      <c r="E5" s="23"/>
      <c r="F5" s="23"/>
      <c r="G5" s="23"/>
    </row>
    <row r="6" spans="1:7">
      <c r="B6" s="61"/>
      <c r="C6" s="62" t="s">
        <v>21</v>
      </c>
      <c r="D6" s="62"/>
      <c r="E6" s="62" t="s">
        <v>21</v>
      </c>
      <c r="F6" s="62"/>
      <c r="G6" s="23"/>
    </row>
    <row r="7" spans="1:7">
      <c r="B7" s="61"/>
      <c r="C7" s="62" t="s">
        <v>32</v>
      </c>
      <c r="D7" s="62"/>
      <c r="E7" s="62" t="s">
        <v>33</v>
      </c>
      <c r="F7" s="62"/>
      <c r="G7" s="23"/>
    </row>
    <row r="8" spans="1:7">
      <c r="B8" s="63"/>
      <c r="C8" s="61"/>
      <c r="D8" s="61"/>
      <c r="E8" s="61"/>
      <c r="F8" s="61"/>
      <c r="G8" s="23"/>
    </row>
    <row r="9" spans="1:7">
      <c r="A9" s="165" t="s">
        <v>261</v>
      </c>
      <c r="B9" s="32" t="s">
        <v>13</v>
      </c>
      <c r="C9" s="64"/>
      <c r="D9" s="65"/>
      <c r="E9" s="64"/>
      <c r="F9" s="66"/>
      <c r="G9" s="67" t="s">
        <v>107</v>
      </c>
    </row>
    <row r="10" spans="1:7">
      <c r="B10" s="36" t="s">
        <v>108</v>
      </c>
      <c r="C10" s="68"/>
      <c r="D10" s="69"/>
      <c r="E10" s="68"/>
      <c r="F10" s="66"/>
      <c r="G10" s="70" t="s">
        <v>109</v>
      </c>
    </row>
    <row r="11" spans="1:7">
      <c r="B11" s="36" t="s">
        <v>110</v>
      </c>
      <c r="C11" s="68"/>
      <c r="D11" s="69"/>
      <c r="E11" s="68"/>
      <c r="F11" s="66"/>
      <c r="G11" s="70" t="s">
        <v>111</v>
      </c>
    </row>
    <row r="12" spans="1:7">
      <c r="B12" s="36" t="s">
        <v>112</v>
      </c>
      <c r="C12" s="68"/>
      <c r="D12" s="69"/>
      <c r="E12" s="68"/>
      <c r="F12" s="66"/>
      <c r="G12" s="70" t="s">
        <v>111</v>
      </c>
    </row>
    <row r="13" spans="1:7">
      <c r="B13" s="36" t="s">
        <v>113</v>
      </c>
      <c r="C13" s="68"/>
      <c r="D13" s="69"/>
      <c r="E13" s="68"/>
      <c r="F13" s="66"/>
      <c r="G13" s="70" t="s">
        <v>111</v>
      </c>
    </row>
    <row r="14" spans="1:7">
      <c r="B14" s="36" t="s">
        <v>114</v>
      </c>
      <c r="C14" s="68"/>
      <c r="D14" s="69"/>
      <c r="E14" s="68"/>
      <c r="F14" s="66"/>
      <c r="G14" s="70" t="s">
        <v>115</v>
      </c>
    </row>
    <row r="15" spans="1:7" ht="28.5" customHeight="1">
      <c r="B15" s="32" t="s">
        <v>116</v>
      </c>
      <c r="C15" s="68"/>
      <c r="D15" s="69"/>
      <c r="E15" s="68"/>
      <c r="F15" s="66"/>
      <c r="G15" s="23"/>
    </row>
    <row r="16" spans="1:7" ht="29.25">
      <c r="B16" s="32" t="s">
        <v>117</v>
      </c>
      <c r="C16" s="68"/>
      <c r="D16" s="69"/>
      <c r="E16" s="68"/>
      <c r="F16" s="66"/>
      <c r="G16" s="39"/>
    </row>
    <row r="17" spans="1:7">
      <c r="B17" s="32" t="s">
        <v>118</v>
      </c>
      <c r="C17" s="68"/>
      <c r="D17" s="69"/>
      <c r="E17" s="68"/>
      <c r="F17" s="66"/>
      <c r="G17" s="39"/>
    </row>
    <row r="18" spans="1:7">
      <c r="B18" s="32" t="s">
        <v>14</v>
      </c>
      <c r="C18" s="71"/>
      <c r="D18" s="69"/>
      <c r="E18" s="71"/>
      <c r="F18" s="66"/>
      <c r="G18" s="39"/>
    </row>
    <row r="19" spans="1:7">
      <c r="B19" s="36" t="s">
        <v>14</v>
      </c>
      <c r="C19" s="68"/>
      <c r="D19" s="69"/>
      <c r="E19" s="68"/>
      <c r="F19" s="66"/>
      <c r="G19" s="39"/>
    </row>
    <row r="20" spans="1:7">
      <c r="B20" s="36" t="s">
        <v>119</v>
      </c>
      <c r="C20" s="68"/>
      <c r="D20" s="69"/>
      <c r="E20" s="68"/>
      <c r="F20" s="66"/>
      <c r="G20" s="39"/>
    </row>
    <row r="21" spans="1:7">
      <c r="B21" s="32" t="s">
        <v>15</v>
      </c>
      <c r="C21" s="71"/>
      <c r="D21" s="69"/>
      <c r="E21" s="71"/>
      <c r="F21" s="66"/>
      <c r="G21" s="23"/>
    </row>
    <row r="22" spans="1:7">
      <c r="A22" s="169" t="s">
        <v>262</v>
      </c>
      <c r="B22" s="36" t="s">
        <v>16</v>
      </c>
      <c r="C22" s="68">
        <v>-1091995</v>
      </c>
      <c r="D22" s="69"/>
      <c r="E22" s="68">
        <v>0</v>
      </c>
      <c r="F22" s="66"/>
      <c r="G22" s="23"/>
    </row>
    <row r="23" spans="1:7">
      <c r="A23" s="23" t="s">
        <v>263</v>
      </c>
      <c r="B23" s="36" t="s">
        <v>120</v>
      </c>
      <c r="C23" s="68">
        <v>-182364</v>
      </c>
      <c r="D23" s="69"/>
      <c r="E23" s="68">
        <v>0</v>
      </c>
      <c r="F23" s="66"/>
      <c r="G23" s="23"/>
    </row>
    <row r="24" spans="1:7">
      <c r="B24" s="36" t="s">
        <v>121</v>
      </c>
      <c r="C24" s="68"/>
      <c r="D24" s="69"/>
      <c r="E24" s="68"/>
      <c r="F24" s="66"/>
      <c r="G24" s="23"/>
    </row>
    <row r="25" spans="1:7">
      <c r="B25" s="32" t="s">
        <v>122</v>
      </c>
      <c r="C25" s="68"/>
      <c r="D25" s="69"/>
      <c r="E25" s="68"/>
      <c r="F25" s="66"/>
      <c r="G25" s="23"/>
    </row>
    <row r="26" spans="1:7">
      <c r="A26" s="23" t="s">
        <v>264</v>
      </c>
      <c r="B26" s="32" t="s">
        <v>17</v>
      </c>
      <c r="C26" s="68">
        <v>-173579</v>
      </c>
      <c r="D26" s="69"/>
      <c r="E26" s="68">
        <v>0</v>
      </c>
      <c r="F26" s="66"/>
      <c r="G26" s="23"/>
    </row>
    <row r="27" spans="1:7">
      <c r="A27" s="23" t="s">
        <v>265</v>
      </c>
      <c r="B27" s="32" t="s">
        <v>18</v>
      </c>
      <c r="C27" s="68">
        <v>-578375.88000000012</v>
      </c>
      <c r="D27" s="69"/>
      <c r="E27" s="68">
        <v>0</v>
      </c>
      <c r="F27" s="66"/>
      <c r="G27" s="147"/>
    </row>
    <row r="28" spans="1:7">
      <c r="B28" s="32" t="s">
        <v>123</v>
      </c>
      <c r="C28" s="71"/>
      <c r="D28" s="69"/>
      <c r="E28" s="71"/>
      <c r="F28" s="66"/>
      <c r="G28" s="23"/>
    </row>
    <row r="29" spans="1:7" ht="15" customHeight="1">
      <c r="B29" s="36" t="s">
        <v>124</v>
      </c>
      <c r="C29" s="68"/>
      <c r="D29" s="69"/>
      <c r="E29" s="68"/>
      <c r="F29" s="66"/>
      <c r="G29" s="23"/>
    </row>
    <row r="30" spans="1:7" ht="15" customHeight="1">
      <c r="B30" s="36" t="s">
        <v>125</v>
      </c>
      <c r="C30" s="68"/>
      <c r="D30" s="69"/>
      <c r="E30" s="68"/>
      <c r="F30" s="66"/>
      <c r="G30" s="23"/>
    </row>
    <row r="31" spans="1:7" ht="15" customHeight="1">
      <c r="B31" s="36" t="s">
        <v>126</v>
      </c>
      <c r="C31" s="68"/>
      <c r="D31" s="69"/>
      <c r="E31" s="68"/>
      <c r="F31" s="66"/>
      <c r="G31" s="23"/>
    </row>
    <row r="32" spans="1:7" ht="15" customHeight="1">
      <c r="B32" s="36" t="s">
        <v>127</v>
      </c>
      <c r="C32" s="68"/>
      <c r="D32" s="69"/>
      <c r="E32" s="68"/>
      <c r="F32" s="66"/>
      <c r="G32" s="23"/>
    </row>
    <row r="33" spans="1:7" ht="15" customHeight="1">
      <c r="B33" s="36" t="s">
        <v>128</v>
      </c>
      <c r="C33" s="68"/>
      <c r="D33" s="69"/>
      <c r="E33" s="68"/>
      <c r="F33" s="66"/>
      <c r="G33" s="23"/>
    </row>
    <row r="34" spans="1:7" ht="15" customHeight="1">
      <c r="B34" s="36" t="s">
        <v>129</v>
      </c>
      <c r="C34" s="68"/>
      <c r="D34" s="69"/>
      <c r="E34" s="68"/>
      <c r="F34" s="66"/>
      <c r="G34" s="23"/>
    </row>
    <row r="35" spans="1:7" ht="29.25">
      <c r="B35" s="32" t="s">
        <v>130</v>
      </c>
      <c r="C35" s="68"/>
      <c r="D35" s="69"/>
      <c r="E35" s="68"/>
      <c r="F35" s="66"/>
      <c r="G35" s="23"/>
    </row>
    <row r="36" spans="1:7">
      <c r="B36" s="32" t="s">
        <v>131</v>
      </c>
      <c r="C36" s="71"/>
      <c r="D36" s="72"/>
      <c r="E36" s="71"/>
      <c r="F36" s="66"/>
      <c r="G36" s="23"/>
    </row>
    <row r="37" spans="1:7">
      <c r="A37" s="23" t="s">
        <v>266</v>
      </c>
      <c r="B37" s="36" t="s">
        <v>19</v>
      </c>
      <c r="C37" s="68">
        <v>-13166.7754</v>
      </c>
      <c r="D37" s="69"/>
      <c r="E37" s="68">
        <v>0</v>
      </c>
      <c r="F37" s="66"/>
      <c r="G37" s="23"/>
    </row>
    <row r="38" spans="1:7" ht="30">
      <c r="B38" s="36" t="s">
        <v>132</v>
      </c>
      <c r="C38" s="68"/>
      <c r="D38" s="69"/>
      <c r="E38" s="68"/>
      <c r="F38" s="66"/>
      <c r="G38" s="23"/>
    </row>
    <row r="39" spans="1:7">
      <c r="B39" s="36" t="s">
        <v>133</v>
      </c>
      <c r="C39" s="68"/>
      <c r="D39" s="69"/>
      <c r="E39" s="68"/>
      <c r="F39" s="66"/>
      <c r="G39" s="23"/>
    </row>
    <row r="40" spans="1:7">
      <c r="B40" s="32" t="s">
        <v>134</v>
      </c>
      <c r="C40" s="68"/>
      <c r="D40" s="69"/>
      <c r="E40" s="68"/>
      <c r="F40" s="66"/>
      <c r="G40" s="23"/>
    </row>
    <row r="41" spans="1:7">
      <c r="A41" s="23" t="s">
        <v>267</v>
      </c>
      <c r="B41" s="73" t="s">
        <v>135</v>
      </c>
      <c r="C41" s="194">
        <v>65.599999999999994</v>
      </c>
      <c r="D41" s="69"/>
      <c r="E41" s="68">
        <v>0</v>
      </c>
      <c r="F41" s="66"/>
      <c r="G41" s="23"/>
    </row>
    <row r="42" spans="1:7">
      <c r="A42" s="166" t="s">
        <v>268</v>
      </c>
      <c r="B42" s="32" t="s">
        <v>136</v>
      </c>
      <c r="C42" s="74">
        <f>SUM(C9:C41)</f>
        <v>-2039415.0554</v>
      </c>
      <c r="D42" s="75"/>
      <c r="E42" s="74">
        <v>0</v>
      </c>
      <c r="F42" s="76"/>
      <c r="G42" s="23"/>
    </row>
    <row r="43" spans="1:7">
      <c r="B43" s="32" t="s">
        <v>137</v>
      </c>
      <c r="C43" s="75"/>
      <c r="D43" s="75"/>
      <c r="E43" s="75"/>
      <c r="F43" s="76"/>
      <c r="G43" s="23"/>
    </row>
    <row r="44" spans="1:7">
      <c r="B44" s="36" t="s">
        <v>138</v>
      </c>
      <c r="C44" s="68"/>
      <c r="D44" s="69"/>
      <c r="E44" s="68"/>
      <c r="F44" s="66"/>
      <c r="G44" s="23"/>
    </row>
    <row r="45" spans="1:7">
      <c r="B45" s="36" t="s">
        <v>139</v>
      </c>
      <c r="C45" s="68"/>
      <c r="D45" s="69"/>
      <c r="E45" s="68"/>
      <c r="F45" s="66"/>
      <c r="G45" s="23"/>
    </row>
    <row r="46" spans="1:7">
      <c r="B46" s="36" t="s">
        <v>140</v>
      </c>
      <c r="C46" s="68"/>
      <c r="D46" s="69"/>
      <c r="E46" s="68"/>
      <c r="F46" s="66"/>
      <c r="G46" s="23"/>
    </row>
    <row r="47" spans="1:7">
      <c r="A47" s="167" t="s">
        <v>269</v>
      </c>
      <c r="B47" s="32" t="s">
        <v>141</v>
      </c>
      <c r="C47" s="77">
        <f>SUM(C42:C46)</f>
        <v>-2039415.0554</v>
      </c>
      <c r="D47" s="78"/>
      <c r="E47" s="77">
        <v>0</v>
      </c>
      <c r="F47" s="76"/>
      <c r="G47" s="23"/>
    </row>
    <row r="48" spans="1:7" ht="15.75" thickBot="1">
      <c r="B48" s="79"/>
      <c r="C48" s="80"/>
      <c r="D48" s="80"/>
      <c r="E48" s="80"/>
      <c r="F48" s="81"/>
      <c r="G48" s="23"/>
    </row>
    <row r="49" spans="1:7" ht="15.75" thickTop="1">
      <c r="B49" s="82" t="s">
        <v>142</v>
      </c>
      <c r="C49" s="83"/>
      <c r="D49" s="83"/>
      <c r="E49" s="83"/>
      <c r="F49" s="81"/>
      <c r="G49" s="23"/>
    </row>
    <row r="50" spans="1:7" ht="30">
      <c r="B50" s="36" t="s">
        <v>143</v>
      </c>
      <c r="C50" s="84"/>
      <c r="D50" s="83"/>
      <c r="E50" s="84"/>
      <c r="F50" s="66"/>
      <c r="G50" s="23"/>
    </row>
    <row r="51" spans="1:7" ht="30">
      <c r="B51" s="36" t="s">
        <v>144</v>
      </c>
      <c r="C51" s="84"/>
      <c r="D51" s="83"/>
      <c r="E51" s="84"/>
      <c r="F51" s="66"/>
      <c r="G51" s="23"/>
    </row>
    <row r="52" spans="1:7" ht="30">
      <c r="B52" s="36" t="s">
        <v>145</v>
      </c>
      <c r="C52" s="84"/>
      <c r="D52" s="83"/>
      <c r="E52" s="84"/>
      <c r="F52" s="61"/>
      <c r="G52" s="23"/>
    </row>
    <row r="53" spans="1:7" ht="15" customHeight="1">
      <c r="B53" s="36" t="s">
        <v>146</v>
      </c>
      <c r="C53" s="84"/>
      <c r="D53" s="83"/>
      <c r="E53" s="84"/>
      <c r="F53" s="85"/>
      <c r="G53" s="85"/>
    </row>
    <row r="54" spans="1:7">
      <c r="B54" s="86" t="s">
        <v>147</v>
      </c>
      <c r="C54" s="84"/>
      <c r="D54" s="83"/>
      <c r="E54" s="84"/>
      <c r="F54" s="87"/>
      <c r="G54" s="85"/>
    </row>
    <row r="55" spans="1:7" ht="29.25">
      <c r="B55" s="82" t="s">
        <v>148</v>
      </c>
      <c r="C55" s="88"/>
      <c r="D55" s="89"/>
      <c r="E55" s="88"/>
      <c r="F55" s="85"/>
      <c r="G55" s="85"/>
    </row>
    <row r="56" spans="1:7">
      <c r="B56" s="90"/>
      <c r="C56" s="91"/>
      <c r="D56" s="69"/>
      <c r="E56" s="91"/>
      <c r="F56" s="85"/>
      <c r="G56" s="85"/>
    </row>
    <row r="57" spans="1:7" ht="30" thickBot="1">
      <c r="A57" s="168" t="s">
        <v>270</v>
      </c>
      <c r="B57" s="82" t="s">
        <v>149</v>
      </c>
      <c r="C57" s="92">
        <f>C47+C55</f>
        <v>-2039415.0554</v>
      </c>
      <c r="D57" s="78"/>
      <c r="E57" s="92">
        <v>0</v>
      </c>
      <c r="F57" s="148"/>
      <c r="G57" s="85"/>
    </row>
    <row r="58" spans="1:7" ht="15.75" thickTop="1">
      <c r="B58" s="90"/>
      <c r="C58" s="93"/>
      <c r="D58" s="93"/>
      <c r="E58" s="93"/>
      <c r="F58" s="85"/>
      <c r="G58" s="85"/>
    </row>
    <row r="59" spans="1:7">
      <c r="B59" s="94" t="s">
        <v>150</v>
      </c>
      <c r="C59" s="93"/>
      <c r="D59" s="93"/>
      <c r="E59" s="93"/>
      <c r="F59" s="95"/>
      <c r="G59" s="95"/>
    </row>
    <row r="60" spans="1:7">
      <c r="B60" s="90" t="s">
        <v>151</v>
      </c>
      <c r="C60" s="96"/>
      <c r="D60" s="66"/>
      <c r="E60" s="96"/>
      <c r="F60" s="95"/>
      <c r="G60" s="95"/>
    </row>
    <row r="61" spans="1:7">
      <c r="B61" s="90" t="s">
        <v>152</v>
      </c>
      <c r="C61" s="96"/>
      <c r="D61" s="66"/>
      <c r="E61" s="96"/>
      <c r="F61" s="95"/>
      <c r="G61" s="95"/>
    </row>
    <row r="62" spans="1:7">
      <c r="B62" s="97"/>
      <c r="C62" s="95"/>
      <c r="D62" s="95"/>
      <c r="E62" s="95"/>
      <c r="F62" s="95"/>
      <c r="G62" s="95"/>
    </row>
    <row r="63" spans="1:7">
      <c r="B63" s="97"/>
      <c r="C63" s="95"/>
      <c r="D63" s="95"/>
      <c r="E63" s="95"/>
      <c r="F63" s="95"/>
      <c r="G63" s="95"/>
    </row>
    <row r="64" spans="1:7">
      <c r="B64" s="58" t="s">
        <v>153</v>
      </c>
      <c r="C64" s="95"/>
      <c r="D64" s="95"/>
      <c r="E64" s="95"/>
      <c r="F64" s="95"/>
      <c r="G64" s="95"/>
    </row>
    <row r="65" spans="2:7">
      <c r="B65" s="98"/>
      <c r="C65" s="99"/>
      <c r="D65" s="99"/>
      <c r="E65" s="99"/>
      <c r="F65" s="99"/>
      <c r="G65" s="99"/>
    </row>
    <row r="71" spans="2:7">
      <c r="C71" s="100"/>
      <c r="E71" s="10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H15"/>
  <sheetViews>
    <sheetView topLeftCell="B1" workbookViewId="0">
      <selection activeCell="D20" sqref="D20"/>
    </sheetView>
  </sheetViews>
  <sheetFormatPr defaultColWidth="8.85546875" defaultRowHeight="12"/>
  <cols>
    <col min="1" max="1" width="50.7109375" style="1" hidden="1" customWidth="1"/>
    <col min="2" max="2" width="32" style="1" customWidth="1"/>
    <col min="3" max="3" width="5" style="1" hidden="1" customWidth="1"/>
    <col min="4" max="5" width="20.7109375" style="1" customWidth="1"/>
    <col min="6" max="6" width="20.7109375" style="1" hidden="1" customWidth="1"/>
    <col min="7" max="7" width="0" style="1" hidden="1" customWidth="1"/>
    <col min="8" max="8" width="18.7109375" style="1" hidden="1" customWidth="1"/>
    <col min="9" max="16384" width="8.85546875" style="1"/>
  </cols>
  <sheetData>
    <row r="1" spans="1:8" ht="15.75">
      <c r="A1" s="134" t="s">
        <v>217</v>
      </c>
      <c r="B1" s="134" t="s">
        <v>217</v>
      </c>
    </row>
    <row r="2" spans="1:8" ht="15">
      <c r="A2" s="1" t="s">
        <v>271</v>
      </c>
      <c r="B2" s="195" t="s">
        <v>219</v>
      </c>
      <c r="C2" s="196"/>
      <c r="D2" s="196"/>
    </row>
    <row r="3" spans="1:8" ht="15">
      <c r="A3" s="1" t="s">
        <v>272</v>
      </c>
      <c r="B3" s="195" t="s">
        <v>20</v>
      </c>
      <c r="C3" s="196"/>
      <c r="D3" s="196"/>
    </row>
    <row r="5" spans="1:8" ht="24">
      <c r="B5" s="4"/>
      <c r="C5" s="5"/>
      <c r="D5" s="6" t="s">
        <v>220</v>
      </c>
      <c r="E5" s="6" t="s">
        <v>12</v>
      </c>
      <c r="F5" s="7" t="s">
        <v>21</v>
      </c>
      <c r="G5" s="7"/>
      <c r="H5" s="7" t="s">
        <v>21</v>
      </c>
    </row>
    <row r="6" spans="1:8" ht="12.75" thickBot="1">
      <c r="B6" s="4"/>
      <c r="C6" s="8"/>
      <c r="D6" s="4"/>
      <c r="E6" s="4"/>
      <c r="F6" s="4"/>
      <c r="G6" s="4"/>
      <c r="H6" s="4"/>
    </row>
    <row r="7" spans="1:8" ht="12.75" thickBot="1">
      <c r="A7" s="170" t="s">
        <v>273</v>
      </c>
      <c r="B7" s="218" t="s">
        <v>22</v>
      </c>
      <c r="C7" s="218"/>
      <c r="D7" s="138">
        <f>+PASH!C57</f>
        <v>-2039415.0554</v>
      </c>
      <c r="E7" s="138">
        <v>0</v>
      </c>
      <c r="F7" s="9"/>
      <c r="G7" s="10"/>
      <c r="H7" s="9">
        <v>-2959185</v>
      </c>
    </row>
    <row r="8" spans="1:8">
      <c r="B8" s="4"/>
      <c r="C8" s="11"/>
      <c r="D8" s="139"/>
      <c r="E8" s="139"/>
      <c r="F8" s="10"/>
      <c r="G8" s="12"/>
      <c r="H8" s="13"/>
    </row>
    <row r="9" spans="1:8" ht="12.75" thickBot="1">
      <c r="B9" s="219" t="s">
        <v>23</v>
      </c>
      <c r="C9" s="219"/>
      <c r="D9" s="14">
        <v>0</v>
      </c>
      <c r="E9" s="14">
        <v>0</v>
      </c>
      <c r="F9" s="15"/>
      <c r="G9" s="3"/>
      <c r="H9" s="3" t="s">
        <v>24</v>
      </c>
    </row>
    <row r="10" spans="1:8">
      <c r="B10" s="218" t="s">
        <v>25</v>
      </c>
      <c r="C10" s="218"/>
      <c r="D10" s="16">
        <v>0</v>
      </c>
      <c r="E10" s="16">
        <v>0</v>
      </c>
      <c r="F10" s="17" t="s">
        <v>24</v>
      </c>
      <c r="G10" s="10"/>
      <c r="H10" s="17" t="s">
        <v>24</v>
      </c>
    </row>
    <row r="11" spans="1:8" ht="12.75" thickBot="1">
      <c r="B11" s="4"/>
      <c r="C11" s="18"/>
      <c r="D11" s="139"/>
      <c r="E11" s="139"/>
      <c r="F11" s="10"/>
      <c r="G11" s="12"/>
      <c r="H11" s="13"/>
    </row>
    <row r="12" spans="1:8" ht="34.9" customHeight="1" thickBot="1">
      <c r="A12" s="170" t="s">
        <v>274</v>
      </c>
      <c r="B12" s="218" t="s">
        <v>26</v>
      </c>
      <c r="C12" s="218"/>
      <c r="D12" s="140">
        <f>SUM(D7:D11)</f>
        <v>-2039415.0554</v>
      </c>
      <c r="E12" s="140">
        <v>0</v>
      </c>
      <c r="F12" s="19">
        <v>0</v>
      </c>
      <c r="G12" s="10"/>
      <c r="H12" s="19">
        <v>-2959185</v>
      </c>
    </row>
    <row r="13" spans="1:8" ht="12.75" thickTop="1"/>
    <row r="15" spans="1:8">
      <c r="B15" s="2"/>
    </row>
  </sheetData>
  <mergeCells count="4">
    <mergeCell ref="B7:C7"/>
    <mergeCell ref="B9:C9"/>
    <mergeCell ref="B10:C10"/>
    <mergeCell ref="B12:C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72"/>
  <sheetViews>
    <sheetView topLeftCell="B58" workbookViewId="0">
      <selection activeCell="H31" sqref="H31"/>
    </sheetView>
  </sheetViews>
  <sheetFormatPr defaultColWidth="9.140625" defaultRowHeight="15"/>
  <cols>
    <col min="1" max="1" width="57.7109375" style="23" hidden="1" customWidth="1"/>
    <col min="2" max="2" width="50.7109375" style="23" customWidth="1"/>
    <col min="3" max="3" width="15.7109375" style="101" customWidth="1"/>
    <col min="4" max="4" width="2.7109375" style="101" customWidth="1"/>
    <col min="5" max="5" width="15.7109375" style="101" customWidth="1"/>
    <col min="6" max="6" width="11.5703125" style="23" customWidth="1"/>
    <col min="7" max="7" width="9.140625" style="23"/>
    <col min="8" max="8" width="11" style="23" bestFit="1" customWidth="1"/>
    <col min="9" max="16384" width="9.140625" style="23"/>
  </cols>
  <sheetData>
    <row r="1" spans="1:5">
      <c r="A1" s="157" t="s">
        <v>238</v>
      </c>
      <c r="B1" s="20" t="s">
        <v>216</v>
      </c>
    </row>
    <row r="2" spans="1:5" ht="15.75">
      <c r="A2" s="134" t="s">
        <v>217</v>
      </c>
      <c r="B2" s="134" t="s">
        <v>217</v>
      </c>
    </row>
    <row r="3" spans="1:5">
      <c r="A3" s="24" t="s">
        <v>218</v>
      </c>
      <c r="B3" s="24" t="s">
        <v>218</v>
      </c>
    </row>
    <row r="4" spans="1:5">
      <c r="A4" s="24" t="s">
        <v>30</v>
      </c>
      <c r="B4" s="24" t="s">
        <v>30</v>
      </c>
    </row>
    <row r="5" spans="1:5">
      <c r="A5" s="157" t="s">
        <v>275</v>
      </c>
      <c r="B5" s="20" t="s">
        <v>154</v>
      </c>
      <c r="C5" s="30"/>
      <c r="D5" s="31"/>
      <c r="E5" s="30"/>
    </row>
    <row r="6" spans="1:5">
      <c r="B6" s="24"/>
      <c r="C6" s="30"/>
      <c r="D6" s="31"/>
      <c r="E6" s="30"/>
    </row>
    <row r="7" spans="1:5">
      <c r="B7" s="220"/>
      <c r="C7" s="27" t="s">
        <v>21</v>
      </c>
      <c r="D7" s="27"/>
      <c r="E7" s="27" t="s">
        <v>21</v>
      </c>
    </row>
    <row r="8" spans="1:5" ht="14.1" customHeight="1">
      <c r="B8" s="220"/>
      <c r="C8" s="27" t="s">
        <v>32</v>
      </c>
      <c r="D8" s="27"/>
      <c r="E8" s="27" t="s">
        <v>290</v>
      </c>
    </row>
    <row r="9" spans="1:5" ht="14.1" customHeight="1">
      <c r="B9" s="63"/>
      <c r="C9" s="30"/>
      <c r="D9" s="31"/>
      <c r="E9" s="30"/>
    </row>
    <row r="10" spans="1:5" ht="14.1" customHeight="1">
      <c r="A10" s="171" t="s">
        <v>276</v>
      </c>
      <c r="B10" s="32" t="s">
        <v>155</v>
      </c>
      <c r="C10" s="135"/>
      <c r="D10" s="31"/>
      <c r="E10" s="30"/>
    </row>
    <row r="11" spans="1:5" ht="14.1" customHeight="1">
      <c r="A11" s="172" t="s">
        <v>277</v>
      </c>
      <c r="B11" s="48" t="s">
        <v>156</v>
      </c>
      <c r="C11" s="136">
        <f>+PASH!C57</f>
        <v>-2039415.0554</v>
      </c>
      <c r="D11" s="34"/>
      <c r="E11" s="37">
        <v>0</v>
      </c>
    </row>
    <row r="12" spans="1:5" ht="14.1" customHeight="1">
      <c r="A12" s="173" t="s">
        <v>278</v>
      </c>
      <c r="B12" s="102" t="s">
        <v>157</v>
      </c>
      <c r="C12" s="136"/>
      <c r="D12" s="34"/>
      <c r="E12" s="37"/>
    </row>
    <row r="13" spans="1:5" ht="14.1" customHeight="1">
      <c r="B13" s="103" t="s">
        <v>158</v>
      </c>
      <c r="C13" s="136"/>
      <c r="D13" s="34"/>
      <c r="E13" s="37"/>
    </row>
    <row r="14" spans="1:5" ht="14.1" customHeight="1">
      <c r="B14" s="103" t="s">
        <v>159</v>
      </c>
      <c r="C14" s="136"/>
      <c r="D14" s="34"/>
      <c r="E14" s="37"/>
    </row>
    <row r="15" spans="1:5">
      <c r="A15" s="172" t="s">
        <v>279</v>
      </c>
      <c r="B15" s="104" t="s">
        <v>17</v>
      </c>
      <c r="C15" s="136">
        <f>-PASH!C26</f>
        <v>173579</v>
      </c>
      <c r="D15" s="34"/>
      <c r="E15" s="37">
        <v>0</v>
      </c>
    </row>
    <row r="16" spans="1:5">
      <c r="B16" s="103" t="s">
        <v>122</v>
      </c>
      <c r="C16" s="136"/>
      <c r="D16" s="34"/>
      <c r="E16" s="37"/>
    </row>
    <row r="17" spans="2:5">
      <c r="B17" s="103" t="s">
        <v>160</v>
      </c>
      <c r="C17" s="136"/>
      <c r="D17" s="34"/>
      <c r="E17" s="37"/>
    </row>
    <row r="18" spans="2:5">
      <c r="B18" s="103" t="s">
        <v>161</v>
      </c>
      <c r="C18" s="37"/>
      <c r="D18" s="34"/>
      <c r="E18" s="37"/>
    </row>
    <row r="19" spans="2:5">
      <c r="B19" s="103" t="s">
        <v>162</v>
      </c>
      <c r="C19" s="37"/>
      <c r="D19" s="34"/>
      <c r="E19" s="37"/>
    </row>
    <row r="20" spans="2:5">
      <c r="B20" s="103" t="s">
        <v>163</v>
      </c>
      <c r="C20" s="37"/>
      <c r="D20" s="45"/>
      <c r="E20" s="49"/>
    </row>
    <row r="21" spans="2:5">
      <c r="B21" s="103" t="s">
        <v>164</v>
      </c>
      <c r="C21" s="37"/>
      <c r="D21" s="45"/>
      <c r="E21" s="49"/>
    </row>
    <row r="22" spans="2:5">
      <c r="B22" s="103" t="s">
        <v>165</v>
      </c>
      <c r="C22" s="37"/>
      <c r="D22" s="45"/>
      <c r="E22" s="49"/>
    </row>
    <row r="23" spans="2:5">
      <c r="B23" s="103" t="s">
        <v>165</v>
      </c>
      <c r="C23" s="37"/>
      <c r="D23" s="45"/>
      <c r="E23" s="49"/>
    </row>
    <row r="24" spans="2:5">
      <c r="B24" s="103"/>
      <c r="C24" s="37"/>
      <c r="D24" s="34"/>
      <c r="E24" s="37"/>
    </row>
    <row r="25" spans="2:5" ht="14.1" customHeight="1">
      <c r="B25" s="48" t="s">
        <v>166</v>
      </c>
      <c r="C25" s="37"/>
      <c r="D25" s="34"/>
      <c r="E25" s="37"/>
    </row>
    <row r="26" spans="2:5" ht="14.1" customHeight="1">
      <c r="B26" s="103" t="s">
        <v>167</v>
      </c>
      <c r="C26" s="37"/>
      <c r="D26" s="34"/>
      <c r="E26" s="37"/>
    </row>
    <row r="27" spans="2:5">
      <c r="B27" s="103" t="s">
        <v>168</v>
      </c>
      <c r="C27" s="37"/>
      <c r="D27" s="34"/>
      <c r="E27" s="37"/>
    </row>
    <row r="28" spans="2:5">
      <c r="B28" s="103" t="s">
        <v>169</v>
      </c>
      <c r="C28" s="37"/>
      <c r="D28" s="34"/>
      <c r="E28" s="37"/>
    </row>
    <row r="29" spans="2:5">
      <c r="B29" s="103" t="s">
        <v>165</v>
      </c>
      <c r="C29" s="37"/>
      <c r="D29" s="34"/>
      <c r="E29" s="37"/>
    </row>
    <row r="30" spans="2:5">
      <c r="B30" s="103"/>
      <c r="C30" s="37"/>
      <c r="D30" s="34"/>
      <c r="E30" s="37"/>
    </row>
    <row r="31" spans="2:5" ht="14.1" customHeight="1">
      <c r="B31" s="48" t="s">
        <v>170</v>
      </c>
      <c r="C31" s="37"/>
      <c r="D31" s="34"/>
      <c r="E31" s="37"/>
    </row>
    <row r="32" spans="2:5">
      <c r="B32" s="103" t="s">
        <v>171</v>
      </c>
      <c r="C32" s="37">
        <v>0</v>
      </c>
      <c r="D32" s="34"/>
      <c r="E32" s="37"/>
    </row>
    <row r="33" spans="1:7" ht="14.25" customHeight="1">
      <c r="B33" s="103" t="s">
        <v>172</v>
      </c>
      <c r="C33" s="37"/>
      <c r="D33" s="34"/>
      <c r="E33" s="37"/>
    </row>
    <row r="34" spans="1:7" ht="14.25" customHeight="1">
      <c r="A34" s="172" t="s">
        <v>280</v>
      </c>
      <c r="B34" s="103" t="s">
        <v>173</v>
      </c>
      <c r="C34" s="37">
        <f>4163860.4753+91136+199475</f>
        <v>4454471.4753</v>
      </c>
      <c r="D34" s="34"/>
      <c r="E34" s="37">
        <v>0</v>
      </c>
      <c r="G34" s="149"/>
    </row>
    <row r="35" spans="1:7">
      <c r="B35" s="103" t="s">
        <v>174</v>
      </c>
      <c r="C35" s="37"/>
      <c r="D35" s="34"/>
      <c r="E35" s="37"/>
    </row>
    <row r="36" spans="1:7" ht="14.1" customHeight="1">
      <c r="B36" s="103" t="s">
        <v>175</v>
      </c>
      <c r="C36" s="37">
        <v>0</v>
      </c>
      <c r="D36" s="34"/>
      <c r="E36" s="37"/>
    </row>
    <row r="37" spans="1:7" ht="29.25">
      <c r="A37" s="171" t="s">
        <v>281</v>
      </c>
      <c r="B37" s="32" t="s">
        <v>176</v>
      </c>
      <c r="C37" s="46">
        <f>SUM(C11:C36)</f>
        <v>2588635.4199000001</v>
      </c>
      <c r="D37" s="47"/>
      <c r="E37" s="46">
        <v>0</v>
      </c>
    </row>
    <row r="38" spans="1:7">
      <c r="B38" s="105"/>
      <c r="C38" s="37"/>
      <c r="D38" s="34"/>
      <c r="E38" s="37"/>
    </row>
    <row r="39" spans="1:7" ht="29.25">
      <c r="A39" s="171" t="s">
        <v>282</v>
      </c>
      <c r="B39" s="32" t="s">
        <v>177</v>
      </c>
      <c r="C39" s="37"/>
      <c r="D39" s="34"/>
      <c r="E39" s="37"/>
    </row>
    <row r="40" spans="1:7" ht="14.1" customHeight="1">
      <c r="A40" s="172" t="s">
        <v>283</v>
      </c>
      <c r="B40" s="103" t="s">
        <v>178</v>
      </c>
      <c r="C40" s="37">
        <v>-2558425.4199000001</v>
      </c>
      <c r="D40" s="34"/>
      <c r="E40" s="37">
        <v>0</v>
      </c>
    </row>
    <row r="41" spans="1:7">
      <c r="B41" s="103" t="s">
        <v>179</v>
      </c>
      <c r="C41" s="37"/>
      <c r="D41" s="34"/>
      <c r="E41" s="37"/>
    </row>
    <row r="42" spans="1:7" ht="14.1" customHeight="1">
      <c r="B42" s="103" t="s">
        <v>180</v>
      </c>
      <c r="C42" s="37"/>
      <c r="D42" s="34"/>
      <c r="E42" s="37"/>
    </row>
    <row r="43" spans="1:7" ht="45">
      <c r="B43" s="103" t="s">
        <v>181</v>
      </c>
      <c r="C43" s="37"/>
      <c r="D43" s="34"/>
      <c r="E43" s="37"/>
    </row>
    <row r="44" spans="1:7">
      <c r="B44" s="103" t="s">
        <v>182</v>
      </c>
      <c r="C44" s="37"/>
      <c r="D44" s="34"/>
      <c r="E44" s="37"/>
    </row>
    <row r="45" spans="1:7">
      <c r="B45" s="103" t="s">
        <v>183</v>
      </c>
      <c r="C45" s="37"/>
      <c r="D45" s="34"/>
      <c r="E45" s="37"/>
    </row>
    <row r="46" spans="1:7">
      <c r="B46" s="103" t="s">
        <v>184</v>
      </c>
      <c r="C46" s="37"/>
      <c r="D46" s="34"/>
      <c r="E46" s="37"/>
    </row>
    <row r="47" spans="1:7" ht="14.1" customHeight="1">
      <c r="B47" s="103" t="s">
        <v>185</v>
      </c>
      <c r="C47" s="37"/>
      <c r="D47" s="34"/>
      <c r="E47" s="37"/>
    </row>
    <row r="48" spans="1:7" ht="14.1" customHeight="1">
      <c r="B48" s="103" t="s">
        <v>165</v>
      </c>
      <c r="C48" s="37"/>
      <c r="D48" s="34"/>
      <c r="E48" s="37"/>
    </row>
    <row r="49" spans="1:5" ht="14.1" customHeight="1">
      <c r="A49" s="171" t="s">
        <v>284</v>
      </c>
      <c r="B49" s="32" t="s">
        <v>186</v>
      </c>
      <c r="C49" s="46">
        <f>SUM(C40:C48)</f>
        <v>-2558425.4199000001</v>
      </c>
      <c r="D49" s="47"/>
      <c r="E49" s="46">
        <v>0</v>
      </c>
    </row>
    <row r="50" spans="1:5" ht="14.1" customHeight="1">
      <c r="B50" s="105"/>
      <c r="C50" s="37"/>
      <c r="D50" s="34"/>
      <c r="E50" s="37"/>
    </row>
    <row r="51" spans="1:5" ht="14.1" customHeight="1">
      <c r="A51" s="171" t="s">
        <v>285</v>
      </c>
      <c r="B51" s="32" t="s">
        <v>187</v>
      </c>
      <c r="C51" s="37"/>
      <c r="D51" s="34"/>
      <c r="E51" s="37"/>
    </row>
    <row r="52" spans="1:5" ht="14.1" customHeight="1">
      <c r="B52" s="103" t="s">
        <v>188</v>
      </c>
      <c r="C52" s="37"/>
      <c r="D52" s="34"/>
      <c r="E52" s="37"/>
    </row>
    <row r="53" spans="1:5" ht="14.1" customHeight="1">
      <c r="B53" s="103" t="s">
        <v>189</v>
      </c>
      <c r="C53" s="37"/>
      <c r="D53" s="34"/>
      <c r="E53" s="37"/>
    </row>
    <row r="54" spans="1:5" ht="14.1" customHeight="1">
      <c r="B54" s="103" t="s">
        <v>190</v>
      </c>
      <c r="C54" s="37"/>
      <c r="D54" s="34"/>
      <c r="E54" s="37"/>
    </row>
    <row r="55" spans="1:5" ht="14.1" customHeight="1">
      <c r="B55" s="103" t="s">
        <v>191</v>
      </c>
      <c r="C55" s="37"/>
      <c r="D55" s="34"/>
      <c r="E55" s="37"/>
    </row>
    <row r="56" spans="1:5" ht="14.1" customHeight="1">
      <c r="B56" s="103" t="s">
        <v>192</v>
      </c>
      <c r="C56" s="37"/>
      <c r="D56" s="34"/>
      <c r="E56" s="37"/>
    </row>
    <row r="57" spans="1:5" ht="14.1" customHeight="1">
      <c r="B57" s="103" t="s">
        <v>193</v>
      </c>
      <c r="C57" s="37"/>
      <c r="D57" s="34"/>
      <c r="E57" s="37"/>
    </row>
    <row r="58" spans="1:5" ht="14.1" customHeight="1">
      <c r="B58" s="103" t="s">
        <v>194</v>
      </c>
      <c r="C58" s="37"/>
      <c r="D58" s="34"/>
      <c r="E58" s="37"/>
    </row>
    <row r="59" spans="1:5" ht="14.1" customHeight="1">
      <c r="B59" s="103" t="s">
        <v>195</v>
      </c>
      <c r="C59" s="37"/>
      <c r="D59" s="34"/>
      <c r="E59" s="37"/>
    </row>
    <row r="60" spans="1:5" ht="15" customHeight="1">
      <c r="B60" s="103" t="s">
        <v>196</v>
      </c>
      <c r="C60" s="37"/>
      <c r="D60" s="34"/>
      <c r="E60" s="37"/>
    </row>
    <row r="61" spans="1:5" ht="14.1" customHeight="1">
      <c r="B61" s="103" t="s">
        <v>197</v>
      </c>
      <c r="C61" s="37"/>
      <c r="D61" s="45"/>
      <c r="E61" s="49"/>
    </row>
    <row r="62" spans="1:5" ht="14.1" customHeight="1">
      <c r="B62" s="103" t="s">
        <v>198</v>
      </c>
      <c r="C62" s="37"/>
      <c r="D62" s="45"/>
      <c r="E62" s="49"/>
    </row>
    <row r="63" spans="1:5" ht="14.1" customHeight="1">
      <c r="B63" s="103" t="s">
        <v>165</v>
      </c>
      <c r="C63" s="37">
        <v>0</v>
      </c>
      <c r="D63" s="34"/>
      <c r="E63" s="37"/>
    </row>
    <row r="64" spans="1:5" ht="14.1" customHeight="1">
      <c r="A64" s="171" t="s">
        <v>286</v>
      </c>
      <c r="B64" s="32" t="s">
        <v>199</v>
      </c>
      <c r="C64" s="46">
        <f>SUM(C52:C63)</f>
        <v>0</v>
      </c>
      <c r="D64" s="47"/>
      <c r="E64" s="46"/>
    </row>
    <row r="65" spans="1:8" ht="14.1" customHeight="1">
      <c r="B65" s="105"/>
      <c r="C65" s="37"/>
      <c r="D65" s="34"/>
      <c r="E65" s="37"/>
    </row>
    <row r="66" spans="1:8" ht="14.1" customHeight="1">
      <c r="A66" s="171" t="s">
        <v>287</v>
      </c>
      <c r="B66" s="32" t="s">
        <v>200</v>
      </c>
      <c r="C66" s="106">
        <f>C37+C49+C64</f>
        <v>30210</v>
      </c>
      <c r="D66" s="47"/>
      <c r="E66" s="106">
        <v>0</v>
      </c>
    </row>
    <row r="67" spans="1:8">
      <c r="A67" s="172" t="s">
        <v>288</v>
      </c>
      <c r="B67" s="107" t="s">
        <v>201</v>
      </c>
      <c r="C67" s="37">
        <v>0</v>
      </c>
      <c r="D67" s="34"/>
      <c r="E67" s="37"/>
    </row>
    <row r="68" spans="1:8" ht="30">
      <c r="B68" s="107" t="s">
        <v>202</v>
      </c>
      <c r="C68" s="37"/>
      <c r="D68" s="34"/>
      <c r="E68" s="37"/>
    </row>
    <row r="69" spans="1:8" ht="15.75" thickBot="1">
      <c r="A69" s="171" t="s">
        <v>289</v>
      </c>
      <c r="B69" s="108" t="s">
        <v>203</v>
      </c>
      <c r="C69" s="109">
        <f>SUM(C66:C68)</f>
        <v>30210</v>
      </c>
      <c r="D69" s="110"/>
      <c r="E69" s="109">
        <v>0</v>
      </c>
      <c r="H69" s="39"/>
    </row>
    <row r="70" spans="1:8" ht="15.75" thickTop="1"/>
    <row r="72" spans="1:8">
      <c r="B72" s="56" t="s">
        <v>104</v>
      </c>
      <c r="C72" s="57">
        <f>+C69-Bilanci!C11</f>
        <v>0</v>
      </c>
      <c r="D72" s="57"/>
      <c r="E72" s="57"/>
      <c r="F72" s="56"/>
      <c r="H72" s="39"/>
    </row>
  </sheetData>
  <mergeCells count="1">
    <mergeCell ref="B7:B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9"/>
  <sheetViews>
    <sheetView topLeftCell="B1" workbookViewId="0">
      <selection activeCell="E49" sqref="E49"/>
    </sheetView>
  </sheetViews>
  <sheetFormatPr defaultColWidth="9.140625" defaultRowHeight="15"/>
  <cols>
    <col min="1" max="1" width="35.140625" style="111" hidden="1" customWidth="1"/>
    <col min="2" max="2" width="35.28515625" style="111" customWidth="1"/>
    <col min="3" max="15" width="14.28515625" style="111" customWidth="1"/>
    <col min="16" max="16384" width="9.140625" style="111"/>
  </cols>
  <sheetData>
    <row r="1" spans="1:13">
      <c r="A1" s="157" t="s">
        <v>238</v>
      </c>
      <c r="B1" s="20" t="s">
        <v>216</v>
      </c>
    </row>
    <row r="2" spans="1:13" ht="15.75">
      <c r="A2" s="134" t="s">
        <v>217</v>
      </c>
      <c r="B2" s="134" t="s">
        <v>217</v>
      </c>
    </row>
    <row r="3" spans="1:13">
      <c r="A3" s="24" t="s">
        <v>218</v>
      </c>
      <c r="B3" s="24" t="s">
        <v>218</v>
      </c>
    </row>
    <row r="4" spans="1:13">
      <c r="A4" s="24" t="s">
        <v>30</v>
      </c>
      <c r="B4" s="24" t="s">
        <v>30</v>
      </c>
    </row>
    <row r="5" spans="1:13">
      <c r="A5" s="174" t="s">
        <v>291</v>
      </c>
      <c r="B5" s="20" t="s">
        <v>204</v>
      </c>
    </row>
    <row r="6" spans="1:13">
      <c r="B6" s="112"/>
    </row>
    <row r="7" spans="1:13" ht="72">
      <c r="C7" s="113" t="s">
        <v>27</v>
      </c>
      <c r="D7" s="113" t="s">
        <v>98</v>
      </c>
      <c r="E7" s="113" t="s">
        <v>99</v>
      </c>
      <c r="F7" s="113" t="s">
        <v>8</v>
      </c>
      <c r="G7" s="113" t="s">
        <v>100</v>
      </c>
      <c r="H7" s="113" t="s">
        <v>28</v>
      </c>
      <c r="I7" s="113" t="s">
        <v>205</v>
      </c>
      <c r="J7" s="113" t="s">
        <v>206</v>
      </c>
      <c r="K7" s="113" t="s">
        <v>103</v>
      </c>
      <c r="L7" s="113" t="s">
        <v>206</v>
      </c>
      <c r="M7" s="82"/>
    </row>
    <row r="8" spans="1:13">
      <c r="B8" s="114"/>
      <c r="C8" s="82"/>
      <c r="F8" s="115"/>
      <c r="G8" s="115"/>
      <c r="H8" s="115"/>
      <c r="I8" s="116"/>
      <c r="J8" s="116"/>
      <c r="K8" s="116"/>
    </row>
    <row r="9" spans="1:13">
      <c r="B9" s="117"/>
      <c r="C9" s="118"/>
      <c r="D9" s="118"/>
      <c r="E9" s="118"/>
      <c r="F9" s="119"/>
      <c r="G9" s="119"/>
      <c r="H9" s="119"/>
      <c r="I9" s="93"/>
      <c r="J9" s="93"/>
      <c r="K9" s="93"/>
      <c r="L9" s="93"/>
    </row>
    <row r="10" spans="1:13" ht="15.75" hidden="1" thickBot="1">
      <c r="A10" s="175" t="s">
        <v>292</v>
      </c>
      <c r="B10" s="120" t="s">
        <v>221</v>
      </c>
      <c r="C10" s="121">
        <v>0</v>
      </c>
      <c r="D10" s="121">
        <v>0</v>
      </c>
      <c r="E10" s="121"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f>C10+D10+E10+F10+G10+H10+I10</f>
        <v>0</v>
      </c>
      <c r="K10" s="121">
        <v>0</v>
      </c>
      <c r="L10" s="121">
        <f>J10+K10</f>
        <v>0</v>
      </c>
    </row>
    <row r="11" spans="1:13" ht="15.75" hidden="1" thickTop="1">
      <c r="A11" s="176"/>
      <c r="B11" s="122"/>
      <c r="C11" s="123"/>
      <c r="D11" s="123"/>
      <c r="E11" s="123"/>
      <c r="F11" s="123"/>
      <c r="G11" s="123"/>
      <c r="H11" s="123"/>
      <c r="I11" s="124"/>
      <c r="J11" s="124">
        <f t="shared" ref="J11:J23" si="0">SUM(C11:I11)</f>
        <v>0</v>
      </c>
      <c r="K11" s="124"/>
      <c r="L11" s="123">
        <f t="shared" ref="L11:L23" si="1">SUM(J11:K11)</f>
        <v>0</v>
      </c>
    </row>
    <row r="12" spans="1:13" ht="28.5" hidden="1">
      <c r="A12" s="177"/>
      <c r="B12" s="125" t="s">
        <v>207</v>
      </c>
      <c r="C12" s="65"/>
      <c r="D12" s="65"/>
      <c r="E12" s="65"/>
      <c r="F12" s="65"/>
      <c r="G12" s="65"/>
      <c r="H12" s="124"/>
      <c r="I12" s="124"/>
      <c r="J12" s="124">
        <f t="shared" si="0"/>
        <v>0</v>
      </c>
      <c r="K12" s="124"/>
      <c r="L12" s="124">
        <f t="shared" si="1"/>
        <v>0</v>
      </c>
    </row>
    <row r="13" spans="1:13" hidden="1">
      <c r="A13" s="178"/>
      <c r="B13" s="126" t="s">
        <v>205</v>
      </c>
      <c r="C13" s="65"/>
      <c r="D13" s="65"/>
      <c r="E13" s="65"/>
      <c r="F13" s="65"/>
      <c r="G13" s="65"/>
      <c r="H13" s="124"/>
      <c r="I13" s="141">
        <v>0</v>
      </c>
      <c r="J13" s="141">
        <v>0</v>
      </c>
      <c r="K13" s="141"/>
      <c r="L13" s="124">
        <f t="shared" si="1"/>
        <v>0</v>
      </c>
    </row>
    <row r="14" spans="1:13" hidden="1">
      <c r="A14" s="177"/>
      <c r="B14" s="126" t="s">
        <v>208</v>
      </c>
      <c r="C14" s="65"/>
      <c r="D14" s="65"/>
      <c r="E14" s="65"/>
      <c r="F14" s="65"/>
      <c r="G14" s="65"/>
      <c r="H14" s="124"/>
      <c r="I14" s="141"/>
      <c r="J14" s="141">
        <f t="shared" si="0"/>
        <v>0</v>
      </c>
      <c r="K14" s="141"/>
      <c r="L14" s="124">
        <f t="shared" si="1"/>
        <v>0</v>
      </c>
    </row>
    <row r="15" spans="1:13" ht="30" hidden="1">
      <c r="A15" s="177"/>
      <c r="B15" s="126" t="s">
        <v>209</v>
      </c>
      <c r="C15" s="65"/>
      <c r="D15" s="65"/>
      <c r="E15" s="65"/>
      <c r="F15" s="65"/>
      <c r="G15" s="65"/>
      <c r="H15" s="124"/>
      <c r="I15" s="141"/>
      <c r="J15" s="141">
        <f t="shared" si="0"/>
        <v>0</v>
      </c>
      <c r="K15" s="141"/>
      <c r="L15" s="124">
        <f t="shared" si="1"/>
        <v>0</v>
      </c>
    </row>
    <row r="16" spans="1:13" ht="28.5" hidden="1">
      <c r="A16" s="177"/>
      <c r="B16" s="125" t="s">
        <v>210</v>
      </c>
      <c r="C16" s="127">
        <f>SUM(C13:C15)</f>
        <v>0</v>
      </c>
      <c r="D16" s="127">
        <f t="shared" ref="D16:K16" si="2">SUM(D13:D15)</f>
        <v>0</v>
      </c>
      <c r="E16" s="127">
        <f t="shared" si="2"/>
        <v>0</v>
      </c>
      <c r="F16" s="127">
        <f t="shared" si="2"/>
        <v>0</v>
      </c>
      <c r="G16" s="127">
        <f t="shared" si="2"/>
        <v>0</v>
      </c>
      <c r="H16" s="127">
        <f t="shared" si="2"/>
        <v>0</v>
      </c>
      <c r="I16" s="142">
        <f t="shared" si="2"/>
        <v>0</v>
      </c>
      <c r="J16" s="142">
        <f t="shared" si="0"/>
        <v>0</v>
      </c>
      <c r="K16" s="142">
        <f t="shared" si="2"/>
        <v>0</v>
      </c>
      <c r="L16" s="127">
        <f t="shared" si="1"/>
        <v>0</v>
      </c>
    </row>
    <row r="17" spans="1:12" ht="42.75" hidden="1">
      <c r="A17" s="178"/>
      <c r="B17" s="125" t="s">
        <v>211</v>
      </c>
      <c r="C17" s="65"/>
      <c r="D17" s="65"/>
      <c r="E17" s="65"/>
      <c r="F17" s="65"/>
      <c r="G17" s="65"/>
      <c r="H17" s="124"/>
      <c r="I17" s="124"/>
      <c r="J17" s="124">
        <f t="shared" si="0"/>
        <v>0</v>
      </c>
      <c r="K17" s="124"/>
      <c r="L17" s="124">
        <f t="shared" si="1"/>
        <v>0</v>
      </c>
    </row>
    <row r="18" spans="1:12" hidden="1">
      <c r="A18" s="179"/>
      <c r="B18" s="128" t="s">
        <v>212</v>
      </c>
      <c r="C18" s="65"/>
      <c r="D18" s="65"/>
      <c r="E18" s="65"/>
      <c r="F18" s="65"/>
      <c r="G18" s="65"/>
      <c r="H18" s="124"/>
      <c r="I18" s="124"/>
      <c r="J18" s="124">
        <f t="shared" si="0"/>
        <v>0</v>
      </c>
      <c r="K18" s="124"/>
      <c r="L18" s="124">
        <f t="shared" si="1"/>
        <v>0</v>
      </c>
    </row>
    <row r="19" spans="1:12" hidden="1">
      <c r="A19" s="176"/>
      <c r="B19" s="128" t="s">
        <v>213</v>
      </c>
      <c r="C19" s="65"/>
      <c r="D19" s="65"/>
      <c r="E19" s="65"/>
      <c r="F19" s="30"/>
      <c r="G19" s="65"/>
      <c r="H19" s="124"/>
      <c r="I19" s="124">
        <v>0</v>
      </c>
      <c r="J19" s="124">
        <v>0</v>
      </c>
      <c r="K19" s="124"/>
      <c r="L19" s="124">
        <f t="shared" si="1"/>
        <v>0</v>
      </c>
    </row>
    <row r="20" spans="1:12" hidden="1">
      <c r="A20" s="179"/>
      <c r="B20" s="129" t="s">
        <v>214</v>
      </c>
      <c r="C20" s="65"/>
      <c r="D20" s="65"/>
      <c r="E20" s="65"/>
      <c r="F20" s="65">
        <v>0</v>
      </c>
      <c r="G20" s="130"/>
      <c r="H20" s="124">
        <v>0</v>
      </c>
      <c r="I20" s="124">
        <v>0</v>
      </c>
      <c r="J20" s="124">
        <f t="shared" si="0"/>
        <v>0</v>
      </c>
      <c r="K20" s="124"/>
      <c r="L20" s="124">
        <f t="shared" si="1"/>
        <v>0</v>
      </c>
    </row>
    <row r="21" spans="1:12" ht="28.5" hidden="1">
      <c r="A21" s="178"/>
      <c r="B21" s="125" t="s">
        <v>215</v>
      </c>
      <c r="C21" s="127">
        <f>SUM(C18:C20)</f>
        <v>0</v>
      </c>
      <c r="D21" s="127">
        <f t="shared" ref="D21:K21" si="3">SUM(D18:D20)</f>
        <v>0</v>
      </c>
      <c r="E21" s="127">
        <f t="shared" si="3"/>
        <v>0</v>
      </c>
      <c r="F21" s="127">
        <v>0</v>
      </c>
      <c r="G21" s="127">
        <f t="shared" si="3"/>
        <v>0</v>
      </c>
      <c r="H21" s="127">
        <v>0</v>
      </c>
      <c r="I21" s="127">
        <v>0</v>
      </c>
      <c r="J21" s="127">
        <f t="shared" si="0"/>
        <v>0</v>
      </c>
      <c r="K21" s="127">
        <f t="shared" si="3"/>
        <v>0</v>
      </c>
      <c r="L21" s="127">
        <f t="shared" si="1"/>
        <v>0</v>
      </c>
    </row>
    <row r="22" spans="1:12" hidden="1">
      <c r="A22" s="179"/>
      <c r="B22" s="125"/>
      <c r="C22" s="65"/>
      <c r="D22" s="65"/>
      <c r="E22" s="65"/>
      <c r="F22" s="65"/>
      <c r="G22" s="65"/>
      <c r="H22" s="124"/>
      <c r="I22" s="124"/>
      <c r="J22" s="124"/>
      <c r="K22" s="124"/>
      <c r="L22" s="124"/>
    </row>
    <row r="23" spans="1:12" ht="32.25" customHeight="1" thickBot="1">
      <c r="A23" s="176" t="s">
        <v>293</v>
      </c>
      <c r="B23" s="125" t="s">
        <v>222</v>
      </c>
      <c r="C23" s="131">
        <f>C10+C16+C21</f>
        <v>0</v>
      </c>
      <c r="D23" s="131">
        <f t="shared" ref="D23:K23" si="4">D10+D16+D21</f>
        <v>0</v>
      </c>
      <c r="E23" s="131">
        <f t="shared" si="4"/>
        <v>0</v>
      </c>
      <c r="F23" s="131">
        <f t="shared" si="4"/>
        <v>0</v>
      </c>
      <c r="G23" s="131">
        <f t="shared" si="4"/>
        <v>0</v>
      </c>
      <c r="H23" s="131">
        <f t="shared" si="4"/>
        <v>0</v>
      </c>
      <c r="I23" s="131">
        <f t="shared" si="4"/>
        <v>0</v>
      </c>
      <c r="J23" s="131">
        <f t="shared" si="0"/>
        <v>0</v>
      </c>
      <c r="K23" s="131">
        <f t="shared" si="4"/>
        <v>0</v>
      </c>
      <c r="L23" s="131">
        <f t="shared" si="1"/>
        <v>0</v>
      </c>
    </row>
    <row r="24" spans="1:12" ht="15.75" thickTop="1">
      <c r="A24" s="175" t="s">
        <v>294</v>
      </c>
      <c r="C24" s="34"/>
      <c r="D24" s="31"/>
      <c r="E24" s="31"/>
      <c r="F24" s="34">
        <f>+Bilanci!C103</f>
        <v>0</v>
      </c>
      <c r="G24" s="34"/>
      <c r="H24" s="37"/>
      <c r="I24" s="37"/>
      <c r="J24" s="37"/>
      <c r="K24" s="37"/>
      <c r="L24" s="37"/>
    </row>
    <row r="25" spans="1:12" ht="28.5">
      <c r="A25" s="179"/>
      <c r="B25" s="125" t="s">
        <v>207</v>
      </c>
      <c r="C25" s="65"/>
      <c r="D25" s="65"/>
      <c r="E25" s="65"/>
      <c r="F25" s="69"/>
      <c r="G25" s="69"/>
      <c r="H25" s="91"/>
      <c r="I25" s="91"/>
      <c r="J25" s="91">
        <f t="shared" ref="J25:J34" si="5">SUM(C25:I25)</f>
        <v>0</v>
      </c>
      <c r="K25" s="91"/>
      <c r="L25" s="91">
        <f t="shared" ref="L25:L34" si="6">SUM(J25:K25)</f>
        <v>0</v>
      </c>
    </row>
    <row r="26" spans="1:12">
      <c r="A26" s="176" t="s">
        <v>295</v>
      </c>
      <c r="B26" s="126" t="s">
        <v>205</v>
      </c>
      <c r="C26" s="65"/>
      <c r="D26" s="65"/>
      <c r="E26" s="65"/>
      <c r="F26" s="69"/>
      <c r="G26" s="69"/>
      <c r="H26" s="91"/>
      <c r="I26" s="143">
        <f>+PASH!C57</f>
        <v>-2039415.0554</v>
      </c>
      <c r="J26" s="143">
        <f t="shared" si="5"/>
        <v>-2039415.0554</v>
      </c>
      <c r="K26" s="143"/>
      <c r="L26" s="91">
        <f t="shared" si="6"/>
        <v>-2039415.0554</v>
      </c>
    </row>
    <row r="27" spans="1:12">
      <c r="A27" s="179"/>
      <c r="B27" s="126" t="s">
        <v>208</v>
      </c>
      <c r="C27" s="65"/>
      <c r="D27" s="65"/>
      <c r="E27" s="65"/>
      <c r="F27" s="69"/>
      <c r="G27" s="69"/>
      <c r="H27" s="91"/>
      <c r="I27" s="143"/>
      <c r="J27" s="143">
        <f t="shared" si="5"/>
        <v>0</v>
      </c>
      <c r="K27" s="143"/>
      <c r="L27" s="91">
        <f t="shared" si="6"/>
        <v>0</v>
      </c>
    </row>
    <row r="28" spans="1:12" ht="30">
      <c r="A28" s="180"/>
      <c r="B28" s="126" t="s">
        <v>209</v>
      </c>
      <c r="C28" s="65"/>
      <c r="D28" s="65"/>
      <c r="E28" s="65"/>
      <c r="F28" s="69"/>
      <c r="G28" s="69"/>
      <c r="H28" s="91"/>
      <c r="I28" s="91"/>
      <c r="J28" s="91">
        <f t="shared" si="5"/>
        <v>0</v>
      </c>
      <c r="K28" s="91"/>
      <c r="L28" s="91">
        <f t="shared" si="6"/>
        <v>0</v>
      </c>
    </row>
    <row r="29" spans="1:12" ht="30.75" customHeight="1">
      <c r="A29" s="181" t="s">
        <v>296</v>
      </c>
      <c r="B29" s="125" t="s">
        <v>210</v>
      </c>
      <c r="C29" s="74">
        <v>100000</v>
      </c>
      <c r="D29" s="127">
        <f t="shared" ref="D29:I29" si="7">SUM(D26:D28)</f>
        <v>0</v>
      </c>
      <c r="E29" s="127">
        <f t="shared" si="7"/>
        <v>0</v>
      </c>
      <c r="F29" s="74">
        <f>+F24</f>
        <v>0</v>
      </c>
      <c r="G29" s="74">
        <f t="shared" si="7"/>
        <v>0</v>
      </c>
      <c r="H29" s="74">
        <f t="shared" si="7"/>
        <v>0</v>
      </c>
      <c r="I29" s="144">
        <f t="shared" si="7"/>
        <v>-2039415.0554</v>
      </c>
      <c r="J29" s="144">
        <f>SUM(C29:I29)</f>
        <v>-1939415.0554</v>
      </c>
      <c r="K29" s="144">
        <f t="shared" ref="K29" si="8">SUM(K26:K28)</f>
        <v>0</v>
      </c>
      <c r="L29" s="74">
        <f>SUM(J29:K29)</f>
        <v>-1939415.0554</v>
      </c>
    </row>
    <row r="30" spans="1:12" ht="42.75">
      <c r="A30" s="182"/>
      <c r="B30" s="125" t="s">
        <v>211</v>
      </c>
      <c r="C30" s="69"/>
      <c r="D30" s="65"/>
      <c r="E30" s="65"/>
      <c r="F30" s="69"/>
      <c r="G30" s="69"/>
      <c r="H30" s="91"/>
      <c r="I30" s="91"/>
      <c r="J30" s="91">
        <f t="shared" si="5"/>
        <v>0</v>
      </c>
      <c r="K30" s="91"/>
      <c r="L30" s="91">
        <f t="shared" si="6"/>
        <v>0</v>
      </c>
    </row>
    <row r="31" spans="1:12">
      <c r="A31" s="176"/>
      <c r="B31" s="128" t="s">
        <v>212</v>
      </c>
      <c r="C31" s="69"/>
      <c r="D31" s="65"/>
      <c r="E31" s="65"/>
      <c r="F31" s="69"/>
      <c r="G31" s="69"/>
      <c r="H31" s="91"/>
      <c r="I31" s="91"/>
      <c r="J31" s="91">
        <f t="shared" si="5"/>
        <v>0</v>
      </c>
      <c r="K31" s="91"/>
      <c r="L31" s="91">
        <f t="shared" si="6"/>
        <v>0</v>
      </c>
    </row>
    <row r="32" spans="1:12">
      <c r="A32" s="176"/>
      <c r="B32" s="128" t="s">
        <v>213</v>
      </c>
      <c r="C32" s="69"/>
      <c r="D32" s="65"/>
      <c r="E32" s="65"/>
      <c r="F32" s="37"/>
      <c r="G32" s="69"/>
      <c r="H32" s="91"/>
      <c r="I32" s="91"/>
      <c r="J32" s="91">
        <f t="shared" si="5"/>
        <v>0</v>
      </c>
      <c r="K32" s="91"/>
      <c r="L32" s="91">
        <f t="shared" si="6"/>
        <v>0</v>
      </c>
    </row>
    <row r="33" spans="1:12">
      <c r="A33" s="175"/>
      <c r="B33" s="197" t="s">
        <v>214</v>
      </c>
      <c r="C33" s="69"/>
      <c r="D33" s="65"/>
      <c r="E33" s="65"/>
      <c r="F33" s="69">
        <v>0</v>
      </c>
      <c r="G33" s="72"/>
      <c r="H33" s="91"/>
      <c r="I33" s="91">
        <v>0</v>
      </c>
      <c r="J33" s="91">
        <f t="shared" si="5"/>
        <v>0</v>
      </c>
      <c r="K33" s="91"/>
      <c r="L33" s="91">
        <f>SUM(J33:K33)</f>
        <v>0</v>
      </c>
    </row>
    <row r="34" spans="1:12" ht="28.5">
      <c r="A34" s="178"/>
      <c r="B34" s="125" t="s">
        <v>215</v>
      </c>
      <c r="C34" s="74">
        <f>SUM(C31:C33)</f>
        <v>0</v>
      </c>
      <c r="D34" s="127">
        <f t="shared" ref="D34:E34" si="9">SUM(D31:D33)</f>
        <v>0</v>
      </c>
      <c r="E34" s="127">
        <f t="shared" si="9"/>
        <v>0</v>
      </c>
      <c r="F34" s="74">
        <f>SUM(F31:F33)</f>
        <v>0</v>
      </c>
      <c r="G34" s="74">
        <f t="shared" ref="G34:I34" si="10">SUM(G31:G33)</f>
        <v>0</v>
      </c>
      <c r="H34" s="74">
        <f t="shared" si="10"/>
        <v>0</v>
      </c>
      <c r="I34" s="74">
        <f t="shared" si="10"/>
        <v>0</v>
      </c>
      <c r="J34" s="74">
        <f t="shared" si="5"/>
        <v>0</v>
      </c>
      <c r="K34" s="74">
        <f t="shared" ref="K34" si="11">SUM(K31:K33)</f>
        <v>0</v>
      </c>
      <c r="L34" s="74">
        <f t="shared" si="6"/>
        <v>0</v>
      </c>
    </row>
    <row r="35" spans="1:12">
      <c r="A35" s="176"/>
      <c r="B35" s="125"/>
      <c r="C35" s="69"/>
      <c r="D35" s="65"/>
      <c r="E35" s="65"/>
      <c r="F35" s="69"/>
      <c r="G35" s="69"/>
      <c r="H35" s="91"/>
      <c r="I35" s="91"/>
      <c r="J35" s="91"/>
      <c r="K35" s="91"/>
      <c r="L35" s="91"/>
    </row>
    <row r="36" spans="1:12" ht="29.25" thickBot="1">
      <c r="A36" s="176" t="s">
        <v>297</v>
      </c>
      <c r="B36" s="125" t="s">
        <v>223</v>
      </c>
      <c r="C36" s="137">
        <f>C23+C29+C34</f>
        <v>100000</v>
      </c>
      <c r="D36" s="131">
        <f t="shared" ref="D36:I36" si="12">D23+D29+D34</f>
        <v>0</v>
      </c>
      <c r="E36" s="131">
        <f t="shared" si="12"/>
        <v>0</v>
      </c>
      <c r="F36" s="137">
        <f t="shared" si="12"/>
        <v>0</v>
      </c>
      <c r="G36" s="137">
        <f t="shared" si="12"/>
        <v>0</v>
      </c>
      <c r="H36" s="137">
        <f t="shared" si="12"/>
        <v>0</v>
      </c>
      <c r="I36" s="137">
        <f t="shared" si="12"/>
        <v>-2039415.0554</v>
      </c>
      <c r="J36" s="137">
        <f t="shared" ref="J36" si="13">SUM(C36:I36)</f>
        <v>-1939415.0554</v>
      </c>
      <c r="K36" s="137">
        <f t="shared" ref="K36" si="14">K23+K29+K34</f>
        <v>0</v>
      </c>
      <c r="L36" s="137">
        <f t="shared" ref="L36" si="15">SUM(J36:K36)</f>
        <v>-1939415.0554</v>
      </c>
    </row>
    <row r="37" spans="1:12" ht="15.75" thickTop="1">
      <c r="A37" s="176"/>
      <c r="L37" s="133"/>
    </row>
    <row r="39" spans="1:12">
      <c r="I39" s="13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0"/>
  <sheetViews>
    <sheetView workbookViewId="0">
      <selection activeCell="G28" sqref="G28"/>
    </sheetView>
  </sheetViews>
  <sheetFormatPr defaultRowHeight="12.75"/>
  <cols>
    <col min="1" max="7" width="9.140625" style="146"/>
    <col min="8" max="8" width="11.85546875" style="146" bestFit="1" customWidth="1"/>
    <col min="9" max="16384" width="9.140625" style="146"/>
  </cols>
  <sheetData>
    <row r="1" spans="1:13">
      <c r="A1" s="183" t="s">
        <v>298</v>
      </c>
      <c r="B1" s="183"/>
      <c r="C1" s="183" t="s">
        <v>299</v>
      </c>
      <c r="D1" s="183"/>
      <c r="E1" s="183"/>
      <c r="F1" s="183"/>
      <c r="G1" s="183"/>
      <c r="H1" s="183" t="s">
        <v>300</v>
      </c>
    </row>
    <row r="2" spans="1:13" s="150" customFormat="1">
      <c r="A2" s="151" t="s">
        <v>224</v>
      </c>
      <c r="B2" s="151"/>
      <c r="C2" s="151" t="s">
        <v>225</v>
      </c>
      <c r="D2" s="151"/>
      <c r="E2" s="151"/>
      <c r="F2" s="151"/>
      <c r="G2" s="151"/>
      <c r="H2" s="151">
        <v>7600</v>
      </c>
      <c r="J2" s="152"/>
      <c r="M2" s="153"/>
    </row>
    <row r="3" spans="1:13" s="150" customFormat="1" ht="15.75" customHeight="1">
      <c r="A3" s="151" t="s">
        <v>226</v>
      </c>
      <c r="B3" s="184"/>
      <c r="C3" s="154" t="s">
        <v>227</v>
      </c>
      <c r="D3" s="154"/>
      <c r="E3" s="155"/>
      <c r="F3" s="155"/>
      <c r="G3" s="151"/>
      <c r="H3" s="155">
        <v>150</v>
      </c>
      <c r="J3" s="152"/>
      <c r="K3" s="156"/>
      <c r="L3" s="156"/>
    </row>
    <row r="4" spans="1:13" s="150" customFormat="1" ht="15.75" customHeight="1">
      <c r="A4" s="151" t="s">
        <v>228</v>
      </c>
      <c r="B4" s="184"/>
      <c r="C4" s="154" t="s">
        <v>227</v>
      </c>
      <c r="D4" s="154"/>
      <c r="E4" s="155"/>
      <c r="F4" s="155"/>
      <c r="G4" s="151"/>
      <c r="H4" s="155">
        <v>150</v>
      </c>
      <c r="J4" s="152"/>
      <c r="K4" s="156"/>
      <c r="L4" s="156"/>
    </row>
    <row r="5" spans="1:13" s="150" customFormat="1" ht="15.75" customHeight="1">
      <c r="A5" s="151" t="s">
        <v>229</v>
      </c>
      <c r="B5" s="184"/>
      <c r="C5" s="154" t="s">
        <v>230</v>
      </c>
      <c r="D5" s="154"/>
      <c r="E5" s="155"/>
      <c r="F5" s="155"/>
      <c r="G5" s="151"/>
      <c r="H5" s="155">
        <v>3500</v>
      </c>
      <c r="J5" s="152"/>
      <c r="K5" s="156"/>
      <c r="L5" s="156"/>
    </row>
    <row r="6" spans="1:13" s="150" customFormat="1" ht="15.75" customHeight="1">
      <c r="A6" s="151" t="s">
        <v>231</v>
      </c>
      <c r="B6" s="184"/>
      <c r="C6" s="154" t="s">
        <v>232</v>
      </c>
      <c r="D6" s="154"/>
      <c r="E6" s="155"/>
      <c r="F6" s="155"/>
      <c r="G6" s="151"/>
      <c r="H6" s="155">
        <v>8000</v>
      </c>
      <c r="J6" s="152"/>
      <c r="K6" s="156"/>
      <c r="L6" s="156"/>
    </row>
    <row r="7" spans="1:13" s="150" customFormat="1" ht="15.75" customHeight="1">
      <c r="A7" s="151" t="s">
        <v>233</v>
      </c>
      <c r="B7" s="184"/>
      <c r="C7" s="185" t="s">
        <v>234</v>
      </c>
      <c r="D7" s="154"/>
      <c r="E7" s="155"/>
      <c r="F7" s="155"/>
      <c r="G7" s="151"/>
      <c r="H7" s="155">
        <v>13500</v>
      </c>
      <c r="J7" s="152"/>
      <c r="K7" s="156"/>
      <c r="L7" s="156"/>
    </row>
    <row r="8" spans="1:13" s="150" customFormat="1" ht="15.75" customHeight="1">
      <c r="A8" s="151" t="s">
        <v>235</v>
      </c>
      <c r="B8" s="184"/>
      <c r="C8" s="154" t="s">
        <v>236</v>
      </c>
      <c r="D8" s="154"/>
      <c r="E8" s="155"/>
      <c r="F8" s="155"/>
      <c r="G8" s="151"/>
      <c r="H8" s="155">
        <v>6400</v>
      </c>
      <c r="J8" s="152"/>
      <c r="K8" s="156"/>
      <c r="L8" s="156"/>
    </row>
    <row r="10" spans="1:13">
      <c r="A10" s="186"/>
      <c r="B10" s="186"/>
      <c r="C10" s="186"/>
      <c r="D10" s="186"/>
      <c r="E10" s="186"/>
      <c r="F10" s="187" t="s">
        <v>237</v>
      </c>
      <c r="G10" s="187"/>
      <c r="H10" s="188">
        <f>SUM(H2:H9)</f>
        <v>39300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C5F513928E3E4C9237FA057DD34AE1" ma:contentTypeVersion="10" ma:contentTypeDescription="Create a new document." ma:contentTypeScope="" ma:versionID="72bc72f6dca8657e2fea083e22f3340f">
  <xsd:schema xmlns:xsd="http://www.w3.org/2001/XMLSchema" xmlns:xs="http://www.w3.org/2001/XMLSchema" xmlns:p="http://schemas.microsoft.com/office/2006/metadata/properties" xmlns:ns3="61508f77-bd83-4c2e-b43c-bb79186b47ae" xmlns:ns4="1af45663-544e-401f-a903-03efdca590f1" targetNamespace="http://schemas.microsoft.com/office/2006/metadata/properties" ma:root="true" ma:fieldsID="c3537b62e708af0a8037c0d6332e0aa4" ns3:_="" ns4:_="">
    <xsd:import namespace="61508f77-bd83-4c2e-b43c-bb79186b47ae"/>
    <xsd:import namespace="1af45663-544e-401f-a903-03efdca590f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508f77-bd83-4c2e-b43c-bb79186b47a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45663-544e-401f-a903-03efdca590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45C3C4-EC08-4E7E-B1AC-38E4098CEB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508f77-bd83-4c2e-b43c-bb79186b47ae"/>
    <ds:schemaRef ds:uri="1af45663-544e-401f-a903-03efdca590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7E69DC-EE6F-46E9-93C9-CBB00D31DB48}">
  <ds:schemaRefs>
    <ds:schemaRef ds:uri="http://purl.org/dc/elements/1.1/"/>
    <ds:schemaRef ds:uri="1af45663-544e-401f-a903-03efdca590f1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61508f77-bd83-4c2e-b43c-bb79186b47ae"/>
  </ds:schemaRefs>
</ds:datastoreItem>
</file>

<file path=customXml/itemProps3.xml><?xml version="1.0" encoding="utf-8"?>
<ds:datastoreItem xmlns:ds="http://schemas.openxmlformats.org/officeDocument/2006/customXml" ds:itemID="{5A84CE54-E422-4D16-AC10-FD7E88ECF4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Bilanci</vt:lpstr>
      <vt:lpstr>PASH</vt:lpstr>
      <vt:lpstr>CI</vt:lpstr>
      <vt:lpstr>Cash Flow</vt:lpstr>
      <vt:lpstr>Kapitali</vt:lpstr>
      <vt:lpstr>Nondeductable expenses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 BBK</dc:creator>
  <cp:lastModifiedBy>Vitore</cp:lastModifiedBy>
  <dcterms:created xsi:type="dcterms:W3CDTF">2021-07-30T09:44:05Z</dcterms:created>
  <dcterms:modified xsi:type="dcterms:W3CDTF">2022-07-12T08:11:00Z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0x010100AEC5F513928E3E4C9237FA057DD34AE1</vt:lpwstr>
  </property>
</Properties>
</file>