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0 Deklarim\BM-POLYMER SHPK\"/>
    </mc:Choice>
  </mc:AlternateContent>
  <xr:revisionPtr revIDLastSave="0" documentId="8_{AFC8E7C0-CDA2-4D57-94C3-38DBE6D17065}" xr6:coauthVersionLast="47" xr6:coauthVersionMax="47" xr10:uidLastSave="{00000000-0000-0000-0000-000000000000}"/>
  <bookViews>
    <workbookView xWindow="-120" yWindow="-120" windowWidth="29040" windowHeight="15840" xr2:uid="{4B5A1A6D-0881-4928-B087-C00170671176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B42" i="1" s="1"/>
  <c r="B47" i="1" s="1"/>
  <c r="D15" i="1"/>
  <c r="B15" i="1"/>
  <c r="D10" i="1"/>
  <c r="D42" i="1" s="1"/>
  <c r="D47" i="1" s="1"/>
  <c r="B10" i="1"/>
  <c r="A2" i="1"/>
  <c r="B57" i="1" l="1"/>
  <c r="D57" i="1"/>
</calcChain>
</file>

<file path=xl/sharedStrings.xml><?xml version="1.0" encoding="utf-8"?>
<sst xmlns="http://schemas.openxmlformats.org/spreadsheetml/2006/main" count="65" uniqueCount="61">
  <si>
    <t>Pasqyrat financiare te vitit 2020</t>
  </si>
  <si>
    <t>NIPT L73131001G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</si>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</sst>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CA7E1D90-BD68-4EBF-AC5F-F56881659964}"/>
    <cellStyle name="Normal" xfId="0" builtinId="0"/>
    <cellStyle name="Normal 21 2" xfId="3" xr:uid="{75DD54A7-F75A-487E-887D-1C62808F1DBC}"/>
    <cellStyle name="Normal 3 2" xfId="6" xr:uid="{08354CC0-7583-4961-8000-D54C3AC752EF}"/>
    <cellStyle name="Normal 7" xfId="1" xr:uid="{81D2D6C7-709B-417D-85CD-43F772510BA4}"/>
    <cellStyle name="Normal_Albania_-__Income_Statement_September_2009" xfId="4" xr:uid="{29F7CE2B-1086-43ED-97C1-455E043DF969}"/>
    <cellStyle name="Normal_SHEET" xfId="5" xr:uid="{32FCA5EF-E475-42D0-B864-BDC1C5FF2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0/Bilanci%202020%20BM-POLYMER%20SHPK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ilanci Ri "/>
      <sheetName val="Shenime 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 xml:space="preserve">Mbetje Plastike </v>
          </cell>
          <cell r="D8" t="str">
            <v>kg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342001</v>
          </cell>
          <cell r="C22" t="str">
            <v>Pet Flak</v>
          </cell>
          <cell r="D22" t="str">
            <v>kg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Pet Flake</v>
          </cell>
          <cell r="D38" t="str">
            <v>kg</v>
          </cell>
          <cell r="H38">
            <v>87814</v>
          </cell>
          <cell r="I38">
            <v>53.081171567176078</v>
          </cell>
          <cell r="J38">
            <v>4661270</v>
          </cell>
          <cell r="K38">
            <v>87814</v>
          </cell>
          <cell r="L38">
            <v>53.081171567176078</v>
          </cell>
          <cell r="M38">
            <v>4661270</v>
          </cell>
          <cell r="N38">
            <v>87814</v>
          </cell>
          <cell r="O38">
            <v>53.081171567176078</v>
          </cell>
          <cell r="P38">
            <v>4661270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 xml:space="preserve">Mbetje Plastike </v>
          </cell>
          <cell r="D39" t="str">
            <v>kg</v>
          </cell>
          <cell r="H39">
            <v>22000</v>
          </cell>
          <cell r="I39">
            <v>50</v>
          </cell>
          <cell r="J39">
            <v>1100000</v>
          </cell>
          <cell r="K39">
            <v>22000</v>
          </cell>
          <cell r="L39">
            <v>50</v>
          </cell>
          <cell r="M39">
            <v>1100000</v>
          </cell>
          <cell r="N39">
            <v>0</v>
          </cell>
          <cell r="O39">
            <v>50</v>
          </cell>
          <cell r="P39">
            <v>0</v>
          </cell>
          <cell r="Q39">
            <v>22000</v>
          </cell>
          <cell r="R39">
            <v>50</v>
          </cell>
          <cell r="S39">
            <v>1100000</v>
          </cell>
        </row>
        <row r="40">
          <cell r="B40">
            <v>351003</v>
          </cell>
          <cell r="C40" t="str">
            <v>Polipropolen granulat blu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5761270</v>
          </cell>
          <cell r="M387">
            <v>5761270</v>
          </cell>
          <cell r="P387">
            <v>4661270</v>
          </cell>
          <cell r="S387">
            <v>1100000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BM-POLYMER shpk</v>
          </cell>
        </row>
        <row r="279">
          <cell r="L279">
            <v>150276</v>
          </cell>
        </row>
      </sheetData>
      <sheetData sheetId="14"/>
      <sheetData sheetId="15">
        <row r="182">
          <cell r="E182">
            <v>7708745</v>
          </cell>
          <cell r="F182">
            <v>5730484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-4669906</v>
          </cell>
          <cell r="F188">
            <v>-3184194.17</v>
          </cell>
        </row>
        <row r="189">
          <cell r="E189">
            <v>0</v>
          </cell>
          <cell r="F189">
            <v>0</v>
          </cell>
        </row>
        <row r="192">
          <cell r="E192">
            <v>-607000</v>
          </cell>
          <cell r="F192">
            <v>-312000</v>
          </cell>
        </row>
        <row r="194">
          <cell r="E194">
            <v>-101369</v>
          </cell>
          <cell r="F194">
            <v>-52104</v>
          </cell>
        </row>
        <row r="196">
          <cell r="E196">
            <v>0</v>
          </cell>
          <cell r="F196">
            <v>0</v>
          </cell>
        </row>
        <row r="197">
          <cell r="E197">
            <v>-54084.439975000001</v>
          </cell>
          <cell r="F197">
            <v>-39198.167499999996</v>
          </cell>
        </row>
        <row r="198">
          <cell r="E198">
            <v>-1523909.0410999926</v>
          </cell>
          <cell r="F198">
            <v>-1264436.2083000001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222.28199999999998</v>
          </cell>
          <cell r="F206">
            <v>0.01</v>
          </cell>
        </row>
        <row r="209">
          <cell r="E209">
            <v>0</v>
          </cell>
          <cell r="F209">
            <v>0</v>
          </cell>
        </row>
        <row r="213">
          <cell r="E213">
            <v>-10.95</v>
          </cell>
          <cell r="F213">
            <v>-2.4700000000000002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34689.642546249976</v>
          </cell>
          <cell r="F221">
            <v>44002.549710000865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A368-C853-4BD6-A305-F2D60669A28A}">
  <sheetPr codeName="Sheet26"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BM-POLYMER shpk</v>
      </c>
    </row>
    <row r="3" spans="1:6" x14ac:dyDescent="0.25">
      <c r="A3" s="4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6"/>
      <c r="B6" s="7" t="s">
        <v>4</v>
      </c>
      <c r="C6" s="7"/>
      <c r="D6" s="7" t="s">
        <v>4</v>
      </c>
      <c r="E6" s="7"/>
      <c r="F6" s="3"/>
    </row>
    <row r="7" spans="1:6" x14ac:dyDescent="0.25">
      <c r="A7" s="6"/>
      <c r="B7" s="7" t="s">
        <v>5</v>
      </c>
      <c r="C7" s="7"/>
      <c r="D7" s="7" t="s">
        <v>6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7</v>
      </c>
      <c r="B9" s="10"/>
      <c r="C9" s="11"/>
      <c r="D9" s="10"/>
      <c r="E9" s="10"/>
      <c r="F9" s="12" t="s">
        <v>8</v>
      </c>
    </row>
    <row r="10" spans="1:6" x14ac:dyDescent="0.25">
      <c r="A10" s="13" t="s">
        <v>9</v>
      </c>
      <c r="B10" s="14">
        <f>ROUND([1]Bilanci!E182,0)</f>
        <v>7708745</v>
      </c>
      <c r="C10" s="11"/>
      <c r="D10" s="14">
        <f>+ROUND([1]Bilanci!F182,0)</f>
        <v>5730484</v>
      </c>
      <c r="E10" s="10"/>
      <c r="F10" s="15" t="s">
        <v>10</v>
      </c>
    </row>
    <row r="11" spans="1:6" x14ac:dyDescent="0.25">
      <c r="A11" s="13" t="s">
        <v>11</v>
      </c>
      <c r="B11" s="14"/>
      <c r="C11" s="11"/>
      <c r="D11" s="14"/>
      <c r="E11" s="10"/>
      <c r="F11" s="15" t="s">
        <v>12</v>
      </c>
    </row>
    <row r="12" spans="1:6" x14ac:dyDescent="0.25">
      <c r="A12" s="13" t="s">
        <v>13</v>
      </c>
      <c r="B12" s="14"/>
      <c r="C12" s="11"/>
      <c r="D12" s="14"/>
      <c r="E12" s="10"/>
      <c r="F12" s="15" t="s">
        <v>12</v>
      </c>
    </row>
    <row r="13" spans="1:6" x14ac:dyDescent="0.25">
      <c r="A13" s="13" t="s">
        <v>14</v>
      </c>
      <c r="B13" s="14"/>
      <c r="C13" s="11"/>
      <c r="D13" s="14"/>
      <c r="E13" s="10"/>
      <c r="F13" s="15" t="s">
        <v>12</v>
      </c>
    </row>
    <row r="14" spans="1:6" x14ac:dyDescent="0.25">
      <c r="A14" s="13" t="s">
        <v>15</v>
      </c>
      <c r="B14" s="14"/>
      <c r="C14" s="11"/>
      <c r="D14" s="14"/>
      <c r="E14" s="10"/>
      <c r="F14" s="15" t="s">
        <v>16</v>
      </c>
    </row>
    <row r="15" spans="1:6" x14ac:dyDescent="0.25">
      <c r="A15" s="9" t="s">
        <v>17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18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19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20</v>
      </c>
      <c r="B18" s="10"/>
      <c r="C18" s="11"/>
      <c r="D18" s="10"/>
      <c r="E18" s="10"/>
      <c r="F18" s="3"/>
    </row>
    <row r="19" spans="1:6" x14ac:dyDescent="0.25">
      <c r="A19" s="13" t="s">
        <v>20</v>
      </c>
      <c r="B19" s="14">
        <f>+ROUND([1]Bilanci!E188,0)</f>
        <v>-4669906</v>
      </c>
      <c r="C19" s="11"/>
      <c r="D19" s="14">
        <f>+ROUND([1]Bilanci!F188,0)</f>
        <v>-3184194</v>
      </c>
      <c r="E19" s="10"/>
      <c r="F19" s="3"/>
    </row>
    <row r="20" spans="1:6" x14ac:dyDescent="0.25">
      <c r="A20" s="13" t="s">
        <v>21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22</v>
      </c>
      <c r="B21" s="10"/>
      <c r="C21" s="11"/>
      <c r="D21" s="10"/>
      <c r="E21" s="10"/>
      <c r="F21" s="3"/>
    </row>
    <row r="22" spans="1:6" x14ac:dyDescent="0.25">
      <c r="A22" s="13" t="s">
        <v>23</v>
      </c>
      <c r="B22" s="14">
        <f>+ROUND([1]Bilanci!E192,0)</f>
        <v>-607000</v>
      </c>
      <c r="C22" s="11"/>
      <c r="D22" s="14">
        <f>+ROUND([1]Bilanci!F192,0)</f>
        <v>-312000</v>
      </c>
      <c r="E22" s="10"/>
      <c r="F22" s="3"/>
    </row>
    <row r="23" spans="1:6" x14ac:dyDescent="0.25">
      <c r="A23" s="13" t="s">
        <v>24</v>
      </c>
      <c r="B23" s="14">
        <f>+ROUND([1]Bilanci!E194,0)</f>
        <v>-101369</v>
      </c>
      <c r="C23" s="11"/>
      <c r="D23" s="14">
        <f>+ROUND([1]Bilanci!F194,0)</f>
        <v>-52104</v>
      </c>
      <c r="E23" s="10"/>
      <c r="F23" s="3"/>
    </row>
    <row r="24" spans="1:6" x14ac:dyDescent="0.25">
      <c r="A24" s="13" t="s">
        <v>25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26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27</v>
      </c>
      <c r="B26" s="14">
        <f>+ROUND([1]Bilanci!E197,0)</f>
        <v>-54084</v>
      </c>
      <c r="C26" s="11"/>
      <c r="D26" s="14">
        <f>+ROUND([1]Bilanci!F197,0)</f>
        <v>-39198</v>
      </c>
      <c r="E26" s="10"/>
      <c r="F26" s="3"/>
    </row>
    <row r="27" spans="1:6" x14ac:dyDescent="0.25">
      <c r="A27" s="9" t="s">
        <v>28</v>
      </c>
      <c r="B27" s="14">
        <f>+ROUND([1]Bilanci!E198,0)</f>
        <v>-1523909</v>
      </c>
      <c r="C27" s="11"/>
      <c r="D27" s="14">
        <f>+ROUND([1]Bilanci!F198,0)</f>
        <v>-1264436</v>
      </c>
      <c r="E27" s="10"/>
      <c r="F27" s="3"/>
    </row>
    <row r="28" spans="1:6" x14ac:dyDescent="0.25">
      <c r="A28" s="9" t="s">
        <v>29</v>
      </c>
      <c r="B28" s="10"/>
      <c r="C28" s="11"/>
      <c r="D28" s="10"/>
      <c r="E28" s="10"/>
      <c r="F28" s="3"/>
    </row>
    <row r="29" spans="1:6" ht="15" customHeight="1" x14ac:dyDescent="0.25">
      <c r="A29" s="13" t="s">
        <v>30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31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32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33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34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35</v>
      </c>
      <c r="B34" s="14">
        <f>+ROUND([1]Bilanci!E206,0)</f>
        <v>222</v>
      </c>
      <c r="C34" s="11"/>
      <c r="D34" s="14">
        <f>+ROUND([1]Bilanci!F206,0)</f>
        <v>0</v>
      </c>
      <c r="E34" s="10"/>
      <c r="F34" s="3"/>
    </row>
    <row r="35" spans="1:6" x14ac:dyDescent="0.25">
      <c r="A35" s="9" t="s">
        <v>36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37</v>
      </c>
      <c r="B36" s="10"/>
      <c r="C36" s="11"/>
      <c r="D36" s="10"/>
      <c r="E36" s="10"/>
      <c r="F36" s="3"/>
    </row>
    <row r="37" spans="1:6" x14ac:dyDescent="0.25">
      <c r="A37" s="13" t="s">
        <v>38</v>
      </c>
      <c r="B37" s="14">
        <f>+ROUND([1]Bilanci!E213,0)</f>
        <v>-11</v>
      </c>
      <c r="C37" s="11"/>
      <c r="D37" s="14">
        <f>+ROUND([1]Bilanci!F213,0)</f>
        <v>-2</v>
      </c>
      <c r="E37" s="10"/>
      <c r="F37" s="3"/>
    </row>
    <row r="38" spans="1:6" x14ac:dyDescent="0.25">
      <c r="A38" s="13" t="s">
        <v>39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40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41</v>
      </c>
      <c r="B40" s="14"/>
      <c r="C40" s="11"/>
      <c r="D40" s="14"/>
      <c r="E40" s="10"/>
      <c r="F40" s="3"/>
    </row>
    <row r="41" spans="1:6" x14ac:dyDescent="0.25">
      <c r="A41" s="16" t="s">
        <v>42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43</v>
      </c>
      <c r="B42" s="17">
        <f>SUM(B9:B41)</f>
        <v>752688</v>
      </c>
      <c r="C42" s="18"/>
      <c r="D42" s="17">
        <f>SUM(D9:D41)</f>
        <v>878550</v>
      </c>
      <c r="E42" s="18"/>
      <c r="F42" s="3"/>
    </row>
    <row r="43" spans="1:6" x14ac:dyDescent="0.25">
      <c r="A43" s="9" t="s">
        <v>44</v>
      </c>
      <c r="B43" s="18"/>
      <c r="C43" s="18"/>
      <c r="D43" s="18"/>
      <c r="E43" s="18"/>
      <c r="F43" s="3"/>
    </row>
    <row r="44" spans="1:6" x14ac:dyDescent="0.25">
      <c r="A44" s="13" t="s">
        <v>45</v>
      </c>
      <c r="B44" s="14">
        <f>ROUND(-[1]Bilanci!E221,0)</f>
        <v>-34690</v>
      </c>
      <c r="C44" s="11"/>
      <c r="D44" s="14">
        <f>+ROUND(-[1]Bilanci!F221,0)</f>
        <v>-44003</v>
      </c>
      <c r="E44" s="10"/>
      <c r="F44" s="3"/>
    </row>
    <row r="45" spans="1:6" x14ac:dyDescent="0.25">
      <c r="A45" s="13" t="s">
        <v>46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47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48</v>
      </c>
      <c r="B47" s="17">
        <f>SUM(B42:B46)</f>
        <v>717998</v>
      </c>
      <c r="C47" s="18"/>
      <c r="D47" s="17">
        <f>SUM(D42:D46)</f>
        <v>834547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49</v>
      </c>
      <c r="B49" s="22"/>
      <c r="C49" s="22"/>
      <c r="D49" s="22"/>
      <c r="E49" s="11"/>
      <c r="F49" s="3"/>
    </row>
    <row r="50" spans="1:6" x14ac:dyDescent="0.25">
      <c r="A50" s="13" t="s">
        <v>50</v>
      </c>
      <c r="B50" s="23">
        <f>+ROUND(-[1]Centro!L279,0)</f>
        <v>-150276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51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52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53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54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55</v>
      </c>
      <c r="B55" s="27">
        <f>SUM(B50:B54)</f>
        <v>-150276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56</v>
      </c>
      <c r="B57" s="31">
        <f>B47+B55</f>
        <v>567722</v>
      </c>
      <c r="C57" s="32"/>
      <c r="D57" s="31">
        <f>D47+D55</f>
        <v>834547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57</v>
      </c>
      <c r="B59" s="30"/>
      <c r="C59" s="30"/>
      <c r="D59" s="30"/>
      <c r="E59" s="34"/>
      <c r="F59" s="34"/>
    </row>
    <row r="60" spans="1:6" x14ac:dyDescent="0.25">
      <c r="A60" s="29" t="s">
        <v>58</v>
      </c>
      <c r="B60" s="14"/>
      <c r="C60" s="10"/>
      <c r="D60" s="14"/>
      <c r="E60" s="34"/>
      <c r="F60" s="34"/>
    </row>
    <row r="61" spans="1:6" x14ac:dyDescent="0.25">
      <c r="A61" s="29" t="s">
        <v>59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60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2021-07-24T10:23:18Z</dcterms:created>
  <dcterms:modified xsi:type="dcterms:W3CDTF">2021-07-24T10:24:03Z</dcterms:modified>
</cp:coreProperties>
</file>