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HP-PC\Enkelejd-Saliaj\admin.1.Ledi\Bilanc 2016\BM\21.Elite Gas\"/>
    </mc:Choice>
  </mc:AlternateContent>
  <bookViews>
    <workbookView xWindow="0" yWindow="0" windowWidth="28800" windowHeight="11535"/>
  </bookViews>
  <sheets>
    <sheet name="Shenimet" sheetId="1" r:id="rId1"/>
    <sheet name="Shenimet sqaruese" sheetId="2" r:id="rId2"/>
  </sheets>
  <externalReferences>
    <externalReference r:id="rId3"/>
    <externalReference r:id="rId4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70" i="2" l="1"/>
  <c r="L375" i="2" s="1"/>
  <c r="K375" i="2" s="1"/>
  <c r="K370" i="2"/>
  <c r="K368" i="2"/>
  <c r="K367" i="2"/>
  <c r="K365" i="2"/>
  <c r="K364" i="2"/>
  <c r="K363" i="2"/>
  <c r="K361" i="2"/>
  <c r="K360" i="2"/>
  <c r="L359" i="2"/>
  <c r="K359" i="2" s="1"/>
  <c r="K357" i="2"/>
  <c r="K356" i="2"/>
  <c r="L355" i="2"/>
  <c r="K355" i="2" s="1"/>
  <c r="K353" i="2"/>
  <c r="K352" i="2"/>
  <c r="K351" i="2"/>
  <c r="L350" i="2"/>
  <c r="K350" i="2"/>
  <c r="K347" i="2"/>
  <c r="K346" i="2"/>
  <c r="K344" i="2"/>
  <c r="K343" i="2"/>
  <c r="L341" i="2"/>
  <c r="K341" i="2"/>
  <c r="K339" i="2"/>
  <c r="K338" i="2"/>
  <c r="K334" i="2"/>
  <c r="K331" i="2"/>
  <c r="K330" i="2"/>
  <c r="K329" i="2"/>
  <c r="K324" i="2"/>
  <c r="K323" i="2"/>
  <c r="K322" i="2"/>
  <c r="K321" i="2"/>
  <c r="K320" i="2"/>
  <c r="K319" i="2"/>
  <c r="K318" i="2"/>
  <c r="K317" i="2"/>
  <c r="K316" i="2"/>
  <c r="K315" i="2"/>
  <c r="K314" i="2"/>
  <c r="K313" i="2"/>
  <c r="K312" i="2"/>
  <c r="K311" i="2"/>
  <c r="K310" i="2"/>
  <c r="K309" i="2"/>
  <c r="K308" i="2"/>
  <c r="K307" i="2"/>
  <c r="K306" i="2"/>
  <c r="K305" i="2"/>
  <c r="K304" i="2"/>
  <c r="K303" i="2"/>
  <c r="K302" i="2"/>
  <c r="K301" i="2"/>
  <c r="K300" i="2"/>
  <c r="K299" i="2"/>
  <c r="M298" i="2"/>
  <c r="L298" i="2"/>
  <c r="K298" i="2" s="1"/>
  <c r="L296" i="2"/>
  <c r="K296" i="2"/>
  <c r="K294" i="2"/>
  <c r="L292" i="2"/>
  <c r="K292" i="2"/>
  <c r="L291" i="2"/>
  <c r="L290" i="2" s="1"/>
  <c r="K290" i="2" s="1"/>
  <c r="K291" i="2"/>
  <c r="K288" i="2"/>
  <c r="K287" i="2"/>
  <c r="K286" i="2"/>
  <c r="K285" i="2"/>
  <c r="L284" i="2"/>
  <c r="K284" i="2"/>
  <c r="K282" i="2"/>
  <c r="K280" i="2"/>
  <c r="K279" i="2"/>
  <c r="K278" i="2"/>
  <c r="K277" i="2"/>
  <c r="K276" i="2"/>
  <c r="K275" i="2"/>
  <c r="K274" i="2"/>
  <c r="K273" i="2"/>
  <c r="K269" i="2"/>
  <c r="K267" i="2"/>
  <c r="K266" i="2"/>
  <c r="K265" i="2"/>
  <c r="L263" i="2"/>
  <c r="K263" i="2"/>
  <c r="L255" i="2"/>
  <c r="K255" i="2" s="1"/>
  <c r="K254" i="2"/>
  <c r="L253" i="2"/>
  <c r="K253" i="2"/>
  <c r="K251" i="2"/>
  <c r="K249" i="2"/>
  <c r="K247" i="2"/>
  <c r="K246" i="2"/>
  <c r="K243" i="2"/>
  <c r="K241" i="2"/>
  <c r="K239" i="2"/>
  <c r="K237" i="2"/>
  <c r="K233" i="2"/>
  <c r="K231" i="2"/>
  <c r="K230" i="2"/>
  <c r="K228" i="2"/>
  <c r="K226" i="2"/>
  <c r="K224" i="2"/>
  <c r="K221" i="2"/>
  <c r="K219" i="2"/>
  <c r="K217" i="2"/>
  <c r="L216" i="2"/>
  <c r="K216" i="2"/>
  <c r="K215" i="2"/>
  <c r="K213" i="2"/>
  <c r="K210" i="2"/>
  <c r="K208" i="2"/>
  <c r="K206" i="2"/>
  <c r="K202" i="2"/>
  <c r="L200" i="2"/>
  <c r="K200" i="2"/>
  <c r="K198" i="2"/>
  <c r="K197" i="2"/>
  <c r="K196" i="2"/>
  <c r="K195" i="2"/>
  <c r="K194" i="2"/>
  <c r="L193" i="2"/>
  <c r="K193" i="2"/>
  <c r="K191" i="2"/>
  <c r="K190" i="2"/>
  <c r="K189" i="2"/>
  <c r="L188" i="2"/>
  <c r="L184" i="2" s="1"/>
  <c r="K184" i="2" s="1"/>
  <c r="K188" i="2"/>
  <c r="K187" i="2"/>
  <c r="L182" i="2"/>
  <c r="K182" i="2"/>
  <c r="K180" i="2"/>
  <c r="K178" i="2"/>
  <c r="K176" i="2"/>
  <c r="K174" i="2"/>
  <c r="K172" i="2"/>
  <c r="K171" i="2"/>
  <c r="L170" i="2"/>
  <c r="K170" i="2"/>
  <c r="K169" i="2"/>
  <c r="L168" i="2"/>
  <c r="K168" i="2"/>
  <c r="K167" i="2"/>
  <c r="K166" i="2"/>
  <c r="K165" i="2"/>
  <c r="L164" i="2"/>
  <c r="L163" i="2" s="1"/>
  <c r="K163" i="2" s="1"/>
  <c r="K164" i="2"/>
  <c r="K160" i="2"/>
  <c r="K158" i="2"/>
  <c r="K156" i="2"/>
  <c r="K150" i="2"/>
  <c r="K146" i="2"/>
  <c r="K145" i="2"/>
  <c r="K144" i="2"/>
  <c r="K142" i="2"/>
  <c r="K140" i="2"/>
  <c r="J136" i="2"/>
  <c r="H136" i="2"/>
  <c r="I136" i="2" s="1"/>
  <c r="K135" i="2"/>
  <c r="J135" i="2"/>
  <c r="L135" i="2" s="1"/>
  <c r="I135" i="2"/>
  <c r="L134" i="2"/>
  <c r="I134" i="2"/>
  <c r="L133" i="2"/>
  <c r="I133" i="2"/>
  <c r="K132" i="2"/>
  <c r="J132" i="2"/>
  <c r="L132" i="2" s="1"/>
  <c r="I132" i="2"/>
  <c r="H132" i="2"/>
  <c r="G132" i="2"/>
  <c r="K131" i="2"/>
  <c r="L131" i="2" s="1"/>
  <c r="J131" i="2"/>
  <c r="H131" i="2"/>
  <c r="G131" i="2"/>
  <c r="I131" i="2" s="1"/>
  <c r="K130" i="2"/>
  <c r="K137" i="2" s="1"/>
  <c r="J130" i="2"/>
  <c r="L130" i="2" s="1"/>
  <c r="I130" i="2"/>
  <c r="H130" i="2"/>
  <c r="G130" i="2"/>
  <c r="G137" i="2" s="1"/>
  <c r="L123" i="2"/>
  <c r="K123" i="2"/>
  <c r="K122" i="2"/>
  <c r="K121" i="2"/>
  <c r="K120" i="2"/>
  <c r="K119" i="2"/>
  <c r="K118" i="2"/>
  <c r="K116" i="2"/>
  <c r="K111" i="2"/>
  <c r="K109" i="2"/>
  <c r="K106" i="2"/>
  <c r="K104" i="2"/>
  <c r="K102" i="2"/>
  <c r="L100" i="2"/>
  <c r="K100" i="2" s="1"/>
  <c r="K98" i="2"/>
  <c r="K96" i="2"/>
  <c r="K94" i="2"/>
  <c r="K89" i="2"/>
  <c r="L84" i="2"/>
  <c r="K84" i="2"/>
  <c r="K83" i="2"/>
  <c r="K82" i="2"/>
  <c r="K81" i="2"/>
  <c r="K80" i="2"/>
  <c r="K79" i="2"/>
  <c r="K76" i="2"/>
  <c r="K75" i="2"/>
  <c r="L74" i="2"/>
  <c r="K74" i="2"/>
  <c r="K73" i="2"/>
  <c r="K72" i="2"/>
  <c r="L69" i="2"/>
  <c r="K69" i="2"/>
  <c r="K67" i="2"/>
  <c r="K65" i="2"/>
  <c r="K62" i="2"/>
  <c r="K61" i="2"/>
  <c r="L60" i="2"/>
  <c r="K60" i="2"/>
  <c r="K59" i="2"/>
  <c r="L58" i="2"/>
  <c r="K58" i="2" s="1"/>
  <c r="K57" i="2"/>
  <c r="K56" i="2"/>
  <c r="K55" i="2"/>
  <c r="M39" i="2"/>
  <c r="M38" i="2"/>
  <c r="M37" i="2"/>
  <c r="M41" i="2" s="1"/>
  <c r="M30" i="2"/>
  <c r="M29" i="2"/>
  <c r="M28" i="2"/>
  <c r="M27" i="2"/>
  <c r="M26" i="2"/>
  <c r="M25" i="2"/>
  <c r="M24" i="2"/>
  <c r="M23" i="2"/>
  <c r="M22" i="2"/>
  <c r="M19" i="2"/>
  <c r="M18" i="2"/>
  <c r="M17" i="2"/>
  <c r="M16" i="2"/>
  <c r="K15" i="2"/>
  <c r="M15" i="2" s="1"/>
  <c r="M31" i="2" s="1"/>
  <c r="I137" i="2" l="1"/>
  <c r="L137" i="2"/>
  <c r="H137" i="2"/>
  <c r="L349" i="2"/>
  <c r="K349" i="2" s="1"/>
  <c r="J137" i="2"/>
  <c r="L256" i="2"/>
  <c r="L54" i="2"/>
  <c r="K54" i="2" l="1"/>
  <c r="L53" i="2"/>
  <c r="K53" i="2" s="1"/>
  <c r="K256" i="2"/>
  <c r="L257" i="2"/>
  <c r="K257" i="2" s="1"/>
</calcChain>
</file>

<file path=xl/sharedStrings.xml><?xml version="1.0" encoding="utf-8"?>
<sst xmlns="http://schemas.openxmlformats.org/spreadsheetml/2006/main" count="474" uniqueCount="307">
  <si>
    <t>S H E N I M E T   S H P J E G U E S E</t>
  </si>
  <si>
    <t>Sqarim:</t>
  </si>
  <si>
    <t xml:space="preserve">     Dhënia e shënimeve shpjeguese në këtë pjesë është e detyrueshme sipas SKK 2 i përmirësuar</t>
  </si>
  <si>
    <t xml:space="preserve">     Plotësimi i te dhënave të kësaj pjese duhet të bëhet sipas kërkesave dhe strukturës standarte te </t>
  </si>
  <si>
    <t>përcaktuara ne SKK 2 te përmirësuar.  Radha e dhënies se shpjegimeve duhet te jete :</t>
  </si>
  <si>
    <t xml:space="preserve">               a) Informacion i përgjithshëm dhe politikat kontabël</t>
  </si>
  <si>
    <t xml:space="preserve">               b)Shënimet qe shpjegojnë zërat e ndryshëm të pasqyrave financiare</t>
  </si>
  <si>
    <t xml:space="preserve">               c) Shënime të tjera shpjeguese</t>
  </si>
  <si>
    <t>A I</t>
  </si>
  <si>
    <t>Informacion i përgjithshëm</t>
  </si>
  <si>
    <t xml:space="preserve">     Kuadri ligjor: Ligjit 9228 dt. 29.04.2004 "Për Kontabilitetin dhe Pasqyrat Financiare"</t>
  </si>
  <si>
    <t xml:space="preserve">     Kuadri kontabël i aplikuar : Standardet Kombëtare te Kontabilitetit ne Shqipëri.(SKK 2)</t>
  </si>
  <si>
    <t xml:space="preserve">     Baza e përgatitjes se PF : Te drejtat dhe detyrimet e konstatuara.(SSK 1) </t>
  </si>
  <si>
    <t xml:space="preserve">     Parimet dhe karakteristikat cilësore te përdorura për hartimin e P.F. : (SKK 1)</t>
  </si>
  <si>
    <t xml:space="preserve">        a) NJESIA EKONOMIKE RAPORTUESE ka mbajtur ne llogarite e saj aktivet, pasivet dhe</t>
  </si>
  <si>
    <t>transaksionet ekonomike te veta.</t>
  </si>
  <si>
    <t xml:space="preserve">        b) VIJIMESIA e veprimtarisë ekonomike te njësisë sonë raportuese është e siguruar duke</t>
  </si>
  <si>
    <t>mos pasur ne plan ose nevoje ndërprerjen  e aktivitetit te saj.</t>
  </si>
  <si>
    <t xml:space="preserve">        c) KOMPENSIM midis një aktivi dhe një pasivi nuk ka , ndërsa midis te ardhurave dhe </t>
  </si>
  <si>
    <t>shpenzimeve ka vetëm ne rastet qe lejohen nga SKK.</t>
  </si>
  <si>
    <t xml:space="preserve">        d) KUPTUSHMERIA e Pasqyrave Financiare është realizuar ne masën e plote për te </t>
  </si>
  <si>
    <t xml:space="preserve">qene te qarta dhe te kuptueshme për përdorues te jashtëm qe kane njohuri te përgjithshme te </t>
  </si>
  <si>
    <t>mjaftueshme ne fushën e kontabilitetit.</t>
  </si>
  <si>
    <t xml:space="preserve">        e) MATERIALITETI është vlerësuar nga ana jone dhe ne baze te tij Pasqyrat Financiare</t>
  </si>
  <si>
    <t>janë hartuar vetëm për zëra materiale.</t>
  </si>
  <si>
    <t xml:space="preserve">         f) BESUSHMERIA për hartimin e Pasqyrave Financiare është e siguruar pasi nuk ka</t>
  </si>
  <si>
    <t>gabime materiale duke zbatuar parimet e mëposhtme :</t>
  </si>
  <si>
    <t xml:space="preserve">     </t>
  </si>
  <si>
    <t xml:space="preserve">                - Parimin e paraqitjes me besnikëri</t>
  </si>
  <si>
    <t xml:space="preserve">                - Parimin e përparësisë se përmbajtjes ekonomike mbi formën ligjore</t>
  </si>
  <si>
    <t xml:space="preserve">                - Parimin e paanshmërisë pa asnjë influencë te qëllimshëm</t>
  </si>
  <si>
    <t xml:space="preserve">                - Parimin e maturisë pa optimizëm te teperuar, pa nen e mbivlerësim te qëllimshëm</t>
  </si>
  <si>
    <t xml:space="preserve">                - Parimin e plotësisë duke paraqitur një pamje te vërtetë e te drejte te PF.</t>
  </si>
  <si>
    <t xml:space="preserve">                - Parimin e qëndrueshmërisë për te mos ndryshuar politikat e metodat kontabël</t>
  </si>
  <si>
    <t xml:space="preserve">                - Parimin e krahasueshmerise duke siguruar krahasimin midis dy periudhave.</t>
  </si>
  <si>
    <t>A II</t>
  </si>
  <si>
    <t>Politikat kontabël</t>
  </si>
  <si>
    <t xml:space="preserve">     Për përcaktimin e kostos se inventarëve është zgjedhur metoda "FIFO" ( hyrje e pare ,</t>
  </si>
  <si>
    <t>dalje e pare.(SKK 4)</t>
  </si>
  <si>
    <t xml:space="preserve">     Vlerësimi fillestar i një elementi te AAM qe plotëson kriteret për njohje si aktiv ne bilanc </t>
  </si>
  <si>
    <t>është vlerësuar me kosto. (SKK 5; 11)</t>
  </si>
  <si>
    <t xml:space="preserve">     Për prodhimin ose krijimin e AAM kur kjo financohet nga një hua, kostot e huamarrjes (dhe</t>
  </si>
  <si>
    <t>interesat) është metoda e kapitalizimit ne koston e aktivit për periudhën e investimit.(SKK 5)</t>
  </si>
  <si>
    <t xml:space="preserve">     Për vlerësimi i mëpasshëm i AAM është zgjedhur modeli i kostos duke i paraqitur ne </t>
  </si>
  <si>
    <t>bilanc me kosto minus amortizimin e akumuluar. (SKK 5)</t>
  </si>
  <si>
    <t xml:space="preserve">     Për llogaritjen e amortizimit te AAM (SKK 5) njësia jone ekonomike  ka përcaktuar</t>
  </si>
  <si>
    <t>si metode te amortizimit te ndërtesave metodën lineare dhe për AAM te tjera metodën e amortizimit</t>
  </si>
  <si>
    <t>mbi bazën e vleftës se mbetur ndërsa normat e amortizimit janë përdorur te njëllojta me ato te sistemit</t>
  </si>
  <si>
    <t>fiskal ne fuqi dhe konkretisht :</t>
  </si>
  <si>
    <t xml:space="preserve">                - Për ndërtesat me 5 % te vleftës se mbetur</t>
  </si>
  <si>
    <t xml:space="preserve">                - Kompjuterë e sisteme informacioni me 25 % te vleftës se mbetur</t>
  </si>
  <si>
    <t xml:space="preserve">                - Te gjitha AAM te tjera me 20 % te vleftës se mbetur</t>
  </si>
  <si>
    <t xml:space="preserve">     Për llogaritjen e amortizimit te AAJM (SKK 5) njësia ekonomike raportuese ka </t>
  </si>
  <si>
    <t>përcaktuar si metode te amortizimit metodën lineare me normën e amortizimit me  15 % ne vit.</t>
  </si>
  <si>
    <t>Ref.</t>
  </si>
  <si>
    <t xml:space="preserve">            ELITE GAS SHPK</t>
  </si>
  <si>
    <t>S H E N I M E T    S H P J E G U E S E</t>
  </si>
  <si>
    <t>B</t>
  </si>
  <si>
    <t>Shënimet qe shpjegojnë zërat e ndryshëm të pasqyrave financiare</t>
  </si>
  <si>
    <t>I</t>
  </si>
  <si>
    <t>AKTIVET  AFAT SHKURTERA</t>
  </si>
  <si>
    <t>►</t>
  </si>
  <si>
    <t>Aktivet  monetare</t>
  </si>
  <si>
    <t>Banka</t>
  </si>
  <si>
    <t>Nr</t>
  </si>
  <si>
    <t>Emri i Bankes</t>
  </si>
  <si>
    <t>Monedha</t>
  </si>
  <si>
    <t>Nr llogarise</t>
  </si>
  <si>
    <t>Vlera ne</t>
  </si>
  <si>
    <t xml:space="preserve">Kursi </t>
  </si>
  <si>
    <t>valute</t>
  </si>
  <si>
    <t>fund vitit</t>
  </si>
  <si>
    <t>leke</t>
  </si>
  <si>
    <t>banka ne leke</t>
  </si>
  <si>
    <t>eur</t>
  </si>
  <si>
    <t>Totali</t>
  </si>
  <si>
    <t>Arka</t>
  </si>
  <si>
    <t>E M E R T I M I</t>
  </si>
  <si>
    <t>Arka ne Leke</t>
  </si>
  <si>
    <t>Investime</t>
  </si>
  <si>
    <t>Në tituj pronësie të njësive ekonomike brenda grupit</t>
  </si>
  <si>
    <t>Aksionet e veta</t>
  </si>
  <si>
    <t>Te tjera Financiare</t>
  </si>
  <si>
    <t>Të drejta të arkëtueshme</t>
  </si>
  <si>
    <t>&gt;</t>
  </si>
  <si>
    <t>Nga aktiviteti i shfrytëzimit (Kliente per mallra,produkte e sherbime)</t>
  </si>
  <si>
    <t xml:space="preserve">   Fatura gjithsej</t>
  </si>
  <si>
    <t xml:space="preserve">     a)  Nga keto</t>
  </si>
  <si>
    <t>pa likuiduara deri ne 30 dite</t>
  </si>
  <si>
    <t>pa likuiduara deri ne 60 dite</t>
  </si>
  <si>
    <t>pa likuiduara deri ne 90 dite</t>
  </si>
  <si>
    <t>pa likuiduara deri ne 365 dite</t>
  </si>
  <si>
    <t>pa likuiduara permbi nje vit</t>
  </si>
  <si>
    <t xml:space="preserve">     b)  Nga faturat gjithsej</t>
  </si>
  <si>
    <t>Fatura mbi 300 mije leke te prera</t>
  </si>
  <si>
    <t>Fatura mbi 300 mije leke te likuid.</t>
  </si>
  <si>
    <t>Nga njësitë ekonomike brenda grupit</t>
  </si>
  <si>
    <t>Nga  njësitë ekonomike ku ka interesa pjesëmarrëse</t>
  </si>
  <si>
    <t>Të tjera  (TVSH, Tatim Fitimi Parapagime, etj)</t>
  </si>
  <si>
    <t>Tatim mbi fitimin</t>
  </si>
  <si>
    <t>Tatimi i derdhur paradhenie</t>
  </si>
  <si>
    <t>Tatimi i vitit ushtrimor</t>
  </si>
  <si>
    <t>Tatimi i derdhur teper</t>
  </si>
  <si>
    <t>Tatim rimbursuar</t>
  </si>
  <si>
    <t>Tatim nga viti kaluar</t>
  </si>
  <si>
    <t>Tvsh</t>
  </si>
  <si>
    <t>Tvsh e zbriteshme ne celje te vitit</t>
  </si>
  <si>
    <t>Tvsh e zbriteshme ne Blerje gjate vitit</t>
  </si>
  <si>
    <t>Tvsh e pagueshme ne shitje gjate vitit</t>
  </si>
  <si>
    <t>Tvsh e paguar gjate vitit</t>
  </si>
  <si>
    <t>Tvsh kerkesa per rimbursim</t>
  </si>
  <si>
    <t>Tvsh e zbriteshme ne mbyllje te vitit</t>
  </si>
  <si>
    <t>Te Tjera (Debitore/Kreditore, etj te ngjashme)</t>
  </si>
  <si>
    <t>Kapital i nënshkruar i papaguar</t>
  </si>
  <si>
    <t>Inventarët</t>
  </si>
  <si>
    <t>Lëndë e parë dhe materiale të konsumueshme</t>
  </si>
  <si>
    <t>Prodhime në proces dhe gjysëmprodukte</t>
  </si>
  <si>
    <t xml:space="preserve">Produkte të gatshme </t>
  </si>
  <si>
    <t xml:space="preserve">Mallra                                                        </t>
  </si>
  <si>
    <t>Aktive Biologjike (Gjë e gjallë në rritje e majmëri)</t>
  </si>
  <si>
    <t>AAGJM të mbajtura për shitje</t>
  </si>
  <si>
    <t>Parapagime për inventar</t>
  </si>
  <si>
    <t>Shpenzime të shtyra</t>
  </si>
  <si>
    <t>Të arkëtueshme nga të ardhurat e konstatuara</t>
  </si>
  <si>
    <t>II</t>
  </si>
  <si>
    <t>AKTIVET AFATGJATA</t>
  </si>
  <si>
    <t>Aktive financiare</t>
  </si>
  <si>
    <t>Tituj pronësie në njësitë ekonomike brenda grupit</t>
  </si>
  <si>
    <t xml:space="preserve">Tituj të huadhënies në njësitë ekonomike brenda grupit </t>
  </si>
  <si>
    <t xml:space="preserve">Tituj pronësie  në njësitë ekonomike ku ka interesa pjesëmarrëse </t>
  </si>
  <si>
    <t>Tituj të huadhënies  në njësitë ekonomike ku ka interesa pjesëmarrëse</t>
  </si>
  <si>
    <t xml:space="preserve">Tituj të tjerë të mbajtur si aktive afatgjata </t>
  </si>
  <si>
    <t>Tituj të tjerë të huadhënies</t>
  </si>
  <si>
    <t>Aktivet materiale</t>
  </si>
  <si>
    <t>Analiza e posteve te amortizueshme</t>
  </si>
  <si>
    <t>Emertimi</t>
  </si>
  <si>
    <t>Viti raportues</t>
  </si>
  <si>
    <t>Viti paraardhes</t>
  </si>
  <si>
    <t>Vlera</t>
  </si>
  <si>
    <t>Amortizimi</t>
  </si>
  <si>
    <t>Vl.mbetur</t>
  </si>
  <si>
    <t>Toka</t>
  </si>
  <si>
    <t>Ndertesa</t>
  </si>
  <si>
    <t>Instalime teknike specifike</t>
  </si>
  <si>
    <t>Mobilje dhe pasije</t>
  </si>
  <si>
    <t>AA te tjera</t>
  </si>
  <si>
    <t>Pajisje informatike</t>
  </si>
  <si>
    <t xml:space="preserve">Parapagime për aktive materiale dhe në proces </t>
  </si>
  <si>
    <t>Aktivet biologjike</t>
  </si>
  <si>
    <t>Aktive afatgjata jo materiale</t>
  </si>
  <si>
    <t>Koncesione, patenta, liçenca, marka tregtare, të drejta dhe aktive të ngjashme</t>
  </si>
  <si>
    <t>Emri i Mirë</t>
  </si>
  <si>
    <t>Parapagime për AAJM</t>
  </si>
  <si>
    <t>Aktive tatimore të shtyra</t>
  </si>
  <si>
    <t>Kapitali i nënshkruar i papaguar</t>
  </si>
  <si>
    <t>Detyrime afatshkurtra:</t>
  </si>
  <si>
    <t>Titujt e huamarrjes</t>
  </si>
  <si>
    <t>Detyrime ndaj institucioneve të kredisë</t>
  </si>
  <si>
    <t xml:space="preserve">Arkëtime në avancë për porosi </t>
  </si>
  <si>
    <t>Të pagueshme për aktivitetin e shfrytëzimit</t>
  </si>
  <si>
    <t>Fatura mbi 300 mije leke te kontab.</t>
  </si>
  <si>
    <t>Dëftesa të pagueshme</t>
  </si>
  <si>
    <t>Të pagueshme ndaj njësive ekonomike brenda grupit</t>
  </si>
  <si>
    <t>Të pagueshme ndaj  njësive ekonomike ku ka interesa pjesëmarrëse</t>
  </si>
  <si>
    <t>Te drejta e detyrime ndaj ortakeve</t>
  </si>
  <si>
    <t>Të pagueshme ndaj punonjësve dhe sigurimeve shoqërore/shëndetsore</t>
  </si>
  <si>
    <t>Të pagueshme për detyrimet tatimore</t>
  </si>
  <si>
    <t>Detyrime tatimore per Tatim Fitimin</t>
  </si>
  <si>
    <t>Detyrime tatimore per Tvsh-ne</t>
  </si>
  <si>
    <t xml:space="preserve">Tvsh e Paguar </t>
  </si>
  <si>
    <t>Tvsh per tu paguar ne mbyllje te vitit</t>
  </si>
  <si>
    <t>Detyrime tatimore per Tatimin ne Burim , etj</t>
  </si>
  <si>
    <t>Dividente per tu paguar</t>
  </si>
  <si>
    <t>Te tjera te pagueshme</t>
  </si>
  <si>
    <t>Të pagueshme për shpenzime të konstatuara</t>
  </si>
  <si>
    <t xml:space="preserve">Të ardhura të shtyra </t>
  </si>
  <si>
    <t>Provizione</t>
  </si>
  <si>
    <t>Detyrime afatgjata:</t>
  </si>
  <si>
    <t xml:space="preserve">Arkëtimet në avancë për porosi </t>
  </si>
  <si>
    <t>Të tjera të pagueshme</t>
  </si>
  <si>
    <t xml:space="preserve">Të pagueshme për shpenzime të konstatuara </t>
  </si>
  <si>
    <t>Të ardhura të shtyra</t>
  </si>
  <si>
    <t>Provizione:</t>
  </si>
  <si>
    <t xml:space="preserve">Provizione  për pensionet </t>
  </si>
  <si>
    <t>Provizione të tjera</t>
  </si>
  <si>
    <t>Detyrime tatimore të shtyra</t>
  </si>
  <si>
    <t>III</t>
  </si>
  <si>
    <t xml:space="preserve">KAPITALI </t>
  </si>
  <si>
    <t>Kapitali i Nënshkruar</t>
  </si>
  <si>
    <t>.</t>
  </si>
  <si>
    <t>Primi i lidhur me kapitalin</t>
  </si>
  <si>
    <t>Rezerva rivlerësimi</t>
  </si>
  <si>
    <t>Rezerva të tjera</t>
  </si>
  <si>
    <t xml:space="preserve">Rezerva ligjore </t>
  </si>
  <si>
    <t>Rezerva statutore</t>
  </si>
  <si>
    <t xml:space="preserve">Fitimi i pashpërndarë </t>
  </si>
  <si>
    <t>Fitim / Humbja e  Vitit [Fitimi (Humbja) e vitit financiar]</t>
  </si>
  <si>
    <t>●</t>
  </si>
  <si>
    <t>Fitimi i ushtrimit</t>
  </si>
  <si>
    <t>Shpenzime te pa zbriteshme</t>
  </si>
  <si>
    <t>Fitimi para tatimit</t>
  </si>
  <si>
    <t>Tatimi mbi fitimin</t>
  </si>
  <si>
    <t>Fitimi Fiskal</t>
  </si>
  <si>
    <t>Pasqyra e Performancës</t>
  </si>
  <si>
    <t>Pasqyra e te Ardhurave dhe Shpenzimeve 2015</t>
  </si>
  <si>
    <t>Formati 1 – Shpenzimet e shfrytëzimit të klasifikuara sipas natyrës</t>
  </si>
  <si>
    <t>Të ardhura nga aktiviteti i shfrytëzimit [Shitjet neto]</t>
  </si>
  <si>
    <t xml:space="preserve">Te ardhura nga shitja e Produktit te vet </t>
  </si>
  <si>
    <t xml:space="preserve">Te ardhura nga shitja e Shërbimeve </t>
  </si>
  <si>
    <t xml:space="preserve">Te ardhura nga shitja e Mallrave </t>
  </si>
  <si>
    <t>Ndryshimi në inventarin e produkteve të gatshme dhe prodhimit në proces</t>
  </si>
  <si>
    <t>Puna e kryer nga njësia ekonomike dhe e kapitalizuar</t>
  </si>
  <si>
    <t>Të ardhura të tjera të shfrytëzimit</t>
  </si>
  <si>
    <t>Qeraja</t>
  </si>
  <si>
    <t>Komisione</t>
  </si>
  <si>
    <t>Transport per te tjeret</t>
  </si>
  <si>
    <t>Prodhimi i AA jomateriale</t>
  </si>
  <si>
    <t>Prodhimi i AA materiale</t>
  </si>
  <si>
    <t>Te ardhura nga grantet</t>
  </si>
  <si>
    <t>Te ardhura te tjera</t>
  </si>
  <si>
    <t>75 / 771</t>
  </si>
  <si>
    <t>Ndrysh.ne invent.prod.gatshme e prodhimit ne proces</t>
  </si>
  <si>
    <t>Materialet e konsumuara</t>
  </si>
  <si>
    <t>Blerje/shpenzime materiale dhe materiale të tjera</t>
  </si>
  <si>
    <t>601 / 602</t>
  </si>
  <si>
    <t>Ndryshimet e gjëndjeve të Materialeve (+/-)</t>
  </si>
  <si>
    <t>Mallra të blera</t>
  </si>
  <si>
    <t>Ndryshimet e gjëndjeve të Mallrave (+/-)</t>
  </si>
  <si>
    <t>Shpenzime të personelit [Kosto e punes]</t>
  </si>
  <si>
    <t>Paga dhe shpërblime [Pagat e personelit]</t>
  </si>
  <si>
    <t>Shpenzime të sigurimeve shoqërore/shëndetsore (paraqitur veçmas nga shpenzimet për pensionet) [Shpenzimet per sigurime shoqerore e shendetesore]</t>
  </si>
  <si>
    <t>Zhvlerësimi i aktiveve afatgjata materiale</t>
  </si>
  <si>
    <t>Shpenzime konsumi dhe amortizimi [Amortizimet dhe zhvleresimet]</t>
  </si>
  <si>
    <t>Shpenzime të tjera shfrytëzimi [Shpenzime te tjera]</t>
  </si>
  <si>
    <t>Shpenzime per sherbime</t>
  </si>
  <si>
    <t>Blerje amballazhi</t>
  </si>
  <si>
    <t xml:space="preserve">Blerje te pastokueshme </t>
  </si>
  <si>
    <t>Sherbimet nga nen-kontraktoret</t>
  </si>
  <si>
    <t>Trajtime te pergjithshme</t>
  </si>
  <si>
    <t xml:space="preserve">Qera </t>
  </si>
  <si>
    <t>Mirembajtje dhe riparime</t>
  </si>
  <si>
    <t>Shpenzime për Siguracione</t>
  </si>
  <si>
    <t>Kerkim studime</t>
  </si>
  <si>
    <t>Sherbime të tjera</t>
  </si>
  <si>
    <t>Personel jashte njesise</t>
  </si>
  <si>
    <t>Pagesa te ndermjetesve dhe honorare</t>
  </si>
  <si>
    <t>Shpenzime per koncesione, patenta dhe licensa</t>
  </si>
  <si>
    <t>Shpenzime per publicitet, reklama</t>
  </si>
  <si>
    <t>Transferime, udhetime, dieta</t>
  </si>
  <si>
    <t xml:space="preserve">Shpenzime postare dhe telekomunikacioni </t>
  </si>
  <si>
    <t>Shpenzime transporti</t>
  </si>
  <si>
    <t>Shpenzime per sherbime bankare</t>
  </si>
  <si>
    <t>Taksa dhe tarifa doganore</t>
  </si>
  <si>
    <t>Akciza</t>
  </si>
  <si>
    <t>Taksa dhe tarifa vendore</t>
  </si>
  <si>
    <t>Taksa e regjistrimit dhe tatime te tjera</t>
  </si>
  <si>
    <t>635/8</t>
  </si>
  <si>
    <t>Subvencione te dhena</t>
  </si>
  <si>
    <t>Shpenzime per pritje dhe perfaqesime</t>
  </si>
  <si>
    <t>Gjoba dhe demshperblime</t>
  </si>
  <si>
    <t>657 / 658</t>
  </si>
  <si>
    <t>Vlera kontabel e AA te shitura</t>
  </si>
  <si>
    <t xml:space="preserve">Të ardhura të tjera </t>
  </si>
  <si>
    <t>Të ardhura nga njësitë ekonomike ku ka interesa pjesëmarrëse (paraqitur veçmas të ardhurat nga njësitë ekonomike brenda grupit)</t>
  </si>
  <si>
    <t>Të ardhura nga investimet dhe huatë e tjera pjesë e aktiveve afatgjata (paraqitur veçmas të ardhurat nga njësitë ekonomike brenda grupit)</t>
  </si>
  <si>
    <t>Interesa të arkëtueshëm dhe të ardhura të tjera të ngjashme (paraqitur  veçmas të ardhurat nga njësitë ekonomike brenda grupit)</t>
  </si>
  <si>
    <t>Zhvlerësimi i aktiveve  financiare dhe investimeve financiare të mbajtura si  aktive afatshkurtra</t>
  </si>
  <si>
    <t>Shpenzime financiare</t>
  </si>
  <si>
    <t>Shpenzime interesi dhe shpenzime  të ngjashme (paraqitur veçmas shpenzimet për t'u paguar tek njësitë ekonomike brenda grupit)</t>
  </si>
  <si>
    <t>Shpenzime të tjera financiare</t>
  </si>
  <si>
    <t>Pjesa e fitimit/humbjes nga pjesëmarrjet  [Te ardhurat dhe shpenzimet financiare nga njesite e kontrolluara]</t>
  </si>
  <si>
    <t>Te ardhura  financiare nga shoqerite e kontrolluara</t>
  </si>
  <si>
    <t>Shpenzime financiare nga shoqerite e kontrolluara</t>
  </si>
  <si>
    <t>Te ardhura financiare nga shoqerite e lidhura</t>
  </si>
  <si>
    <t>Shpenzime financiare nga shoqerite e lidhura</t>
  </si>
  <si>
    <t xml:space="preserve">Te ardhurat dhe shpenzimet financiare </t>
  </si>
  <si>
    <t xml:space="preserve">Te ardh.e shpenz. financ.nga inves.te tjera financ.afatgjata </t>
  </si>
  <si>
    <t>Te ardhura nga dividentet</t>
  </si>
  <si>
    <t xml:space="preserve">Fitim/(Humbja) nga rivleresimi i letrave me vlere </t>
  </si>
  <si>
    <t>764-664</t>
  </si>
  <si>
    <t xml:space="preserve">Fitim/(Humbja) nga shitja e letrave me vlere </t>
  </si>
  <si>
    <t>765-665</t>
  </si>
  <si>
    <t>Te ardhurat dhe shpenzimet nga interesat</t>
  </si>
  <si>
    <t>Te ardhura nga interesat</t>
  </si>
  <si>
    <t>Shpenzime per interesa</t>
  </si>
  <si>
    <t>Fitimet (Humbjet) nga kursi kembimit</t>
  </si>
  <si>
    <t>Fitim nga kembimet valutore</t>
  </si>
  <si>
    <t>Humbje nga kembimet valutore</t>
  </si>
  <si>
    <t>Te ardhura dhe shpenzime te tjera financiare</t>
  </si>
  <si>
    <t>Te ardhura te tjera financiare</t>
  </si>
  <si>
    <t>Shpenzime te tjera financiare</t>
  </si>
  <si>
    <t xml:space="preserve">Fitimi (humbja) para tatimit  </t>
  </si>
  <si>
    <t>D</t>
  </si>
  <si>
    <t>Shpenzime te panjohura (Gjoba)</t>
  </si>
  <si>
    <t>Shpenzimet e tatimit mbi fitimin</t>
  </si>
  <si>
    <t>Shpenzimi aktual i tatimit mbi fitimin</t>
  </si>
  <si>
    <t>Shpenzimi i tatim fitimit të shtyrë</t>
  </si>
  <si>
    <t>Pjesa e tatim fitimit të  pjesëmarrjeve</t>
  </si>
  <si>
    <t xml:space="preserve">Fitimi (humbja) neto e vitit financiar  </t>
  </si>
  <si>
    <t>Shënime të tjera shpjeguese</t>
  </si>
  <si>
    <t xml:space="preserve">Ngjarje te ndodhura pas dates se bilancit per te cilat behen rregullime apo ngjarje te </t>
  </si>
  <si>
    <t>ndodhura pas dates se bilancit per te cilat nuk behen rregulline  nuk ka.</t>
  </si>
  <si>
    <t>Gabime materiale te ndodhura ne periudhat kontabel te mepareshme te konstatuara gjate</t>
  </si>
  <si>
    <t>periudhes raportuese dhe qe korigjim nuk ka.</t>
  </si>
  <si>
    <t>HARTOI</t>
  </si>
  <si>
    <t>Per Drejtimin  e Njesise  Ekonomike</t>
  </si>
  <si>
    <t>(______________________)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</si>
</sst>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#,##0.00_ ;\-#,##0.00\ "/>
    <numFmt numFmtId="165" formatCode="_(* #,##0_);_(* \(#,##0\);_(* &quot;-&quot;??_);_(@_)"/>
    <numFmt numFmtId="166" formatCode="#,##0.0;\-#,##0.0"/>
  </numFmts>
  <fonts count="31">
    <font>
      <sz val="10"/>
      <name val="Arial"/>
    </font>
    <font>
      <b/>
      <u/>
      <sz val="14"/>
      <name val="Arial"/>
      <family val="2"/>
    </font>
    <font>
      <sz val="8"/>
      <name val="Arial"/>
      <family val="2"/>
    </font>
    <font>
      <u/>
      <sz val="10"/>
      <name val="Arial"/>
      <family val="2"/>
    </font>
    <font>
      <b/>
      <u/>
      <sz val="12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10"/>
      <name val="Arial"/>
      <family val="2"/>
    </font>
    <font>
      <sz val="10"/>
      <color rgb="FFFF0000"/>
      <name val="Arial"/>
      <family val="2"/>
    </font>
    <font>
      <sz val="14"/>
      <name val="Arial"/>
      <family val="2"/>
    </font>
    <font>
      <b/>
      <u/>
      <sz val="14"/>
      <color rgb="FFFF0000"/>
      <name val="Arial"/>
      <family val="2"/>
    </font>
    <font>
      <b/>
      <sz val="10"/>
      <color indexed="10"/>
      <name val="Arial"/>
      <family val="2"/>
    </font>
    <font>
      <b/>
      <sz val="14"/>
      <name val="Times New Roman"/>
      <family val="1"/>
    </font>
    <font>
      <b/>
      <u/>
      <sz val="10"/>
      <name val="Arial"/>
      <family val="2"/>
    </font>
    <font>
      <b/>
      <sz val="10"/>
      <color rgb="FFFF0000"/>
      <name val="Arial"/>
      <family val="2"/>
    </font>
    <font>
      <sz val="8"/>
      <color rgb="FFFF0000"/>
      <name val="Arial"/>
      <family val="2"/>
    </font>
    <font>
      <i/>
      <sz val="10"/>
      <name val="Arial"/>
      <family val="2"/>
    </font>
    <font>
      <sz val="12"/>
      <name val="Arial"/>
      <family val="2"/>
    </font>
    <font>
      <sz val="12"/>
      <color rgb="FFFF000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10"/>
      <color indexed="8"/>
      <name val="Arial"/>
      <family val="2"/>
    </font>
    <font>
      <b/>
      <sz val="10"/>
      <name val="Times New Roman"/>
      <family val="1"/>
    </font>
    <font>
      <b/>
      <sz val="12"/>
      <name val="Arial"/>
      <family val="2"/>
    </font>
    <font>
      <i/>
      <sz val="11"/>
      <name val="Arial"/>
      <family val="2"/>
    </font>
    <font>
      <i/>
      <sz val="12"/>
      <name val="Arial"/>
      <family val="2"/>
    </font>
    <font>
      <sz val="10"/>
      <name val="Arial CE"/>
    </font>
    <font>
      <i/>
      <sz val="10"/>
      <color theme="0"/>
      <name val="Arial"/>
      <family val="2"/>
    </font>
    <font>
      <sz val="10"/>
      <color theme="0"/>
      <name val="Arial"/>
      <family val="2"/>
    </font>
    <font>
      <i/>
      <sz val="10"/>
      <color rgb="FFFF0000"/>
      <name val="Arial"/>
      <family val="2"/>
    </font>
    <font>
      <i/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5" fillId="0" borderId="0" applyFont="0" applyFill="0" applyBorder="0" applyAlignment="0" applyProtection="0"/>
    <xf numFmtId="0" fontId="26" fillId="0" borderId="0"/>
    <xf numFmtId="0" fontId="26" fillId="0" borderId="0"/>
  </cellStyleXfs>
  <cellXfs count="284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" fillId="0" borderId="4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0" borderId="4" xfId="0" applyFont="1" applyBorder="1"/>
    <xf numFmtId="0" fontId="3" fillId="0" borderId="6" xfId="0" applyFont="1" applyBorder="1" applyAlignment="1">
      <alignment horizontal="center"/>
    </xf>
    <xf numFmtId="0" fontId="2" fillId="0" borderId="7" xfId="0" applyFont="1" applyBorder="1"/>
    <xf numFmtId="0" fontId="2" fillId="0" borderId="5" xfId="0" applyFont="1" applyBorder="1"/>
    <xf numFmtId="0" fontId="2" fillId="0" borderId="0" xfId="0" applyFont="1"/>
    <xf numFmtId="0" fontId="2" fillId="0" borderId="8" xfId="0" applyFont="1" applyBorder="1"/>
    <xf numFmtId="0" fontId="2" fillId="0" borderId="9" xfId="0" applyFont="1" applyBorder="1"/>
    <xf numFmtId="0" fontId="2" fillId="0" borderId="9" xfId="0" applyFont="1" applyBorder="1" applyAlignment="1"/>
    <xf numFmtId="0" fontId="2" fillId="0" borderId="8" xfId="0" applyFont="1" applyFill="1" applyBorder="1"/>
    <xf numFmtId="0" fontId="2" fillId="0" borderId="10" xfId="0" applyFont="1" applyBorder="1"/>
    <xf numFmtId="0" fontId="2" fillId="0" borderId="11" xfId="0" applyFont="1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4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vertical="center"/>
    </xf>
    <xf numFmtId="0" fontId="2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horizontal="right"/>
    </xf>
    <xf numFmtId="0" fontId="0" fillId="0" borderId="0" xfId="0" applyFont="1" applyFill="1" applyBorder="1"/>
    <xf numFmtId="0" fontId="5" fillId="0" borderId="0" xfId="0" applyFont="1" applyBorder="1"/>
    <xf numFmtId="0" fontId="5" fillId="0" borderId="4" xfId="0" applyFont="1" applyBorder="1"/>
    <xf numFmtId="0" fontId="5" fillId="0" borderId="5" xfId="0" applyFont="1" applyBorder="1"/>
    <xf numFmtId="0" fontId="5" fillId="0" borderId="0" xfId="0" applyFont="1"/>
    <xf numFmtId="0" fontId="0" fillId="0" borderId="0" xfId="0" applyFont="1" applyBorder="1"/>
    <xf numFmtId="0" fontId="6" fillId="0" borderId="0" xfId="0" applyFont="1" applyBorder="1"/>
    <xf numFmtId="0" fontId="0" fillId="0" borderId="0" xfId="0" applyFont="1"/>
    <xf numFmtId="0" fontId="7" fillId="0" borderId="0" xfId="0" applyFont="1"/>
    <xf numFmtId="0" fontId="0" fillId="0" borderId="5" xfId="0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7" fillId="0" borderId="0" xfId="0" applyFont="1" applyAlignment="1">
      <alignment horizontal="center"/>
    </xf>
    <xf numFmtId="0" fontId="8" fillId="0" borderId="0" xfId="0" applyFont="1"/>
    <xf numFmtId="0" fontId="7" fillId="0" borderId="2" xfId="0" applyFont="1" applyBorder="1" applyAlignment="1">
      <alignment horizontal="center"/>
    </xf>
    <xf numFmtId="0" fontId="8" fillId="0" borderId="2" xfId="0" applyFont="1" applyBorder="1"/>
    <xf numFmtId="0" fontId="7" fillId="0" borderId="0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9" fillId="0" borderId="13" xfId="0" applyFont="1" applyBorder="1" applyAlignment="1">
      <alignment horizontal="center" vertical="center"/>
    </xf>
    <xf numFmtId="0" fontId="8" fillId="0" borderId="13" xfId="0" applyFont="1" applyBorder="1"/>
    <xf numFmtId="0" fontId="1" fillId="0" borderId="4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4" fillId="0" borderId="0" xfId="0" applyFont="1" applyBorder="1" applyAlignment="1">
      <alignment horizontal="left"/>
    </xf>
    <xf numFmtId="0" fontId="4" fillId="0" borderId="9" xfId="0" applyFont="1" applyBorder="1"/>
    <xf numFmtId="0" fontId="8" fillId="0" borderId="0" xfId="0" applyFont="1" applyBorder="1"/>
    <xf numFmtId="0" fontId="0" fillId="0" borderId="0" xfId="0" applyBorder="1" applyAlignment="1"/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2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13" fillId="0" borderId="0" xfId="0" applyFont="1" applyBorder="1" applyAlignment="1">
      <alignment horizontal="center" vertical="center"/>
    </xf>
    <xf numFmtId="0" fontId="8" fillId="0" borderId="0" xfId="0" applyFont="1" applyBorder="1" applyAlignment="1"/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7" fillId="0" borderId="15" xfId="0" applyFont="1" applyFill="1" applyBorder="1" applyAlignment="1">
      <alignment horizontal="center"/>
    </xf>
    <xf numFmtId="0" fontId="5" fillId="0" borderId="18" xfId="0" applyFont="1" applyFill="1" applyBorder="1" applyAlignment="1">
      <alignment horizontal="left"/>
    </xf>
    <xf numFmtId="0" fontId="5" fillId="0" borderId="19" xfId="0" applyFont="1" applyFill="1" applyBorder="1" applyAlignment="1">
      <alignment horizontal="left"/>
    </xf>
    <xf numFmtId="0" fontId="0" fillId="0" borderId="15" xfId="0" applyBorder="1" applyAlignment="1"/>
    <xf numFmtId="0" fontId="0" fillId="0" borderId="18" xfId="0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39" fontId="0" fillId="0" borderId="15" xfId="1" applyNumberFormat="1" applyFont="1" applyBorder="1" applyAlignment="1">
      <alignment horizontal="right"/>
    </xf>
    <xf numFmtId="2" fontId="0" fillId="0" borderId="15" xfId="0" applyNumberFormat="1" applyBorder="1" applyAlignment="1">
      <alignment horizontal="right"/>
    </xf>
    <xf numFmtId="0" fontId="7" fillId="0" borderId="15" xfId="0" applyFont="1" applyBorder="1" applyAlignment="1">
      <alignment horizontal="center"/>
    </xf>
    <xf numFmtId="0" fontId="5" fillId="0" borderId="15" xfId="0" applyFont="1" applyBorder="1" applyAlignment="1"/>
    <xf numFmtId="0" fontId="0" fillId="0" borderId="18" xfId="0" quotePrefix="1" applyBorder="1" applyAlignment="1">
      <alignment horizontal="center" wrapText="1"/>
    </xf>
    <xf numFmtId="0" fontId="5" fillId="2" borderId="18" xfId="0" quotePrefix="1" applyFont="1" applyFill="1" applyBorder="1" applyAlignment="1">
      <alignment horizontal="center" wrapText="1"/>
    </xf>
    <xf numFmtId="0" fontId="0" fillId="2" borderId="19" xfId="0" quotePrefix="1" applyFill="1" applyBorder="1" applyAlignment="1">
      <alignment horizontal="center" wrapText="1"/>
    </xf>
    <xf numFmtId="2" fontId="0" fillId="0" borderId="0" xfId="0" applyNumberFormat="1"/>
    <xf numFmtId="0" fontId="5" fillId="2" borderId="15" xfId="0" applyFont="1" applyFill="1" applyBorder="1" applyAlignment="1"/>
    <xf numFmtId="0" fontId="5" fillId="2" borderId="18" xfId="0" applyFont="1" applyFill="1" applyBorder="1" applyAlignment="1">
      <alignment horizontal="left"/>
    </xf>
    <xf numFmtId="0" fontId="5" fillId="2" borderId="19" xfId="0" applyFont="1" applyFill="1" applyBorder="1" applyAlignment="1">
      <alignment horizontal="left"/>
    </xf>
    <xf numFmtId="1" fontId="5" fillId="0" borderId="18" xfId="0" applyNumberFormat="1" applyFont="1" applyFill="1" applyBorder="1" applyAlignment="1">
      <alignment horizontal="center" wrapText="1"/>
    </xf>
    <xf numFmtId="1" fontId="5" fillId="0" borderId="19" xfId="0" applyNumberFormat="1" applyFont="1" applyFill="1" applyBorder="1" applyAlignment="1">
      <alignment horizontal="center" wrapText="1"/>
    </xf>
    <xf numFmtId="0" fontId="0" fillId="0" borderId="19" xfId="0" applyFill="1" applyBorder="1" applyAlignment="1">
      <alignment horizontal="left"/>
    </xf>
    <xf numFmtId="0" fontId="0" fillId="0" borderId="18" xfId="0" applyBorder="1" applyAlignment="1">
      <alignment horizontal="center" wrapText="1"/>
    </xf>
    <xf numFmtId="0" fontId="8" fillId="0" borderId="19" xfId="0" applyFont="1" applyBorder="1" applyAlignment="1">
      <alignment horizontal="center" wrapText="1"/>
    </xf>
    <xf numFmtId="39" fontId="5" fillId="2" borderId="15" xfId="1" applyNumberFormat="1" applyFont="1" applyFill="1" applyBorder="1" applyAlignment="1">
      <alignment horizontal="right" vertical="center"/>
    </xf>
    <xf numFmtId="0" fontId="0" fillId="0" borderId="4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15" xfId="0" applyBorder="1" applyAlignment="1">
      <alignment horizontal="center" vertical="center"/>
    </xf>
    <xf numFmtId="0" fontId="7" fillId="0" borderId="18" xfId="0" applyFont="1" applyFill="1" applyBorder="1" applyAlignment="1">
      <alignment horizontal="center" vertical="center"/>
    </xf>
    <xf numFmtId="0" fontId="7" fillId="0" borderId="20" xfId="0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horizontal="center" vertical="center"/>
    </xf>
    <xf numFmtId="39" fontId="7" fillId="0" borderId="15" xfId="1" applyNumberFormat="1" applyFont="1" applyBorder="1"/>
    <xf numFmtId="164" fontId="0" fillId="0" borderId="0" xfId="0" applyNumberFormat="1"/>
    <xf numFmtId="0" fontId="0" fillId="0" borderId="0" xfId="0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39" fontId="7" fillId="0" borderId="0" xfId="1" applyNumberFormat="1" applyFont="1" applyBorder="1"/>
    <xf numFmtId="0" fontId="0" fillId="0" borderId="0" xfId="0" applyBorder="1" applyAlignment="1">
      <alignment horizontal="center" vertical="center"/>
    </xf>
    <xf numFmtId="0" fontId="2" fillId="0" borderId="0" xfId="0" applyFont="1" applyBorder="1"/>
    <xf numFmtId="0" fontId="15" fillId="0" borderId="0" xfId="0" applyFont="1" applyBorder="1"/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0" fontId="0" fillId="0" borderId="18" xfId="0" applyFill="1" applyBorder="1" applyAlignment="1">
      <alignment horizontal="left"/>
    </xf>
    <xf numFmtId="0" fontId="0" fillId="0" borderId="20" xfId="0" applyFill="1" applyBorder="1" applyAlignment="1">
      <alignment horizontal="left"/>
    </xf>
    <xf numFmtId="39" fontId="0" fillId="0" borderId="15" xfId="1" applyNumberFormat="1" applyFont="1" applyBorder="1" applyAlignment="1"/>
    <xf numFmtId="0" fontId="7" fillId="0" borderId="15" xfId="0" applyFont="1" applyBorder="1" applyAlignment="1">
      <alignment horizontal="center" vertical="center"/>
    </xf>
    <xf numFmtId="0" fontId="0" fillId="0" borderId="15" xfId="0" applyBorder="1"/>
    <xf numFmtId="3" fontId="7" fillId="0" borderId="15" xfId="0" applyNumberFormat="1" applyFont="1" applyBorder="1" applyAlignment="1">
      <alignment vertical="center"/>
    </xf>
    <xf numFmtId="0" fontId="7" fillId="0" borderId="0" xfId="0" applyFont="1" applyBorder="1" applyAlignment="1">
      <alignment horizontal="left" vertical="center"/>
    </xf>
    <xf numFmtId="0" fontId="16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center"/>
    </xf>
    <xf numFmtId="37" fontId="7" fillId="0" borderId="0" xfId="1" applyNumberFormat="1" applyFont="1" applyBorder="1" applyAlignment="1">
      <alignment horizontal="right"/>
    </xf>
    <xf numFmtId="0" fontId="8" fillId="0" borderId="20" xfId="0" applyFont="1" applyBorder="1"/>
    <xf numFmtId="37" fontId="0" fillId="0" borderId="20" xfId="0" applyNumberFormat="1" applyBorder="1"/>
    <xf numFmtId="37" fontId="0" fillId="0" borderId="20" xfId="1" applyNumberFormat="1" applyFont="1" applyBorder="1"/>
    <xf numFmtId="0" fontId="0" fillId="0" borderId="0" xfId="0" applyFill="1" applyBorder="1" applyAlignment="1">
      <alignment horizontal="left"/>
    </xf>
    <xf numFmtId="0" fontId="0" fillId="0" borderId="0" xfId="0" applyFill="1" applyBorder="1"/>
    <xf numFmtId="0" fontId="0" fillId="0" borderId="4" xfId="0" applyFill="1" applyBorder="1"/>
    <xf numFmtId="0" fontId="0" fillId="0" borderId="0" xfId="0" applyFill="1"/>
    <xf numFmtId="0" fontId="0" fillId="0" borderId="5" xfId="0" applyFill="1" applyBorder="1"/>
    <xf numFmtId="0" fontId="7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vertical="center"/>
    </xf>
    <xf numFmtId="0" fontId="8" fillId="0" borderId="0" xfId="0" applyFont="1" applyFill="1" applyBorder="1"/>
    <xf numFmtId="0" fontId="0" fillId="0" borderId="0" xfId="0" applyFill="1" applyBorder="1" applyAlignment="1">
      <alignment horizontal="center"/>
    </xf>
    <xf numFmtId="0" fontId="16" fillId="0" borderId="0" xfId="0" applyFont="1" applyFill="1" applyBorder="1" applyAlignment="1">
      <alignment vertical="center"/>
    </xf>
    <xf numFmtId="3" fontId="0" fillId="0" borderId="0" xfId="1" applyNumberFormat="1" applyFont="1" applyBorder="1" applyAlignment="1"/>
    <xf numFmtId="0" fontId="0" fillId="0" borderId="0" xfId="0" applyBorder="1" applyAlignment="1">
      <alignment horizontal="center"/>
    </xf>
    <xf numFmtId="37" fontId="7" fillId="0" borderId="0" xfId="1" applyNumberFormat="1" applyFont="1" applyBorder="1"/>
    <xf numFmtId="37" fontId="5" fillId="0" borderId="0" xfId="1" applyNumberFormat="1" applyFont="1" applyFill="1" applyBorder="1"/>
    <xf numFmtId="37" fontId="5" fillId="0" borderId="20" xfId="1" applyNumberFormat="1" applyFont="1" applyFill="1" applyBorder="1"/>
    <xf numFmtId="0" fontId="17" fillId="0" borderId="0" xfId="0" applyFont="1" applyBorder="1"/>
    <xf numFmtId="0" fontId="18" fillId="0" borderId="0" xfId="0" applyFont="1" applyBorder="1"/>
    <xf numFmtId="37" fontId="17" fillId="0" borderId="0" xfId="1" applyNumberFormat="1" applyFont="1" applyBorder="1"/>
    <xf numFmtId="0" fontId="5" fillId="0" borderId="0" xfId="0" applyFont="1" applyBorder="1" applyAlignment="1">
      <alignment horizontal="left"/>
    </xf>
    <xf numFmtId="37" fontId="0" fillId="0" borderId="0" xfId="0" applyNumberFormat="1"/>
    <xf numFmtId="0" fontId="7" fillId="0" borderId="0" xfId="0" applyFont="1" applyBorder="1" applyAlignment="1">
      <alignment horizontal="right" vertical="center"/>
    </xf>
    <xf numFmtId="37" fontId="5" fillId="0" borderId="0" xfId="0" applyNumberFormat="1" applyFont="1" applyBorder="1"/>
    <xf numFmtId="0" fontId="7" fillId="0" borderId="0" xfId="0" applyFont="1" applyBorder="1"/>
    <xf numFmtId="0" fontId="14" fillId="0" borderId="0" xfId="0" applyFont="1" applyBorder="1"/>
    <xf numFmtId="0" fontId="5" fillId="0" borderId="0" xfId="0" applyFont="1" applyBorder="1" applyAlignment="1">
      <alignment horizontal="center"/>
    </xf>
    <xf numFmtId="165" fontId="5" fillId="0" borderId="0" xfId="1" applyNumberFormat="1" applyFont="1" applyBorder="1"/>
    <xf numFmtId="37" fontId="7" fillId="0" borderId="13" xfId="1" applyNumberFormat="1" applyFont="1" applyFill="1" applyBorder="1" applyAlignment="1">
      <alignment horizontal="right"/>
    </xf>
    <xf numFmtId="0" fontId="0" fillId="0" borderId="0" xfId="0" applyFill="1" applyBorder="1" applyAlignment="1"/>
    <xf numFmtId="3" fontId="0" fillId="0" borderId="0" xfId="1" applyNumberFormat="1" applyFont="1" applyBorder="1" applyAlignment="1">
      <alignment horizontal="right"/>
    </xf>
    <xf numFmtId="0" fontId="16" fillId="0" borderId="0" xfId="0" applyFont="1" applyBorder="1"/>
    <xf numFmtId="3" fontId="2" fillId="0" borderId="0" xfId="0" applyNumberFormat="1" applyFont="1" applyBorder="1" applyAlignment="1">
      <alignment horizontal="right"/>
    </xf>
    <xf numFmtId="0" fontId="0" fillId="0" borderId="0" xfId="0" applyFill="1" applyBorder="1" applyAlignment="1">
      <alignment vertical="center"/>
    </xf>
    <xf numFmtId="3" fontId="0" fillId="0" borderId="0" xfId="0" applyNumberFormat="1" applyFill="1" applyBorder="1" applyAlignment="1">
      <alignment horizontal="right" vertical="center"/>
    </xf>
    <xf numFmtId="3" fontId="0" fillId="0" borderId="0" xfId="0" applyNumberFormat="1" applyBorder="1" applyAlignment="1">
      <alignment horizontal="right"/>
    </xf>
    <xf numFmtId="3" fontId="0" fillId="0" borderId="0" xfId="0" applyNumberFormat="1" applyFill="1" applyBorder="1" applyAlignment="1">
      <alignment vertical="center"/>
    </xf>
    <xf numFmtId="3" fontId="0" fillId="0" borderId="0" xfId="0" applyNumberFormat="1" applyBorder="1"/>
    <xf numFmtId="0" fontId="5" fillId="0" borderId="0" xfId="0" applyFont="1" applyBorder="1" applyAlignment="1">
      <alignment horizontal="left" vertical="center"/>
    </xf>
    <xf numFmtId="0" fontId="12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vertical="center"/>
    </xf>
    <xf numFmtId="3" fontId="0" fillId="0" borderId="0" xfId="0" applyNumberFormat="1" applyFill="1" applyBorder="1"/>
    <xf numFmtId="0" fontId="7" fillId="0" borderId="0" xfId="0" applyFont="1" applyFill="1" applyBorder="1"/>
    <xf numFmtId="3" fontId="5" fillId="0" borderId="0" xfId="0" applyNumberFormat="1" applyFont="1" applyBorder="1" applyAlignment="1">
      <alignment vertical="center"/>
    </xf>
    <xf numFmtId="0" fontId="2" fillId="0" borderId="15" xfId="0" applyFont="1" applyBorder="1" applyAlignment="1">
      <alignment horizontal="center" vertical="center"/>
    </xf>
    <xf numFmtId="0" fontId="19" fillId="0" borderId="18" xfId="0" applyFont="1" applyBorder="1" applyAlignment="1">
      <alignment horizontal="center"/>
    </xf>
    <xf numFmtId="0" fontId="19" fillId="0" borderId="20" xfId="0" applyFont="1" applyBorder="1" applyAlignment="1">
      <alignment horizontal="center"/>
    </xf>
    <xf numFmtId="0" fontId="19" fillId="0" borderId="19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5" xfId="0" applyFont="1" applyBorder="1"/>
    <xf numFmtId="0" fontId="20" fillId="0" borderId="15" xfId="0" applyFont="1" applyBorder="1"/>
    <xf numFmtId="39" fontId="2" fillId="0" borderId="15" xfId="0" applyNumberFormat="1" applyFont="1" applyBorder="1"/>
    <xf numFmtId="37" fontId="2" fillId="0" borderId="15" xfId="0" applyNumberFormat="1" applyFont="1" applyBorder="1"/>
    <xf numFmtId="3" fontId="2" fillId="0" borderId="0" xfId="0" applyNumberFormat="1" applyFont="1" applyBorder="1"/>
    <xf numFmtId="0" fontId="2" fillId="0" borderId="15" xfId="0" applyFont="1" applyBorder="1" applyAlignment="1">
      <alignment vertical="center"/>
    </xf>
    <xf numFmtId="0" fontId="20" fillId="0" borderId="15" xfId="0" applyFont="1" applyBorder="1" applyAlignment="1">
      <alignment wrapText="1"/>
    </xf>
    <xf numFmtId="39" fontId="2" fillId="0" borderId="15" xfId="1" applyNumberFormat="1" applyFont="1" applyBorder="1"/>
    <xf numFmtId="166" fontId="2" fillId="0" borderId="15" xfId="0" applyNumberFormat="1" applyFont="1" applyBorder="1"/>
    <xf numFmtId="37" fontId="2" fillId="0" borderId="15" xfId="1" applyNumberFormat="1" applyFont="1" applyBorder="1"/>
    <xf numFmtId="0" fontId="19" fillId="0" borderId="15" xfId="0" applyFont="1" applyBorder="1"/>
    <xf numFmtId="39" fontId="19" fillId="0" borderId="15" xfId="1" applyNumberFormat="1" applyFont="1" applyBorder="1"/>
    <xf numFmtId="166" fontId="19" fillId="0" borderId="15" xfId="1" applyNumberFormat="1" applyFont="1" applyBorder="1"/>
    <xf numFmtId="37" fontId="19" fillId="0" borderId="15" xfId="1" applyNumberFormat="1" applyFont="1" applyBorder="1"/>
    <xf numFmtId="0" fontId="11" fillId="0" borderId="0" xfId="0" applyFont="1" applyFill="1" applyBorder="1"/>
    <xf numFmtId="0" fontId="14" fillId="0" borderId="0" xfId="0" applyFont="1" applyFill="1" applyBorder="1"/>
    <xf numFmtId="3" fontId="19" fillId="0" borderId="0" xfId="0" applyNumberFormat="1" applyFont="1" applyBorder="1"/>
    <xf numFmtId="37" fontId="7" fillId="0" borderId="0" xfId="0" applyNumberFormat="1" applyFont="1" applyBorder="1"/>
    <xf numFmtId="37" fontId="7" fillId="0" borderId="0" xfId="0" applyNumberFormat="1" applyFont="1" applyFill="1" applyBorder="1"/>
    <xf numFmtId="0" fontId="5" fillId="0" borderId="0" xfId="0" applyFont="1" applyBorder="1" applyAlignment="1"/>
    <xf numFmtId="165" fontId="0" fillId="0" borderId="0" xfId="1" applyNumberFormat="1" applyFont="1" applyBorder="1"/>
    <xf numFmtId="37" fontId="5" fillId="0" borderId="20" xfId="1" applyNumberFormat="1" applyFont="1" applyBorder="1"/>
    <xf numFmtId="37" fontId="5" fillId="0" borderId="2" xfId="1" applyNumberFormat="1" applyFont="1" applyBorder="1"/>
    <xf numFmtId="37" fontId="5" fillId="0" borderId="13" xfId="1" applyNumberFormat="1" applyFont="1" applyBorder="1"/>
    <xf numFmtId="37" fontId="0" fillId="0" borderId="0" xfId="0" applyNumberFormat="1" applyBorder="1"/>
    <xf numFmtId="37" fontId="0" fillId="0" borderId="0" xfId="1" applyNumberFormat="1" applyFont="1" applyBorder="1"/>
    <xf numFmtId="37" fontId="0" fillId="0" borderId="0" xfId="0" applyNumberFormat="1" applyBorder="1" applyAlignment="1">
      <alignment horizontal="right"/>
    </xf>
    <xf numFmtId="37" fontId="0" fillId="0" borderId="0" xfId="1" applyNumberFormat="1" applyFont="1" applyFill="1" applyBorder="1"/>
    <xf numFmtId="37" fontId="0" fillId="0" borderId="20" xfId="1" applyNumberFormat="1" applyFont="1" applyFill="1" applyBorder="1"/>
    <xf numFmtId="37" fontId="7" fillId="0" borderId="20" xfId="1" applyNumberFormat="1" applyFont="1" applyFill="1" applyBorder="1"/>
    <xf numFmtId="37" fontId="7" fillId="0" borderId="0" xfId="1" applyNumberFormat="1" applyFont="1" applyFill="1" applyBorder="1"/>
    <xf numFmtId="0" fontId="16" fillId="0" borderId="0" xfId="0" applyFont="1" applyBorder="1" applyAlignment="1">
      <alignment horizontal="left"/>
    </xf>
    <xf numFmtId="37" fontId="0" fillId="0" borderId="0" xfId="1" applyNumberFormat="1" applyFont="1" applyBorder="1" applyAlignment="1">
      <alignment horizontal="right"/>
    </xf>
    <xf numFmtId="3" fontId="21" fillId="0" borderId="0" xfId="0" applyNumberFormat="1" applyFont="1"/>
    <xf numFmtId="4" fontId="21" fillId="0" borderId="0" xfId="0" applyNumberFormat="1" applyFont="1"/>
    <xf numFmtId="0" fontId="22" fillId="0" borderId="0" xfId="0" applyFont="1" applyBorder="1" applyAlignment="1">
      <alignment horizontal="right"/>
    </xf>
    <xf numFmtId="37" fontId="5" fillId="0" borderId="20" xfId="1" applyNumberFormat="1" applyFont="1" applyBorder="1" applyAlignment="1">
      <alignment horizontal="right"/>
    </xf>
    <xf numFmtId="37" fontId="0" fillId="0" borderId="20" xfId="1" applyNumberFormat="1" applyFont="1" applyFill="1" applyBorder="1" applyAlignment="1">
      <alignment horizontal="right"/>
    </xf>
    <xf numFmtId="37" fontId="7" fillId="0" borderId="20" xfId="1" applyNumberFormat="1" applyFont="1" applyFill="1" applyBorder="1" applyAlignment="1">
      <alignment horizontal="right"/>
    </xf>
    <xf numFmtId="37" fontId="7" fillId="0" borderId="0" xfId="1" applyNumberFormat="1" applyFont="1" applyFill="1" applyBorder="1" applyAlignment="1">
      <alignment horizontal="right"/>
    </xf>
    <xf numFmtId="0" fontId="4" fillId="0" borderId="0" xfId="0" applyFont="1" applyBorder="1" applyAlignment="1">
      <alignment horizontal="left" vertical="center"/>
    </xf>
    <xf numFmtId="0" fontId="23" fillId="0" borderId="0" xfId="0" applyFont="1" applyAlignment="1">
      <alignment vertical="center"/>
    </xf>
    <xf numFmtId="0" fontId="23" fillId="0" borderId="0" xfId="0" applyFont="1" applyAlignment="1">
      <alignment horizontal="left" vertical="center"/>
    </xf>
    <xf numFmtId="0" fontId="24" fillId="0" borderId="0" xfId="0" applyFont="1" applyAlignment="1"/>
    <xf numFmtId="0" fontId="25" fillId="0" borderId="0" xfId="0" applyFont="1" applyAlignment="1"/>
    <xf numFmtId="0" fontId="23" fillId="0" borderId="0" xfId="0" applyFont="1" applyBorder="1" applyAlignment="1">
      <alignment horizontal="center" vertical="center"/>
    </xf>
    <xf numFmtId="0" fontId="7" fillId="0" borderId="0" xfId="0" applyFont="1" applyFill="1" applyBorder="1" applyAlignment="1"/>
    <xf numFmtId="37" fontId="13" fillId="0" borderId="0" xfId="1" applyNumberFormat="1" applyFont="1" applyFill="1" applyBorder="1" applyAlignment="1">
      <alignment horizontal="right"/>
    </xf>
    <xf numFmtId="0" fontId="16" fillId="0" borderId="0" xfId="0" applyFont="1" applyBorder="1" applyAlignment="1">
      <alignment horizontal="center" vertical="center"/>
    </xf>
    <xf numFmtId="0" fontId="16" fillId="0" borderId="0" xfId="2" applyFont="1" applyBorder="1" applyAlignment="1">
      <alignment horizontal="left" wrapText="1"/>
    </xf>
    <xf numFmtId="0" fontId="27" fillId="0" borderId="0" xfId="2" applyFont="1" applyBorder="1" applyAlignment="1">
      <alignment horizontal="center" wrapText="1"/>
    </xf>
    <xf numFmtId="37" fontId="5" fillId="0" borderId="0" xfId="1" applyNumberFormat="1" applyFont="1" applyFill="1" applyBorder="1" applyAlignment="1">
      <alignment horizontal="right"/>
    </xf>
    <xf numFmtId="3" fontId="0" fillId="0" borderId="0" xfId="0" applyNumberFormat="1" applyAlignment="1" applyProtection="1">
      <alignment vertical="top"/>
      <protection locked="0"/>
    </xf>
    <xf numFmtId="0" fontId="28" fillId="0" borderId="0" xfId="0" applyFont="1" applyBorder="1"/>
    <xf numFmtId="0" fontId="7" fillId="0" borderId="0" xfId="0" applyFont="1" applyFill="1" applyBorder="1" applyAlignment="1">
      <alignment vertical="center"/>
    </xf>
    <xf numFmtId="1" fontId="27" fillId="0" borderId="0" xfId="0" applyNumberFormat="1" applyFont="1" applyBorder="1" applyAlignment="1">
      <alignment horizontal="center"/>
    </xf>
    <xf numFmtId="0" fontId="16" fillId="0" borderId="0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/>
    </xf>
    <xf numFmtId="0" fontId="16" fillId="0" borderId="0" xfId="3" applyFont="1" applyFill="1" applyBorder="1" applyAlignment="1">
      <alignment horizontal="left"/>
    </xf>
    <xf numFmtId="0" fontId="27" fillId="0" borderId="0" xfId="3" applyFont="1" applyFill="1" applyBorder="1" applyAlignment="1">
      <alignment horizontal="center" wrapText="1"/>
    </xf>
    <xf numFmtId="0" fontId="7" fillId="0" borderId="0" xfId="0" applyFont="1" applyBorder="1" applyAlignment="1">
      <alignment horizontal="left"/>
    </xf>
    <xf numFmtId="0" fontId="14" fillId="0" borderId="0" xfId="0" applyFont="1" applyBorder="1" applyAlignment="1">
      <alignment horizontal="left"/>
    </xf>
    <xf numFmtId="0" fontId="16" fillId="0" borderId="0" xfId="0" applyFont="1" applyBorder="1" applyAlignment="1">
      <alignment horizontal="left"/>
    </xf>
    <xf numFmtId="0" fontId="27" fillId="0" borderId="0" xfId="0" applyFont="1" applyBorder="1" applyAlignment="1">
      <alignment horizontal="center"/>
    </xf>
    <xf numFmtId="3" fontId="5" fillId="0" borderId="0" xfId="0" applyNumberFormat="1" applyFont="1" applyAlignment="1">
      <alignment vertical="top"/>
    </xf>
    <xf numFmtId="0" fontId="29" fillId="0" borderId="0" xfId="0" applyFont="1" applyBorder="1" applyAlignment="1">
      <alignment horizontal="left"/>
    </xf>
    <xf numFmtId="3" fontId="13" fillId="0" borderId="0" xfId="0" applyNumberFormat="1" applyFont="1" applyAlignment="1">
      <alignment vertical="top"/>
    </xf>
    <xf numFmtId="0" fontId="27" fillId="0" borderId="0" xfId="0" applyFont="1" applyFill="1" applyBorder="1" applyAlignment="1">
      <alignment horizontal="center" vertical="center"/>
    </xf>
    <xf numFmtId="0" fontId="16" fillId="0" borderId="0" xfId="3" applyFont="1" applyFill="1" applyBorder="1" applyAlignment="1"/>
    <xf numFmtId="0" fontId="16" fillId="0" borderId="0" xfId="3" applyFont="1" applyFill="1" applyBorder="1" applyAlignment="1">
      <alignment wrapText="1"/>
    </xf>
    <xf numFmtId="0" fontId="16" fillId="0" borderId="0" xfId="3" applyFont="1" applyFill="1" applyBorder="1" applyAlignment="1">
      <alignment horizontal="center" wrapText="1"/>
    </xf>
    <xf numFmtId="0" fontId="16" fillId="0" borderId="0" xfId="0" applyFont="1" applyBorder="1" applyAlignment="1"/>
    <xf numFmtId="0" fontId="16" fillId="0" borderId="0" xfId="0" applyFont="1" applyBorder="1" applyAlignment="1">
      <alignment horizontal="center"/>
    </xf>
    <xf numFmtId="0" fontId="16" fillId="0" borderId="0" xfId="2" applyFont="1" applyBorder="1" applyAlignment="1">
      <alignment wrapText="1"/>
    </xf>
    <xf numFmtId="0" fontId="16" fillId="0" borderId="0" xfId="2" applyFont="1" applyBorder="1" applyAlignment="1">
      <alignment horizontal="center"/>
    </xf>
    <xf numFmtId="1" fontId="16" fillId="0" borderId="0" xfId="0" applyNumberFormat="1" applyFont="1" applyBorder="1" applyAlignment="1">
      <alignment horizontal="center"/>
    </xf>
    <xf numFmtId="0" fontId="16" fillId="0" borderId="0" xfId="2" applyFont="1" applyBorder="1" applyAlignment="1"/>
    <xf numFmtId="0" fontId="30" fillId="0" borderId="0" xfId="0" applyFont="1" applyBorder="1" applyAlignment="1"/>
    <xf numFmtId="37" fontId="5" fillId="0" borderId="0" xfId="0" applyNumberFormat="1" applyFont="1" applyAlignment="1">
      <alignment vertical="top"/>
    </xf>
    <xf numFmtId="1" fontId="16" fillId="0" borderId="0" xfId="0" quotePrefix="1" applyNumberFormat="1" applyFont="1" applyBorder="1" applyAlignment="1">
      <alignment horizontal="center"/>
    </xf>
    <xf numFmtId="37" fontId="5" fillId="0" borderId="0" xfId="0" applyNumberFormat="1" applyFont="1" applyFill="1" applyAlignment="1">
      <alignment vertical="top"/>
    </xf>
    <xf numFmtId="0" fontId="7" fillId="0" borderId="4" xfId="0" applyFont="1" applyBorder="1"/>
    <xf numFmtId="0" fontId="7" fillId="0" borderId="5" xfId="0" applyFont="1" applyBorder="1"/>
    <xf numFmtId="0" fontId="16" fillId="0" borderId="0" xfId="3" applyFont="1" applyFill="1" applyBorder="1" applyAlignment="1">
      <alignment horizontal="left" wrapText="1"/>
    </xf>
    <xf numFmtId="0" fontId="29" fillId="0" borderId="0" xfId="3" applyFont="1" applyFill="1" applyBorder="1" applyAlignment="1">
      <alignment horizontal="left" wrapText="1"/>
    </xf>
    <xf numFmtId="0" fontId="16" fillId="0" borderId="0" xfId="0" applyFont="1" applyBorder="1" applyAlignment="1">
      <alignment horizontal="left" vertical="center" wrapText="1"/>
    </xf>
    <xf numFmtId="0" fontId="16" fillId="0" borderId="0" xfId="0" applyFont="1" applyBorder="1" applyAlignment="1">
      <alignment vertical="center" wrapText="1"/>
    </xf>
    <xf numFmtId="0" fontId="23" fillId="0" borderId="0" xfId="0" applyFont="1" applyBorder="1" applyAlignment="1">
      <alignment vertical="center"/>
    </xf>
    <xf numFmtId="0" fontId="7" fillId="0" borderId="0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left"/>
    </xf>
    <xf numFmtId="0" fontId="7" fillId="0" borderId="0" xfId="0" applyFont="1" applyBorder="1" applyAlignment="1">
      <alignment horizontal="left"/>
    </xf>
    <xf numFmtId="0" fontId="27" fillId="0" borderId="0" xfId="0" applyFont="1" applyBorder="1" applyAlignment="1">
      <alignment vertical="center"/>
    </xf>
    <xf numFmtId="0" fontId="16" fillId="0" borderId="0" xfId="0" applyFont="1" applyBorder="1" applyAlignment="1">
      <alignment horizontal="left" wrapText="1"/>
    </xf>
    <xf numFmtId="0" fontId="30" fillId="0" borderId="0" xfId="0" applyFont="1" applyBorder="1" applyAlignment="1">
      <alignment horizontal="left" wrapText="1"/>
    </xf>
    <xf numFmtId="0" fontId="16" fillId="0" borderId="0" xfId="0" quotePrefix="1" applyFont="1" applyBorder="1" applyAlignment="1">
      <alignment horizontal="center"/>
    </xf>
    <xf numFmtId="0" fontId="30" fillId="0" borderId="0" xfId="0" applyFont="1" applyBorder="1"/>
    <xf numFmtId="0" fontId="29" fillId="0" borderId="0" xfId="0" applyFont="1" applyBorder="1" applyAlignment="1">
      <alignment vertical="center"/>
    </xf>
    <xf numFmtId="0" fontId="16" fillId="0" borderId="0" xfId="0" applyFont="1" applyBorder="1" applyAlignment="1">
      <alignment horizontal="left" vertical="center"/>
    </xf>
    <xf numFmtId="0" fontId="29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5" fillId="0" borderId="0" xfId="0" applyFont="1" applyFill="1" applyBorder="1"/>
    <xf numFmtId="0" fontId="4" fillId="0" borderId="0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23" fillId="0" borderId="0" xfId="0" applyFont="1" applyBorder="1" applyAlignment="1">
      <alignment horizontal="center"/>
    </xf>
    <xf numFmtId="0" fontId="23" fillId="0" borderId="0" xfId="0" applyFont="1" applyBorder="1" applyAlignment="1"/>
    <xf numFmtId="0" fontId="7" fillId="0" borderId="13" xfId="0" applyFont="1" applyBorder="1" applyAlignment="1">
      <alignment horizontal="center"/>
    </xf>
  </cellXfs>
  <cellStyles count="4">
    <cellStyle name="Comma 2" xfId="1"/>
    <cellStyle name="Normal" xfId="0" builtinId="0"/>
    <cellStyle name="Normal_asn_2009 Propozimet" xfId="2"/>
    <cellStyle name="Normal_Sheet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ilanci%202016%20elite%20gas%20shpk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\Holly&amp;Endi%20Auditing%20Dec%202010\Holly%20&amp;%20Endi%20Auditing%202016\Shkurt%202016\NCR%202015_Vogel%20dhe%20Madh\N.C.R%20Albania%20Bilanc%202015_30_06_bv_ok_14%20faq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p."/>
      <sheetName val="Aktivet"/>
      <sheetName val="Pasivet"/>
      <sheetName val="PASH 1"/>
      <sheetName val="Fluksi 2"/>
      <sheetName val="Kapitali 1"/>
      <sheetName val="Pasq.per AAM"/>
      <sheetName val="Shenimet"/>
      <sheetName val="Shenimet sqaruese"/>
      <sheetName val="inventar"/>
      <sheetName val="inventar auto"/>
      <sheetName val="deklarata e ekonomistit"/>
      <sheetName val="ndarja e aktivitetit"/>
    </sheetNames>
    <sheetDataSet>
      <sheetData sheetId="0"/>
      <sheetData sheetId="1">
        <row r="7">
          <cell r="F7">
            <v>278978</v>
          </cell>
        </row>
        <row r="15">
          <cell r="F15">
            <v>0</v>
          </cell>
        </row>
        <row r="18">
          <cell r="F18">
            <v>514000</v>
          </cell>
        </row>
        <row r="25">
          <cell r="F25">
            <v>320015</v>
          </cell>
        </row>
        <row r="41">
          <cell r="F41">
            <v>16287345.25</v>
          </cell>
        </row>
      </sheetData>
      <sheetData sheetId="2">
        <row r="10">
          <cell r="F10">
            <v>16330503</v>
          </cell>
        </row>
        <row r="14">
          <cell r="F14">
            <v>132584</v>
          </cell>
        </row>
        <row r="23">
          <cell r="F23">
            <v>6393967</v>
          </cell>
        </row>
      </sheetData>
      <sheetData sheetId="3">
        <row r="7">
          <cell r="F7">
            <v>51135443</v>
          </cell>
        </row>
        <row r="12">
          <cell r="F12">
            <v>42417891</v>
          </cell>
        </row>
        <row r="17">
          <cell r="F17">
            <v>3972545</v>
          </cell>
        </row>
        <row r="18">
          <cell r="F18">
            <v>658097</v>
          </cell>
        </row>
        <row r="22">
          <cell r="F22">
            <v>925003</v>
          </cell>
        </row>
        <row r="23">
          <cell r="F23">
            <v>2208037</v>
          </cell>
        </row>
        <row r="43">
          <cell r="F43">
            <v>461806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p."/>
      <sheetName val="Aktivet"/>
      <sheetName val="Pasivet"/>
      <sheetName val="Rez.1"/>
      <sheetName val="Fluksi 2"/>
      <sheetName val="Kapitali 2"/>
      <sheetName val="Pasq.per AAM 1"/>
      <sheetName val="Shen.Spjeg.faqe 1 "/>
      <sheetName val="Shen.Shpjeg per PF "/>
      <sheetName val="Formulari dekla e pages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8">
          <cell r="D8">
            <v>0</v>
          </cell>
          <cell r="G8">
            <v>0</v>
          </cell>
        </row>
        <row r="9">
          <cell r="D9">
            <v>0</v>
          </cell>
          <cell r="G9">
            <v>0</v>
          </cell>
        </row>
        <row r="10">
          <cell r="D10">
            <v>0</v>
          </cell>
          <cell r="G10">
            <v>0</v>
          </cell>
        </row>
        <row r="13">
          <cell r="D13">
            <v>0</v>
          </cell>
        </row>
        <row r="14">
          <cell r="D14">
            <v>0</v>
          </cell>
        </row>
        <row r="26">
          <cell r="D26">
            <v>0</v>
          </cell>
          <cell r="G26">
            <v>0</v>
          </cell>
        </row>
        <row r="27">
          <cell r="D27">
            <v>0</v>
          </cell>
          <cell r="G27">
            <v>0</v>
          </cell>
        </row>
        <row r="28">
          <cell r="D28">
            <v>0</v>
          </cell>
          <cell r="G28">
            <v>0</v>
          </cell>
        </row>
        <row r="31">
          <cell r="D31">
            <v>0</v>
          </cell>
        </row>
        <row r="32">
          <cell r="G32">
            <v>0</v>
          </cell>
        </row>
      </sheetData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E61"/>
  <sheetViews>
    <sheetView tabSelected="1" workbookViewId="0">
      <selection activeCell="P26" sqref="P26"/>
    </sheetView>
  </sheetViews>
  <sheetFormatPr defaultColWidth="4.7109375" defaultRowHeight="12.75"/>
  <cols>
    <col min="1" max="1" width="2" customWidth="1"/>
    <col min="2" max="2" width="4.5703125" customWidth="1"/>
    <col min="3" max="3" width="7.42578125" customWidth="1"/>
    <col min="4" max="4" width="78.28515625" customWidth="1"/>
    <col min="5" max="5" width="4.85546875" customWidth="1"/>
    <col min="6" max="6" width="1.5703125" customWidth="1"/>
    <col min="257" max="257" width="4" customWidth="1"/>
    <col min="258" max="258" width="4.5703125" customWidth="1"/>
    <col min="259" max="259" width="7.42578125" customWidth="1"/>
    <col min="260" max="260" width="78.28515625" customWidth="1"/>
    <col min="261" max="261" width="4.85546875" customWidth="1"/>
    <col min="262" max="262" width="1.5703125" customWidth="1"/>
    <col min="513" max="513" width="4" customWidth="1"/>
    <col min="514" max="514" width="4.5703125" customWidth="1"/>
    <col min="515" max="515" width="7.42578125" customWidth="1"/>
    <col min="516" max="516" width="78.28515625" customWidth="1"/>
    <col min="517" max="517" width="4.85546875" customWidth="1"/>
    <col min="518" max="518" width="1.5703125" customWidth="1"/>
    <col min="769" max="769" width="4" customWidth="1"/>
    <col min="770" max="770" width="4.5703125" customWidth="1"/>
    <col min="771" max="771" width="7.42578125" customWidth="1"/>
    <col min="772" max="772" width="78.28515625" customWidth="1"/>
    <col min="773" max="773" width="4.85546875" customWidth="1"/>
    <col min="774" max="774" width="1.5703125" customWidth="1"/>
    <col min="1025" max="1025" width="4" customWidth="1"/>
    <col min="1026" max="1026" width="4.5703125" customWidth="1"/>
    <col min="1027" max="1027" width="7.42578125" customWidth="1"/>
    <col min="1028" max="1028" width="78.28515625" customWidth="1"/>
    <col min="1029" max="1029" width="4.85546875" customWidth="1"/>
    <col min="1030" max="1030" width="1.5703125" customWidth="1"/>
    <col min="1281" max="1281" width="4" customWidth="1"/>
    <col min="1282" max="1282" width="4.5703125" customWidth="1"/>
    <col min="1283" max="1283" width="7.42578125" customWidth="1"/>
    <col min="1284" max="1284" width="78.28515625" customWidth="1"/>
    <col min="1285" max="1285" width="4.85546875" customWidth="1"/>
    <col min="1286" max="1286" width="1.5703125" customWidth="1"/>
    <col min="1537" max="1537" width="4" customWidth="1"/>
    <col min="1538" max="1538" width="4.5703125" customWidth="1"/>
    <col min="1539" max="1539" width="7.42578125" customWidth="1"/>
    <col min="1540" max="1540" width="78.28515625" customWidth="1"/>
    <col min="1541" max="1541" width="4.85546875" customWidth="1"/>
    <col min="1542" max="1542" width="1.5703125" customWidth="1"/>
    <col min="1793" max="1793" width="4" customWidth="1"/>
    <col min="1794" max="1794" width="4.5703125" customWidth="1"/>
    <col min="1795" max="1795" width="7.42578125" customWidth="1"/>
    <col min="1796" max="1796" width="78.28515625" customWidth="1"/>
    <col min="1797" max="1797" width="4.85546875" customWidth="1"/>
    <col min="1798" max="1798" width="1.5703125" customWidth="1"/>
    <col min="2049" max="2049" width="4" customWidth="1"/>
    <col min="2050" max="2050" width="4.5703125" customWidth="1"/>
    <col min="2051" max="2051" width="7.42578125" customWidth="1"/>
    <col min="2052" max="2052" width="78.28515625" customWidth="1"/>
    <col min="2053" max="2053" width="4.85546875" customWidth="1"/>
    <col min="2054" max="2054" width="1.5703125" customWidth="1"/>
    <col min="2305" max="2305" width="4" customWidth="1"/>
    <col min="2306" max="2306" width="4.5703125" customWidth="1"/>
    <col min="2307" max="2307" width="7.42578125" customWidth="1"/>
    <col min="2308" max="2308" width="78.28515625" customWidth="1"/>
    <col min="2309" max="2309" width="4.85546875" customWidth="1"/>
    <col min="2310" max="2310" width="1.5703125" customWidth="1"/>
    <col min="2561" max="2561" width="4" customWidth="1"/>
    <col min="2562" max="2562" width="4.5703125" customWidth="1"/>
    <col min="2563" max="2563" width="7.42578125" customWidth="1"/>
    <col min="2564" max="2564" width="78.28515625" customWidth="1"/>
    <col min="2565" max="2565" width="4.85546875" customWidth="1"/>
    <col min="2566" max="2566" width="1.5703125" customWidth="1"/>
    <col min="2817" max="2817" width="4" customWidth="1"/>
    <col min="2818" max="2818" width="4.5703125" customWidth="1"/>
    <col min="2819" max="2819" width="7.42578125" customWidth="1"/>
    <col min="2820" max="2820" width="78.28515625" customWidth="1"/>
    <col min="2821" max="2821" width="4.85546875" customWidth="1"/>
    <col min="2822" max="2822" width="1.5703125" customWidth="1"/>
    <col min="3073" max="3073" width="4" customWidth="1"/>
    <col min="3074" max="3074" width="4.5703125" customWidth="1"/>
    <col min="3075" max="3075" width="7.42578125" customWidth="1"/>
    <col min="3076" max="3076" width="78.28515625" customWidth="1"/>
    <col min="3077" max="3077" width="4.85546875" customWidth="1"/>
    <col min="3078" max="3078" width="1.5703125" customWidth="1"/>
    <col min="3329" max="3329" width="4" customWidth="1"/>
    <col min="3330" max="3330" width="4.5703125" customWidth="1"/>
    <col min="3331" max="3331" width="7.42578125" customWidth="1"/>
    <col min="3332" max="3332" width="78.28515625" customWidth="1"/>
    <col min="3333" max="3333" width="4.85546875" customWidth="1"/>
    <col min="3334" max="3334" width="1.5703125" customWidth="1"/>
    <col min="3585" max="3585" width="4" customWidth="1"/>
    <col min="3586" max="3586" width="4.5703125" customWidth="1"/>
    <col min="3587" max="3587" width="7.42578125" customWidth="1"/>
    <col min="3588" max="3588" width="78.28515625" customWidth="1"/>
    <col min="3589" max="3589" width="4.85546875" customWidth="1"/>
    <col min="3590" max="3590" width="1.5703125" customWidth="1"/>
    <col min="3841" max="3841" width="4" customWidth="1"/>
    <col min="3842" max="3842" width="4.5703125" customWidth="1"/>
    <col min="3843" max="3843" width="7.42578125" customWidth="1"/>
    <col min="3844" max="3844" width="78.28515625" customWidth="1"/>
    <col min="3845" max="3845" width="4.85546875" customWidth="1"/>
    <col min="3846" max="3846" width="1.5703125" customWidth="1"/>
    <col min="4097" max="4097" width="4" customWidth="1"/>
    <col min="4098" max="4098" width="4.5703125" customWidth="1"/>
    <col min="4099" max="4099" width="7.42578125" customWidth="1"/>
    <col min="4100" max="4100" width="78.28515625" customWidth="1"/>
    <col min="4101" max="4101" width="4.85546875" customWidth="1"/>
    <col min="4102" max="4102" width="1.5703125" customWidth="1"/>
    <col min="4353" max="4353" width="4" customWidth="1"/>
    <col min="4354" max="4354" width="4.5703125" customWidth="1"/>
    <col min="4355" max="4355" width="7.42578125" customWidth="1"/>
    <col min="4356" max="4356" width="78.28515625" customWidth="1"/>
    <col min="4357" max="4357" width="4.85546875" customWidth="1"/>
    <col min="4358" max="4358" width="1.5703125" customWidth="1"/>
    <col min="4609" max="4609" width="4" customWidth="1"/>
    <col min="4610" max="4610" width="4.5703125" customWidth="1"/>
    <col min="4611" max="4611" width="7.42578125" customWidth="1"/>
    <col min="4612" max="4612" width="78.28515625" customWidth="1"/>
    <col min="4613" max="4613" width="4.85546875" customWidth="1"/>
    <col min="4614" max="4614" width="1.5703125" customWidth="1"/>
    <col min="4865" max="4865" width="4" customWidth="1"/>
    <col min="4866" max="4866" width="4.5703125" customWidth="1"/>
    <col min="4867" max="4867" width="7.42578125" customWidth="1"/>
    <col min="4868" max="4868" width="78.28515625" customWidth="1"/>
    <col min="4869" max="4869" width="4.85546875" customWidth="1"/>
    <col min="4870" max="4870" width="1.5703125" customWidth="1"/>
    <col min="5121" max="5121" width="4" customWidth="1"/>
    <col min="5122" max="5122" width="4.5703125" customWidth="1"/>
    <col min="5123" max="5123" width="7.42578125" customWidth="1"/>
    <col min="5124" max="5124" width="78.28515625" customWidth="1"/>
    <col min="5125" max="5125" width="4.85546875" customWidth="1"/>
    <col min="5126" max="5126" width="1.5703125" customWidth="1"/>
    <col min="5377" max="5377" width="4" customWidth="1"/>
    <col min="5378" max="5378" width="4.5703125" customWidth="1"/>
    <col min="5379" max="5379" width="7.42578125" customWidth="1"/>
    <col min="5380" max="5380" width="78.28515625" customWidth="1"/>
    <col min="5381" max="5381" width="4.85546875" customWidth="1"/>
    <col min="5382" max="5382" width="1.5703125" customWidth="1"/>
    <col min="5633" max="5633" width="4" customWidth="1"/>
    <col min="5634" max="5634" width="4.5703125" customWidth="1"/>
    <col min="5635" max="5635" width="7.42578125" customWidth="1"/>
    <col min="5636" max="5636" width="78.28515625" customWidth="1"/>
    <col min="5637" max="5637" width="4.85546875" customWidth="1"/>
    <col min="5638" max="5638" width="1.5703125" customWidth="1"/>
    <col min="5889" max="5889" width="4" customWidth="1"/>
    <col min="5890" max="5890" width="4.5703125" customWidth="1"/>
    <col min="5891" max="5891" width="7.42578125" customWidth="1"/>
    <col min="5892" max="5892" width="78.28515625" customWidth="1"/>
    <col min="5893" max="5893" width="4.85546875" customWidth="1"/>
    <col min="5894" max="5894" width="1.5703125" customWidth="1"/>
    <col min="6145" max="6145" width="4" customWidth="1"/>
    <col min="6146" max="6146" width="4.5703125" customWidth="1"/>
    <col min="6147" max="6147" width="7.42578125" customWidth="1"/>
    <col min="6148" max="6148" width="78.28515625" customWidth="1"/>
    <col min="6149" max="6149" width="4.85546875" customWidth="1"/>
    <col min="6150" max="6150" width="1.5703125" customWidth="1"/>
    <col min="6401" max="6401" width="4" customWidth="1"/>
    <col min="6402" max="6402" width="4.5703125" customWidth="1"/>
    <col min="6403" max="6403" width="7.42578125" customWidth="1"/>
    <col min="6404" max="6404" width="78.28515625" customWidth="1"/>
    <col min="6405" max="6405" width="4.85546875" customWidth="1"/>
    <col min="6406" max="6406" width="1.5703125" customWidth="1"/>
    <col min="6657" max="6657" width="4" customWidth="1"/>
    <col min="6658" max="6658" width="4.5703125" customWidth="1"/>
    <col min="6659" max="6659" width="7.42578125" customWidth="1"/>
    <col min="6660" max="6660" width="78.28515625" customWidth="1"/>
    <col min="6661" max="6661" width="4.85546875" customWidth="1"/>
    <col min="6662" max="6662" width="1.5703125" customWidth="1"/>
    <col min="6913" max="6913" width="4" customWidth="1"/>
    <col min="6914" max="6914" width="4.5703125" customWidth="1"/>
    <col min="6915" max="6915" width="7.42578125" customWidth="1"/>
    <col min="6916" max="6916" width="78.28515625" customWidth="1"/>
    <col min="6917" max="6917" width="4.85546875" customWidth="1"/>
    <col min="6918" max="6918" width="1.5703125" customWidth="1"/>
    <col min="7169" max="7169" width="4" customWidth="1"/>
    <col min="7170" max="7170" width="4.5703125" customWidth="1"/>
    <col min="7171" max="7171" width="7.42578125" customWidth="1"/>
    <col min="7172" max="7172" width="78.28515625" customWidth="1"/>
    <col min="7173" max="7173" width="4.85546875" customWidth="1"/>
    <col min="7174" max="7174" width="1.5703125" customWidth="1"/>
    <col min="7425" max="7425" width="4" customWidth="1"/>
    <col min="7426" max="7426" width="4.5703125" customWidth="1"/>
    <col min="7427" max="7427" width="7.42578125" customWidth="1"/>
    <col min="7428" max="7428" width="78.28515625" customWidth="1"/>
    <col min="7429" max="7429" width="4.85546875" customWidth="1"/>
    <col min="7430" max="7430" width="1.5703125" customWidth="1"/>
    <col min="7681" max="7681" width="4" customWidth="1"/>
    <col min="7682" max="7682" width="4.5703125" customWidth="1"/>
    <col min="7683" max="7683" width="7.42578125" customWidth="1"/>
    <col min="7684" max="7684" width="78.28515625" customWidth="1"/>
    <col min="7685" max="7685" width="4.85546875" customWidth="1"/>
    <col min="7686" max="7686" width="1.5703125" customWidth="1"/>
    <col min="7937" max="7937" width="4" customWidth="1"/>
    <col min="7938" max="7938" width="4.5703125" customWidth="1"/>
    <col min="7939" max="7939" width="7.42578125" customWidth="1"/>
    <col min="7940" max="7940" width="78.28515625" customWidth="1"/>
    <col min="7941" max="7941" width="4.85546875" customWidth="1"/>
    <col min="7942" max="7942" width="1.5703125" customWidth="1"/>
    <col min="8193" max="8193" width="4" customWidth="1"/>
    <col min="8194" max="8194" width="4.5703125" customWidth="1"/>
    <col min="8195" max="8195" width="7.42578125" customWidth="1"/>
    <col min="8196" max="8196" width="78.28515625" customWidth="1"/>
    <col min="8197" max="8197" width="4.85546875" customWidth="1"/>
    <col min="8198" max="8198" width="1.5703125" customWidth="1"/>
    <col min="8449" max="8449" width="4" customWidth="1"/>
    <col min="8450" max="8450" width="4.5703125" customWidth="1"/>
    <col min="8451" max="8451" width="7.42578125" customWidth="1"/>
    <col min="8452" max="8452" width="78.28515625" customWidth="1"/>
    <col min="8453" max="8453" width="4.85546875" customWidth="1"/>
    <col min="8454" max="8454" width="1.5703125" customWidth="1"/>
    <col min="8705" max="8705" width="4" customWidth="1"/>
    <col min="8706" max="8706" width="4.5703125" customWidth="1"/>
    <col min="8707" max="8707" width="7.42578125" customWidth="1"/>
    <col min="8708" max="8708" width="78.28515625" customWidth="1"/>
    <col min="8709" max="8709" width="4.85546875" customWidth="1"/>
    <col min="8710" max="8710" width="1.5703125" customWidth="1"/>
    <col min="8961" max="8961" width="4" customWidth="1"/>
    <col min="8962" max="8962" width="4.5703125" customWidth="1"/>
    <col min="8963" max="8963" width="7.42578125" customWidth="1"/>
    <col min="8964" max="8964" width="78.28515625" customWidth="1"/>
    <col min="8965" max="8965" width="4.85546875" customWidth="1"/>
    <col min="8966" max="8966" width="1.5703125" customWidth="1"/>
    <col min="9217" max="9217" width="4" customWidth="1"/>
    <col min="9218" max="9218" width="4.5703125" customWidth="1"/>
    <col min="9219" max="9219" width="7.42578125" customWidth="1"/>
    <col min="9220" max="9220" width="78.28515625" customWidth="1"/>
    <col min="9221" max="9221" width="4.85546875" customWidth="1"/>
    <col min="9222" max="9222" width="1.5703125" customWidth="1"/>
    <col min="9473" max="9473" width="4" customWidth="1"/>
    <col min="9474" max="9474" width="4.5703125" customWidth="1"/>
    <col min="9475" max="9475" width="7.42578125" customWidth="1"/>
    <col min="9476" max="9476" width="78.28515625" customWidth="1"/>
    <col min="9477" max="9477" width="4.85546875" customWidth="1"/>
    <col min="9478" max="9478" width="1.5703125" customWidth="1"/>
    <col min="9729" max="9729" width="4" customWidth="1"/>
    <col min="9730" max="9730" width="4.5703125" customWidth="1"/>
    <col min="9731" max="9731" width="7.42578125" customWidth="1"/>
    <col min="9732" max="9732" width="78.28515625" customWidth="1"/>
    <col min="9733" max="9733" width="4.85546875" customWidth="1"/>
    <col min="9734" max="9734" width="1.5703125" customWidth="1"/>
    <col min="9985" max="9985" width="4" customWidth="1"/>
    <col min="9986" max="9986" width="4.5703125" customWidth="1"/>
    <col min="9987" max="9987" width="7.42578125" customWidth="1"/>
    <col min="9988" max="9988" width="78.28515625" customWidth="1"/>
    <col min="9989" max="9989" width="4.85546875" customWidth="1"/>
    <col min="9990" max="9990" width="1.5703125" customWidth="1"/>
    <col min="10241" max="10241" width="4" customWidth="1"/>
    <col min="10242" max="10242" width="4.5703125" customWidth="1"/>
    <col min="10243" max="10243" width="7.42578125" customWidth="1"/>
    <col min="10244" max="10244" width="78.28515625" customWidth="1"/>
    <col min="10245" max="10245" width="4.85546875" customWidth="1"/>
    <col min="10246" max="10246" width="1.5703125" customWidth="1"/>
    <col min="10497" max="10497" width="4" customWidth="1"/>
    <col min="10498" max="10498" width="4.5703125" customWidth="1"/>
    <col min="10499" max="10499" width="7.42578125" customWidth="1"/>
    <col min="10500" max="10500" width="78.28515625" customWidth="1"/>
    <col min="10501" max="10501" width="4.85546875" customWidth="1"/>
    <col min="10502" max="10502" width="1.5703125" customWidth="1"/>
    <col min="10753" max="10753" width="4" customWidth="1"/>
    <col min="10754" max="10754" width="4.5703125" customWidth="1"/>
    <col min="10755" max="10755" width="7.42578125" customWidth="1"/>
    <col min="10756" max="10756" width="78.28515625" customWidth="1"/>
    <col min="10757" max="10757" width="4.85546875" customWidth="1"/>
    <col min="10758" max="10758" width="1.5703125" customWidth="1"/>
    <col min="11009" max="11009" width="4" customWidth="1"/>
    <col min="11010" max="11010" width="4.5703125" customWidth="1"/>
    <col min="11011" max="11011" width="7.42578125" customWidth="1"/>
    <col min="11012" max="11012" width="78.28515625" customWidth="1"/>
    <col min="11013" max="11013" width="4.85546875" customWidth="1"/>
    <col min="11014" max="11014" width="1.5703125" customWidth="1"/>
    <col min="11265" max="11265" width="4" customWidth="1"/>
    <col min="11266" max="11266" width="4.5703125" customWidth="1"/>
    <col min="11267" max="11267" width="7.42578125" customWidth="1"/>
    <col min="11268" max="11268" width="78.28515625" customWidth="1"/>
    <col min="11269" max="11269" width="4.85546875" customWidth="1"/>
    <col min="11270" max="11270" width="1.5703125" customWidth="1"/>
    <col min="11521" max="11521" width="4" customWidth="1"/>
    <col min="11522" max="11522" width="4.5703125" customWidth="1"/>
    <col min="11523" max="11523" width="7.42578125" customWidth="1"/>
    <col min="11524" max="11524" width="78.28515625" customWidth="1"/>
    <col min="11525" max="11525" width="4.85546875" customWidth="1"/>
    <col min="11526" max="11526" width="1.5703125" customWidth="1"/>
    <col min="11777" max="11777" width="4" customWidth="1"/>
    <col min="11778" max="11778" width="4.5703125" customWidth="1"/>
    <col min="11779" max="11779" width="7.42578125" customWidth="1"/>
    <col min="11780" max="11780" width="78.28515625" customWidth="1"/>
    <col min="11781" max="11781" width="4.85546875" customWidth="1"/>
    <col min="11782" max="11782" width="1.5703125" customWidth="1"/>
    <col min="12033" max="12033" width="4" customWidth="1"/>
    <col min="12034" max="12034" width="4.5703125" customWidth="1"/>
    <col min="12035" max="12035" width="7.42578125" customWidth="1"/>
    <col min="12036" max="12036" width="78.28515625" customWidth="1"/>
    <col min="12037" max="12037" width="4.85546875" customWidth="1"/>
    <col min="12038" max="12038" width="1.5703125" customWidth="1"/>
    <col min="12289" max="12289" width="4" customWidth="1"/>
    <col min="12290" max="12290" width="4.5703125" customWidth="1"/>
    <col min="12291" max="12291" width="7.42578125" customWidth="1"/>
    <col min="12292" max="12292" width="78.28515625" customWidth="1"/>
    <col min="12293" max="12293" width="4.85546875" customWidth="1"/>
    <col min="12294" max="12294" width="1.5703125" customWidth="1"/>
    <col min="12545" max="12545" width="4" customWidth="1"/>
    <col min="12546" max="12546" width="4.5703125" customWidth="1"/>
    <col min="12547" max="12547" width="7.42578125" customWidth="1"/>
    <col min="12548" max="12548" width="78.28515625" customWidth="1"/>
    <col min="12549" max="12549" width="4.85546875" customWidth="1"/>
    <col min="12550" max="12550" width="1.5703125" customWidth="1"/>
    <col min="12801" max="12801" width="4" customWidth="1"/>
    <col min="12802" max="12802" width="4.5703125" customWidth="1"/>
    <col min="12803" max="12803" width="7.42578125" customWidth="1"/>
    <col min="12804" max="12804" width="78.28515625" customWidth="1"/>
    <col min="12805" max="12805" width="4.85546875" customWidth="1"/>
    <col min="12806" max="12806" width="1.5703125" customWidth="1"/>
    <col min="13057" max="13057" width="4" customWidth="1"/>
    <col min="13058" max="13058" width="4.5703125" customWidth="1"/>
    <col min="13059" max="13059" width="7.42578125" customWidth="1"/>
    <col min="13060" max="13060" width="78.28515625" customWidth="1"/>
    <col min="13061" max="13061" width="4.85546875" customWidth="1"/>
    <col min="13062" max="13062" width="1.5703125" customWidth="1"/>
    <col min="13313" max="13313" width="4" customWidth="1"/>
    <col min="13314" max="13314" width="4.5703125" customWidth="1"/>
    <col min="13315" max="13315" width="7.42578125" customWidth="1"/>
    <col min="13316" max="13316" width="78.28515625" customWidth="1"/>
    <col min="13317" max="13317" width="4.85546875" customWidth="1"/>
    <col min="13318" max="13318" width="1.5703125" customWidth="1"/>
    <col min="13569" max="13569" width="4" customWidth="1"/>
    <col min="13570" max="13570" width="4.5703125" customWidth="1"/>
    <col min="13571" max="13571" width="7.42578125" customWidth="1"/>
    <col min="13572" max="13572" width="78.28515625" customWidth="1"/>
    <col min="13573" max="13573" width="4.85546875" customWidth="1"/>
    <col min="13574" max="13574" width="1.5703125" customWidth="1"/>
    <col min="13825" max="13825" width="4" customWidth="1"/>
    <col min="13826" max="13826" width="4.5703125" customWidth="1"/>
    <col min="13827" max="13827" width="7.42578125" customWidth="1"/>
    <col min="13828" max="13828" width="78.28515625" customWidth="1"/>
    <col min="13829" max="13829" width="4.85546875" customWidth="1"/>
    <col min="13830" max="13830" width="1.5703125" customWidth="1"/>
    <col min="14081" max="14081" width="4" customWidth="1"/>
    <col min="14082" max="14082" width="4.5703125" customWidth="1"/>
    <col min="14083" max="14083" width="7.42578125" customWidth="1"/>
    <col min="14084" max="14084" width="78.28515625" customWidth="1"/>
    <col min="14085" max="14085" width="4.85546875" customWidth="1"/>
    <col min="14086" max="14086" width="1.5703125" customWidth="1"/>
    <col min="14337" max="14337" width="4" customWidth="1"/>
    <col min="14338" max="14338" width="4.5703125" customWidth="1"/>
    <col min="14339" max="14339" width="7.42578125" customWidth="1"/>
    <col min="14340" max="14340" width="78.28515625" customWidth="1"/>
    <col min="14341" max="14341" width="4.85546875" customWidth="1"/>
    <col min="14342" max="14342" width="1.5703125" customWidth="1"/>
    <col min="14593" max="14593" width="4" customWidth="1"/>
    <col min="14594" max="14594" width="4.5703125" customWidth="1"/>
    <col min="14595" max="14595" width="7.42578125" customWidth="1"/>
    <col min="14596" max="14596" width="78.28515625" customWidth="1"/>
    <col min="14597" max="14597" width="4.85546875" customWidth="1"/>
    <col min="14598" max="14598" width="1.5703125" customWidth="1"/>
    <col min="14849" max="14849" width="4" customWidth="1"/>
    <col min="14850" max="14850" width="4.5703125" customWidth="1"/>
    <col min="14851" max="14851" width="7.42578125" customWidth="1"/>
    <col min="14852" max="14852" width="78.28515625" customWidth="1"/>
    <col min="14853" max="14853" width="4.85546875" customWidth="1"/>
    <col min="14854" max="14854" width="1.5703125" customWidth="1"/>
    <col min="15105" max="15105" width="4" customWidth="1"/>
    <col min="15106" max="15106" width="4.5703125" customWidth="1"/>
    <col min="15107" max="15107" width="7.42578125" customWidth="1"/>
    <col min="15108" max="15108" width="78.28515625" customWidth="1"/>
    <col min="15109" max="15109" width="4.85546875" customWidth="1"/>
    <col min="15110" max="15110" width="1.5703125" customWidth="1"/>
    <col min="15361" max="15361" width="4" customWidth="1"/>
    <col min="15362" max="15362" width="4.5703125" customWidth="1"/>
    <col min="15363" max="15363" width="7.42578125" customWidth="1"/>
    <col min="15364" max="15364" width="78.28515625" customWidth="1"/>
    <col min="15365" max="15365" width="4.85546875" customWidth="1"/>
    <col min="15366" max="15366" width="1.5703125" customWidth="1"/>
    <col min="15617" max="15617" width="4" customWidth="1"/>
    <col min="15618" max="15618" width="4.5703125" customWidth="1"/>
    <col min="15619" max="15619" width="7.42578125" customWidth="1"/>
    <col min="15620" max="15620" width="78.28515625" customWidth="1"/>
    <col min="15621" max="15621" width="4.85546875" customWidth="1"/>
    <col min="15622" max="15622" width="1.5703125" customWidth="1"/>
    <col min="15873" max="15873" width="4" customWidth="1"/>
    <col min="15874" max="15874" width="4.5703125" customWidth="1"/>
    <col min="15875" max="15875" width="7.42578125" customWidth="1"/>
    <col min="15876" max="15876" width="78.28515625" customWidth="1"/>
    <col min="15877" max="15877" width="4.85546875" customWidth="1"/>
    <col min="15878" max="15878" width="1.5703125" customWidth="1"/>
    <col min="16129" max="16129" width="4" customWidth="1"/>
    <col min="16130" max="16130" width="4.5703125" customWidth="1"/>
    <col min="16131" max="16131" width="7.42578125" customWidth="1"/>
    <col min="16132" max="16132" width="78.28515625" customWidth="1"/>
    <col min="16133" max="16133" width="4.85546875" customWidth="1"/>
    <col min="16134" max="16134" width="1.5703125" customWidth="1"/>
  </cols>
  <sheetData>
    <row r="2" spans="2:5">
      <c r="B2" s="1"/>
      <c r="C2" s="2"/>
      <c r="D2" s="2"/>
      <c r="E2" s="3"/>
    </row>
    <row r="3" spans="2:5" s="7" customFormat="1" ht="22.5" customHeight="1">
      <c r="B3" s="4" t="s">
        <v>0</v>
      </c>
      <c r="C3" s="5"/>
      <c r="D3" s="5"/>
      <c r="E3" s="6"/>
    </row>
    <row r="4" spans="2:5" s="12" customFormat="1">
      <c r="B4" s="8"/>
      <c r="C4" s="9" t="s">
        <v>1</v>
      </c>
      <c r="D4" s="10"/>
      <c r="E4" s="11"/>
    </row>
    <row r="5" spans="2:5" s="12" customFormat="1" ht="11.25">
      <c r="B5" s="8"/>
      <c r="C5" s="13"/>
      <c r="D5" s="14" t="s">
        <v>2</v>
      </c>
      <c r="E5" s="11"/>
    </row>
    <row r="6" spans="2:5" s="12" customFormat="1" ht="11.25">
      <c r="B6" s="8"/>
      <c r="C6" s="13"/>
      <c r="D6" s="14" t="s">
        <v>3</v>
      </c>
      <c r="E6" s="11"/>
    </row>
    <row r="7" spans="2:5" s="12" customFormat="1" ht="11.25">
      <c r="B7" s="8"/>
      <c r="C7" s="13" t="s">
        <v>4</v>
      </c>
      <c r="D7" s="15"/>
      <c r="E7" s="11"/>
    </row>
    <row r="8" spans="2:5" s="12" customFormat="1" ht="11.25">
      <c r="B8" s="8"/>
      <c r="C8" s="13"/>
      <c r="D8" s="14" t="s">
        <v>5</v>
      </c>
      <c r="E8" s="11"/>
    </row>
    <row r="9" spans="2:5" s="12" customFormat="1" ht="11.25">
      <c r="B9" s="8"/>
      <c r="C9" s="16"/>
      <c r="D9" s="14" t="s">
        <v>6</v>
      </c>
      <c r="E9" s="11"/>
    </row>
    <row r="10" spans="2:5" s="12" customFormat="1" ht="11.25">
      <c r="B10" s="8"/>
      <c r="C10" s="17"/>
      <c r="D10" s="18" t="s">
        <v>7</v>
      </c>
      <c r="E10" s="11"/>
    </row>
    <row r="11" spans="2:5" ht="5.25" customHeight="1">
      <c r="B11" s="19"/>
      <c r="C11" s="20"/>
      <c r="D11" s="20"/>
      <c r="E11" s="21"/>
    </row>
    <row r="12" spans="2:5" ht="15.75">
      <c r="B12" s="19"/>
      <c r="C12" s="22" t="s">
        <v>8</v>
      </c>
      <c r="D12" s="23" t="s">
        <v>9</v>
      </c>
      <c r="E12" s="21"/>
    </row>
    <row r="13" spans="2:5" ht="6" customHeight="1">
      <c r="B13" s="19"/>
      <c r="C13" s="24"/>
      <c r="E13" s="21"/>
    </row>
    <row r="14" spans="2:5">
      <c r="B14" s="19"/>
      <c r="C14" s="25">
        <v>1</v>
      </c>
      <c r="D14" s="26" t="s">
        <v>10</v>
      </c>
      <c r="E14" s="21"/>
    </row>
    <row r="15" spans="2:5">
      <c r="B15" s="19"/>
      <c r="C15" s="25">
        <v>2</v>
      </c>
      <c r="D15" t="s">
        <v>11</v>
      </c>
      <c r="E15" s="21"/>
    </row>
    <row r="16" spans="2:5">
      <c r="B16" s="19"/>
      <c r="C16" s="27">
        <v>3</v>
      </c>
      <c r="D16" t="s">
        <v>12</v>
      </c>
      <c r="E16" s="21"/>
    </row>
    <row r="17" spans="2:5" s="30" customFormat="1">
      <c r="B17" s="28"/>
      <c r="C17" s="27">
        <v>4</v>
      </c>
      <c r="D17" s="20" t="s">
        <v>13</v>
      </c>
      <c r="E17" s="29"/>
    </row>
    <row r="18" spans="2:5" s="30" customFormat="1">
      <c r="B18" s="28"/>
      <c r="C18" s="27"/>
      <c r="D18" s="26" t="s">
        <v>14</v>
      </c>
      <c r="E18" s="29"/>
    </row>
    <row r="19" spans="2:5" s="30" customFormat="1">
      <c r="B19" s="28"/>
      <c r="C19" s="27" t="s">
        <v>15</v>
      </c>
      <c r="D19" s="27"/>
      <c r="E19" s="29"/>
    </row>
    <row r="20" spans="2:5" s="30" customFormat="1">
      <c r="B20" s="28"/>
      <c r="C20" s="27"/>
      <c r="D20" s="26" t="s">
        <v>16</v>
      </c>
      <c r="E20" s="29"/>
    </row>
    <row r="21" spans="2:5" s="30" customFormat="1">
      <c r="B21" s="28"/>
      <c r="C21" s="31" t="s">
        <v>17</v>
      </c>
      <c r="D21" s="27"/>
      <c r="E21" s="29"/>
    </row>
    <row r="22" spans="2:5" s="30" customFormat="1">
      <c r="B22" s="28"/>
      <c r="C22" s="27"/>
      <c r="D22" s="26" t="s">
        <v>18</v>
      </c>
      <c r="E22" s="29"/>
    </row>
    <row r="23" spans="2:5" s="30" customFormat="1">
      <c r="B23" s="28"/>
      <c r="C23" s="31" t="s">
        <v>19</v>
      </c>
      <c r="D23" s="27"/>
      <c r="E23" s="29"/>
    </row>
    <row r="24" spans="2:5" s="30" customFormat="1">
      <c r="B24" s="28"/>
      <c r="C24" s="27"/>
      <c r="D24" s="31" t="s">
        <v>20</v>
      </c>
      <c r="E24" s="29"/>
    </row>
    <row r="25" spans="2:5" s="30" customFormat="1">
      <c r="B25" s="28"/>
      <c r="C25" s="31" t="s">
        <v>21</v>
      </c>
      <c r="D25" s="27"/>
      <c r="E25" s="29"/>
    </row>
    <row r="26" spans="2:5" s="30" customFormat="1">
      <c r="B26" s="28"/>
      <c r="C26" s="26" t="s">
        <v>22</v>
      </c>
      <c r="D26" s="27"/>
      <c r="E26" s="29"/>
    </row>
    <row r="27" spans="2:5" s="30" customFormat="1">
      <c r="B27" s="28"/>
      <c r="C27" s="27"/>
      <c r="D27" s="31" t="s">
        <v>23</v>
      </c>
      <c r="E27" s="29"/>
    </row>
    <row r="28" spans="2:5" s="30" customFormat="1">
      <c r="B28" s="28"/>
      <c r="C28" s="26" t="s">
        <v>24</v>
      </c>
      <c r="D28" s="27"/>
      <c r="E28" s="29"/>
    </row>
    <row r="29" spans="2:5" s="30" customFormat="1">
      <c r="B29" s="28"/>
      <c r="C29" s="27"/>
      <c r="D29" s="31" t="s">
        <v>25</v>
      </c>
      <c r="E29" s="29"/>
    </row>
    <row r="30" spans="2:5" s="30" customFormat="1">
      <c r="B30" s="28"/>
      <c r="C30" s="26" t="s">
        <v>26</v>
      </c>
      <c r="D30" s="27"/>
      <c r="E30" s="29"/>
    </row>
    <row r="31" spans="2:5" s="30" customFormat="1">
      <c r="B31" s="28"/>
      <c r="C31" s="27" t="s">
        <v>27</v>
      </c>
      <c r="D31" s="31" t="s">
        <v>28</v>
      </c>
      <c r="E31" s="29"/>
    </row>
    <row r="32" spans="2:5" s="30" customFormat="1">
      <c r="B32" s="28"/>
      <c r="C32" s="27"/>
      <c r="D32" s="26" t="s">
        <v>29</v>
      </c>
      <c r="E32" s="29"/>
    </row>
    <row r="33" spans="2:5" s="30" customFormat="1">
      <c r="B33" s="28"/>
      <c r="C33" s="27"/>
      <c r="D33" s="26" t="s">
        <v>30</v>
      </c>
      <c r="E33" s="29"/>
    </row>
    <row r="34" spans="2:5" s="30" customFormat="1">
      <c r="B34" s="28"/>
      <c r="C34" s="27"/>
      <c r="D34" s="26" t="s">
        <v>31</v>
      </c>
      <c r="E34" s="29"/>
    </row>
    <row r="35" spans="2:5" s="30" customFormat="1">
      <c r="B35" s="28"/>
      <c r="C35" s="27"/>
      <c r="D35" s="26" t="s">
        <v>32</v>
      </c>
      <c r="E35" s="29"/>
    </row>
    <row r="36" spans="2:5" s="30" customFormat="1">
      <c r="B36" s="28"/>
      <c r="C36" s="27"/>
      <c r="D36" s="26" t="s">
        <v>33</v>
      </c>
      <c r="E36" s="29"/>
    </row>
    <row r="37" spans="2:5" s="30" customFormat="1">
      <c r="B37" s="28"/>
      <c r="C37" s="27"/>
      <c r="D37" s="26" t="s">
        <v>34</v>
      </c>
      <c r="E37" s="29"/>
    </row>
    <row r="38" spans="2:5" s="30" customFormat="1" ht="6" customHeight="1">
      <c r="B38" s="28"/>
      <c r="C38" s="27"/>
      <c r="D38" s="27"/>
      <c r="E38" s="29"/>
    </row>
    <row r="39" spans="2:5" s="30" customFormat="1" ht="15.75">
      <c r="B39" s="28"/>
      <c r="C39" s="22" t="s">
        <v>35</v>
      </c>
      <c r="D39" s="23" t="s">
        <v>36</v>
      </c>
      <c r="E39" s="29"/>
    </row>
    <row r="40" spans="2:5" s="30" customFormat="1" ht="4.5" customHeight="1">
      <c r="B40" s="28"/>
      <c r="C40" s="27"/>
      <c r="D40" s="27"/>
      <c r="E40" s="29"/>
    </row>
    <row r="41" spans="2:5" s="30" customFormat="1">
      <c r="B41" s="28"/>
      <c r="C41" s="27"/>
      <c r="D41" s="26" t="s">
        <v>37</v>
      </c>
      <c r="E41" s="29"/>
    </row>
    <row r="42" spans="2:5" s="30" customFormat="1">
      <c r="B42" s="28"/>
      <c r="C42" s="32" t="s">
        <v>38</v>
      </c>
      <c r="D42" s="27"/>
      <c r="E42" s="29"/>
    </row>
    <row r="43" spans="2:5" s="30" customFormat="1">
      <c r="B43" s="28"/>
      <c r="C43" s="27"/>
      <c r="D43" s="31" t="s">
        <v>39</v>
      </c>
      <c r="E43" s="29"/>
    </row>
    <row r="44" spans="2:5" s="30" customFormat="1">
      <c r="B44" s="28"/>
      <c r="C44" s="31" t="s">
        <v>40</v>
      </c>
      <c r="D44" s="27"/>
      <c r="E44" s="29"/>
    </row>
    <row r="45" spans="2:5" s="30" customFormat="1">
      <c r="B45" s="28"/>
      <c r="C45" s="27"/>
      <c r="D45" s="31" t="s">
        <v>41</v>
      </c>
      <c r="E45" s="29"/>
    </row>
    <row r="46" spans="2:5" s="30" customFormat="1">
      <c r="B46" s="28"/>
      <c r="C46" s="20" t="s">
        <v>42</v>
      </c>
      <c r="D46" s="27"/>
      <c r="E46" s="29"/>
    </row>
    <row r="47" spans="2:5" s="30" customFormat="1">
      <c r="B47" s="28"/>
      <c r="C47" s="27"/>
      <c r="D47" s="31" t="s">
        <v>43</v>
      </c>
      <c r="E47" s="29"/>
    </row>
    <row r="48" spans="2:5" s="30" customFormat="1">
      <c r="B48" s="28"/>
      <c r="C48" s="20" t="s">
        <v>44</v>
      </c>
      <c r="D48" s="27"/>
      <c r="E48" s="29"/>
    </row>
    <row r="49" spans="2:5" s="30" customFormat="1">
      <c r="B49" s="28"/>
      <c r="D49" t="s">
        <v>45</v>
      </c>
      <c r="E49" s="29"/>
    </row>
    <row r="50" spans="2:5" s="30" customFormat="1">
      <c r="B50" s="28"/>
      <c r="C50" s="33" t="s">
        <v>46</v>
      </c>
      <c r="E50" s="29"/>
    </row>
    <row r="51" spans="2:5" s="30" customFormat="1">
      <c r="B51" s="28"/>
      <c r="C51" s="33" t="s">
        <v>47</v>
      </c>
      <c r="E51" s="29"/>
    </row>
    <row r="52" spans="2:5" s="30" customFormat="1">
      <c r="B52" s="28"/>
      <c r="C52" s="30" t="s">
        <v>48</v>
      </c>
      <c r="D52" s="27"/>
      <c r="E52" s="29"/>
    </row>
    <row r="53" spans="2:5" s="30" customFormat="1">
      <c r="B53" s="28"/>
      <c r="C53" s="27"/>
      <c r="D53" t="s">
        <v>49</v>
      </c>
      <c r="E53" s="29"/>
    </row>
    <row r="54" spans="2:5" s="30" customFormat="1">
      <c r="B54" s="28"/>
      <c r="C54" s="27"/>
      <c r="D54" s="31" t="s">
        <v>50</v>
      </c>
      <c r="E54" s="29"/>
    </row>
    <row r="55" spans="2:5" s="30" customFormat="1">
      <c r="B55" s="28"/>
      <c r="C55" s="27"/>
      <c r="D55" s="27" t="s">
        <v>51</v>
      </c>
      <c r="E55" s="29"/>
    </row>
    <row r="56" spans="2:5">
      <c r="B56" s="19"/>
      <c r="C56" s="30"/>
      <c r="D56" t="s">
        <v>52</v>
      </c>
      <c r="E56" s="21"/>
    </row>
    <row r="57" spans="2:5">
      <c r="B57" s="19"/>
      <c r="C57" t="s">
        <v>53</v>
      </c>
      <c r="D57" s="30"/>
      <c r="E57" s="21"/>
    </row>
    <row r="58" spans="2:5">
      <c r="B58" s="19"/>
      <c r="C58" s="30"/>
      <c r="D58" s="30"/>
      <c r="E58" s="21"/>
    </row>
    <row r="59" spans="2:5">
      <c r="B59" s="19"/>
      <c r="C59" s="30"/>
      <c r="D59" s="34"/>
      <c r="E59" s="21"/>
    </row>
    <row r="60" spans="2:5">
      <c r="B60" s="19"/>
      <c r="C60" s="30"/>
      <c r="D60" s="34"/>
      <c r="E60" s="35"/>
    </row>
    <row r="61" spans="2:5">
      <c r="B61" s="36"/>
      <c r="C61" s="37"/>
      <c r="D61" s="37"/>
      <c r="E61" s="38"/>
    </row>
  </sheetData>
  <mergeCells count="1">
    <mergeCell ref="B3:E3"/>
  </mergeCells>
  <printOptions horizontalCentered="1" verticalCentered="1"/>
  <pageMargins left="0.7" right="0.7" top="0.75" bottom="0.25" header="0.3" footer="0.3"/>
  <pageSetup paperSize="9" scale="9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388"/>
  <sheetViews>
    <sheetView topLeftCell="A346" zoomScale="85" zoomScaleNormal="85" workbookViewId="0">
      <selection activeCell="L362" sqref="L362"/>
    </sheetView>
  </sheetViews>
  <sheetFormatPr defaultRowHeight="12.75"/>
  <cols>
    <col min="1" max="1" width="3.7109375" customWidth="1"/>
    <col min="2" max="2" width="2.7109375" customWidth="1"/>
    <col min="3" max="3" width="3.28515625" style="39" customWidth="1"/>
    <col min="4" max="4" width="2" customWidth="1"/>
    <col min="5" max="5" width="5.140625" customWidth="1"/>
    <col min="6" max="6" width="18.7109375" customWidth="1"/>
    <col min="7" max="7" width="15.140625" customWidth="1"/>
    <col min="8" max="8" width="10" customWidth="1"/>
    <col min="9" max="9" width="12.140625" customWidth="1"/>
    <col min="10" max="10" width="14.140625" style="40" customWidth="1"/>
    <col min="11" max="11" width="13.7109375" customWidth="1"/>
    <col min="12" max="12" width="14" customWidth="1"/>
    <col min="13" max="13" width="14.7109375" customWidth="1"/>
    <col min="14" max="14" width="5.140625" customWidth="1"/>
    <col min="15" max="15" width="2.140625" customWidth="1"/>
    <col min="16" max="16" width="5.28515625" customWidth="1"/>
    <col min="251" max="251" width="0" hidden="1" customWidth="1"/>
    <col min="252" max="252" width="2.7109375" customWidth="1"/>
    <col min="253" max="253" width="3.28515625" customWidth="1"/>
    <col min="254" max="254" width="2" customWidth="1"/>
    <col min="255" max="255" width="3.42578125" customWidth="1"/>
    <col min="256" max="256" width="18.7109375" customWidth="1"/>
    <col min="257" max="257" width="15.140625" customWidth="1"/>
    <col min="258" max="258" width="10" customWidth="1"/>
    <col min="259" max="259" width="12.140625" customWidth="1"/>
    <col min="260" max="260" width="10.42578125" customWidth="1"/>
    <col min="261" max="261" width="13.7109375" customWidth="1"/>
    <col min="262" max="262" width="14" customWidth="1"/>
    <col min="263" max="263" width="14.7109375" customWidth="1"/>
    <col min="264" max="264" width="1.7109375" customWidth="1"/>
    <col min="265" max="265" width="2.140625" customWidth="1"/>
    <col min="266" max="266" width="15.42578125" bestFit="1" customWidth="1"/>
    <col min="267" max="267" width="11.140625" customWidth="1"/>
    <col min="269" max="269" width="14.5703125" bestFit="1" customWidth="1"/>
    <col min="270" max="271" width="14.42578125" bestFit="1" customWidth="1"/>
    <col min="507" max="507" width="0" hidden="1" customWidth="1"/>
    <col min="508" max="508" width="2.7109375" customWidth="1"/>
    <col min="509" max="509" width="3.28515625" customWidth="1"/>
    <col min="510" max="510" width="2" customWidth="1"/>
    <col min="511" max="511" width="3.42578125" customWidth="1"/>
    <col min="512" max="512" width="18.7109375" customWidth="1"/>
    <col min="513" max="513" width="15.140625" customWidth="1"/>
    <col min="514" max="514" width="10" customWidth="1"/>
    <col min="515" max="515" width="12.140625" customWidth="1"/>
    <col min="516" max="516" width="10.42578125" customWidth="1"/>
    <col min="517" max="517" width="13.7109375" customWidth="1"/>
    <col min="518" max="518" width="14" customWidth="1"/>
    <col min="519" max="519" width="14.7109375" customWidth="1"/>
    <col min="520" max="520" width="1.7109375" customWidth="1"/>
    <col min="521" max="521" width="2.140625" customWidth="1"/>
    <col min="522" max="522" width="15.42578125" bestFit="1" customWidth="1"/>
    <col min="523" max="523" width="11.140625" customWidth="1"/>
    <col min="525" max="525" width="14.5703125" bestFit="1" customWidth="1"/>
    <col min="526" max="527" width="14.42578125" bestFit="1" customWidth="1"/>
    <col min="763" max="763" width="0" hidden="1" customWidth="1"/>
    <col min="764" max="764" width="2.7109375" customWidth="1"/>
    <col min="765" max="765" width="3.28515625" customWidth="1"/>
    <col min="766" max="766" width="2" customWidth="1"/>
    <col min="767" max="767" width="3.42578125" customWidth="1"/>
    <col min="768" max="768" width="18.7109375" customWidth="1"/>
    <col min="769" max="769" width="15.140625" customWidth="1"/>
    <col min="770" max="770" width="10" customWidth="1"/>
    <col min="771" max="771" width="12.140625" customWidth="1"/>
    <col min="772" max="772" width="10.42578125" customWidth="1"/>
    <col min="773" max="773" width="13.7109375" customWidth="1"/>
    <col min="774" max="774" width="14" customWidth="1"/>
    <col min="775" max="775" width="14.7109375" customWidth="1"/>
    <col min="776" max="776" width="1.7109375" customWidth="1"/>
    <col min="777" max="777" width="2.140625" customWidth="1"/>
    <col min="778" max="778" width="15.42578125" bestFit="1" customWidth="1"/>
    <col min="779" max="779" width="11.140625" customWidth="1"/>
    <col min="781" max="781" width="14.5703125" bestFit="1" customWidth="1"/>
    <col min="782" max="783" width="14.42578125" bestFit="1" customWidth="1"/>
    <col min="1019" max="1019" width="0" hidden="1" customWidth="1"/>
    <col min="1020" max="1020" width="2.7109375" customWidth="1"/>
    <col min="1021" max="1021" width="3.28515625" customWidth="1"/>
    <col min="1022" max="1022" width="2" customWidth="1"/>
    <col min="1023" max="1023" width="3.42578125" customWidth="1"/>
    <col min="1024" max="1024" width="18.7109375" customWidth="1"/>
    <col min="1025" max="1025" width="15.140625" customWidth="1"/>
    <col min="1026" max="1026" width="10" customWidth="1"/>
    <col min="1027" max="1027" width="12.140625" customWidth="1"/>
    <col min="1028" max="1028" width="10.42578125" customWidth="1"/>
    <col min="1029" max="1029" width="13.7109375" customWidth="1"/>
    <col min="1030" max="1030" width="14" customWidth="1"/>
    <col min="1031" max="1031" width="14.7109375" customWidth="1"/>
    <col min="1032" max="1032" width="1.7109375" customWidth="1"/>
    <col min="1033" max="1033" width="2.140625" customWidth="1"/>
    <col min="1034" max="1034" width="15.42578125" bestFit="1" customWidth="1"/>
    <col min="1035" max="1035" width="11.140625" customWidth="1"/>
    <col min="1037" max="1037" width="14.5703125" bestFit="1" customWidth="1"/>
    <col min="1038" max="1039" width="14.42578125" bestFit="1" customWidth="1"/>
    <col min="1275" max="1275" width="0" hidden="1" customWidth="1"/>
    <col min="1276" max="1276" width="2.7109375" customWidth="1"/>
    <col min="1277" max="1277" width="3.28515625" customWidth="1"/>
    <col min="1278" max="1278" width="2" customWidth="1"/>
    <col min="1279" max="1279" width="3.42578125" customWidth="1"/>
    <col min="1280" max="1280" width="18.7109375" customWidth="1"/>
    <col min="1281" max="1281" width="15.140625" customWidth="1"/>
    <col min="1282" max="1282" width="10" customWidth="1"/>
    <col min="1283" max="1283" width="12.140625" customWidth="1"/>
    <col min="1284" max="1284" width="10.42578125" customWidth="1"/>
    <col min="1285" max="1285" width="13.7109375" customWidth="1"/>
    <col min="1286" max="1286" width="14" customWidth="1"/>
    <col min="1287" max="1287" width="14.7109375" customWidth="1"/>
    <col min="1288" max="1288" width="1.7109375" customWidth="1"/>
    <col min="1289" max="1289" width="2.140625" customWidth="1"/>
    <col min="1290" max="1290" width="15.42578125" bestFit="1" customWidth="1"/>
    <col min="1291" max="1291" width="11.140625" customWidth="1"/>
    <col min="1293" max="1293" width="14.5703125" bestFit="1" customWidth="1"/>
    <col min="1294" max="1295" width="14.42578125" bestFit="1" customWidth="1"/>
    <col min="1531" max="1531" width="0" hidden="1" customWidth="1"/>
    <col min="1532" max="1532" width="2.7109375" customWidth="1"/>
    <col min="1533" max="1533" width="3.28515625" customWidth="1"/>
    <col min="1534" max="1534" width="2" customWidth="1"/>
    <col min="1535" max="1535" width="3.42578125" customWidth="1"/>
    <col min="1536" max="1536" width="18.7109375" customWidth="1"/>
    <col min="1537" max="1537" width="15.140625" customWidth="1"/>
    <col min="1538" max="1538" width="10" customWidth="1"/>
    <col min="1539" max="1539" width="12.140625" customWidth="1"/>
    <col min="1540" max="1540" width="10.42578125" customWidth="1"/>
    <col min="1541" max="1541" width="13.7109375" customWidth="1"/>
    <col min="1542" max="1542" width="14" customWidth="1"/>
    <col min="1543" max="1543" width="14.7109375" customWidth="1"/>
    <col min="1544" max="1544" width="1.7109375" customWidth="1"/>
    <col min="1545" max="1545" width="2.140625" customWidth="1"/>
    <col min="1546" max="1546" width="15.42578125" bestFit="1" customWidth="1"/>
    <col min="1547" max="1547" width="11.140625" customWidth="1"/>
    <col min="1549" max="1549" width="14.5703125" bestFit="1" customWidth="1"/>
    <col min="1550" max="1551" width="14.42578125" bestFit="1" customWidth="1"/>
    <col min="1787" max="1787" width="0" hidden="1" customWidth="1"/>
    <col min="1788" max="1788" width="2.7109375" customWidth="1"/>
    <col min="1789" max="1789" width="3.28515625" customWidth="1"/>
    <col min="1790" max="1790" width="2" customWidth="1"/>
    <col min="1791" max="1791" width="3.42578125" customWidth="1"/>
    <col min="1792" max="1792" width="18.7109375" customWidth="1"/>
    <col min="1793" max="1793" width="15.140625" customWidth="1"/>
    <col min="1794" max="1794" width="10" customWidth="1"/>
    <col min="1795" max="1795" width="12.140625" customWidth="1"/>
    <col min="1796" max="1796" width="10.42578125" customWidth="1"/>
    <col min="1797" max="1797" width="13.7109375" customWidth="1"/>
    <col min="1798" max="1798" width="14" customWidth="1"/>
    <col min="1799" max="1799" width="14.7109375" customWidth="1"/>
    <col min="1800" max="1800" width="1.7109375" customWidth="1"/>
    <col min="1801" max="1801" width="2.140625" customWidth="1"/>
    <col min="1802" max="1802" width="15.42578125" bestFit="1" customWidth="1"/>
    <col min="1803" max="1803" width="11.140625" customWidth="1"/>
    <col min="1805" max="1805" width="14.5703125" bestFit="1" customWidth="1"/>
    <col min="1806" max="1807" width="14.42578125" bestFit="1" customWidth="1"/>
    <col min="2043" max="2043" width="0" hidden="1" customWidth="1"/>
    <col min="2044" max="2044" width="2.7109375" customWidth="1"/>
    <col min="2045" max="2045" width="3.28515625" customWidth="1"/>
    <col min="2046" max="2046" width="2" customWidth="1"/>
    <col min="2047" max="2047" width="3.42578125" customWidth="1"/>
    <col min="2048" max="2048" width="18.7109375" customWidth="1"/>
    <col min="2049" max="2049" width="15.140625" customWidth="1"/>
    <col min="2050" max="2050" width="10" customWidth="1"/>
    <col min="2051" max="2051" width="12.140625" customWidth="1"/>
    <col min="2052" max="2052" width="10.42578125" customWidth="1"/>
    <col min="2053" max="2053" width="13.7109375" customWidth="1"/>
    <col min="2054" max="2054" width="14" customWidth="1"/>
    <col min="2055" max="2055" width="14.7109375" customWidth="1"/>
    <col min="2056" max="2056" width="1.7109375" customWidth="1"/>
    <col min="2057" max="2057" width="2.140625" customWidth="1"/>
    <col min="2058" max="2058" width="15.42578125" bestFit="1" customWidth="1"/>
    <col min="2059" max="2059" width="11.140625" customWidth="1"/>
    <col min="2061" max="2061" width="14.5703125" bestFit="1" customWidth="1"/>
    <col min="2062" max="2063" width="14.42578125" bestFit="1" customWidth="1"/>
    <col min="2299" max="2299" width="0" hidden="1" customWidth="1"/>
    <col min="2300" max="2300" width="2.7109375" customWidth="1"/>
    <col min="2301" max="2301" width="3.28515625" customWidth="1"/>
    <col min="2302" max="2302" width="2" customWidth="1"/>
    <col min="2303" max="2303" width="3.42578125" customWidth="1"/>
    <col min="2304" max="2304" width="18.7109375" customWidth="1"/>
    <col min="2305" max="2305" width="15.140625" customWidth="1"/>
    <col min="2306" max="2306" width="10" customWidth="1"/>
    <col min="2307" max="2307" width="12.140625" customWidth="1"/>
    <col min="2308" max="2308" width="10.42578125" customWidth="1"/>
    <col min="2309" max="2309" width="13.7109375" customWidth="1"/>
    <col min="2310" max="2310" width="14" customWidth="1"/>
    <col min="2311" max="2311" width="14.7109375" customWidth="1"/>
    <col min="2312" max="2312" width="1.7109375" customWidth="1"/>
    <col min="2313" max="2313" width="2.140625" customWidth="1"/>
    <col min="2314" max="2314" width="15.42578125" bestFit="1" customWidth="1"/>
    <col min="2315" max="2315" width="11.140625" customWidth="1"/>
    <col min="2317" max="2317" width="14.5703125" bestFit="1" customWidth="1"/>
    <col min="2318" max="2319" width="14.42578125" bestFit="1" customWidth="1"/>
    <col min="2555" max="2555" width="0" hidden="1" customWidth="1"/>
    <col min="2556" max="2556" width="2.7109375" customWidth="1"/>
    <col min="2557" max="2557" width="3.28515625" customWidth="1"/>
    <col min="2558" max="2558" width="2" customWidth="1"/>
    <col min="2559" max="2559" width="3.42578125" customWidth="1"/>
    <col min="2560" max="2560" width="18.7109375" customWidth="1"/>
    <col min="2561" max="2561" width="15.140625" customWidth="1"/>
    <col min="2562" max="2562" width="10" customWidth="1"/>
    <col min="2563" max="2563" width="12.140625" customWidth="1"/>
    <col min="2564" max="2564" width="10.42578125" customWidth="1"/>
    <col min="2565" max="2565" width="13.7109375" customWidth="1"/>
    <col min="2566" max="2566" width="14" customWidth="1"/>
    <col min="2567" max="2567" width="14.7109375" customWidth="1"/>
    <col min="2568" max="2568" width="1.7109375" customWidth="1"/>
    <col min="2569" max="2569" width="2.140625" customWidth="1"/>
    <col min="2570" max="2570" width="15.42578125" bestFit="1" customWidth="1"/>
    <col min="2571" max="2571" width="11.140625" customWidth="1"/>
    <col min="2573" max="2573" width="14.5703125" bestFit="1" customWidth="1"/>
    <col min="2574" max="2575" width="14.42578125" bestFit="1" customWidth="1"/>
    <col min="2811" max="2811" width="0" hidden="1" customWidth="1"/>
    <col min="2812" max="2812" width="2.7109375" customWidth="1"/>
    <col min="2813" max="2813" width="3.28515625" customWidth="1"/>
    <col min="2814" max="2814" width="2" customWidth="1"/>
    <col min="2815" max="2815" width="3.42578125" customWidth="1"/>
    <col min="2816" max="2816" width="18.7109375" customWidth="1"/>
    <col min="2817" max="2817" width="15.140625" customWidth="1"/>
    <col min="2818" max="2818" width="10" customWidth="1"/>
    <col min="2819" max="2819" width="12.140625" customWidth="1"/>
    <col min="2820" max="2820" width="10.42578125" customWidth="1"/>
    <col min="2821" max="2821" width="13.7109375" customWidth="1"/>
    <col min="2822" max="2822" width="14" customWidth="1"/>
    <col min="2823" max="2823" width="14.7109375" customWidth="1"/>
    <col min="2824" max="2824" width="1.7109375" customWidth="1"/>
    <col min="2825" max="2825" width="2.140625" customWidth="1"/>
    <col min="2826" max="2826" width="15.42578125" bestFit="1" customWidth="1"/>
    <col min="2827" max="2827" width="11.140625" customWidth="1"/>
    <col min="2829" max="2829" width="14.5703125" bestFit="1" customWidth="1"/>
    <col min="2830" max="2831" width="14.42578125" bestFit="1" customWidth="1"/>
    <col min="3067" max="3067" width="0" hidden="1" customWidth="1"/>
    <col min="3068" max="3068" width="2.7109375" customWidth="1"/>
    <col min="3069" max="3069" width="3.28515625" customWidth="1"/>
    <col min="3070" max="3070" width="2" customWidth="1"/>
    <col min="3071" max="3071" width="3.42578125" customWidth="1"/>
    <col min="3072" max="3072" width="18.7109375" customWidth="1"/>
    <col min="3073" max="3073" width="15.140625" customWidth="1"/>
    <col min="3074" max="3074" width="10" customWidth="1"/>
    <col min="3075" max="3075" width="12.140625" customWidth="1"/>
    <col min="3076" max="3076" width="10.42578125" customWidth="1"/>
    <col min="3077" max="3077" width="13.7109375" customWidth="1"/>
    <col min="3078" max="3078" width="14" customWidth="1"/>
    <col min="3079" max="3079" width="14.7109375" customWidth="1"/>
    <col min="3080" max="3080" width="1.7109375" customWidth="1"/>
    <col min="3081" max="3081" width="2.140625" customWidth="1"/>
    <col min="3082" max="3082" width="15.42578125" bestFit="1" customWidth="1"/>
    <col min="3083" max="3083" width="11.140625" customWidth="1"/>
    <col min="3085" max="3085" width="14.5703125" bestFit="1" customWidth="1"/>
    <col min="3086" max="3087" width="14.42578125" bestFit="1" customWidth="1"/>
    <col min="3323" max="3323" width="0" hidden="1" customWidth="1"/>
    <col min="3324" max="3324" width="2.7109375" customWidth="1"/>
    <col min="3325" max="3325" width="3.28515625" customWidth="1"/>
    <col min="3326" max="3326" width="2" customWidth="1"/>
    <col min="3327" max="3327" width="3.42578125" customWidth="1"/>
    <col min="3328" max="3328" width="18.7109375" customWidth="1"/>
    <col min="3329" max="3329" width="15.140625" customWidth="1"/>
    <col min="3330" max="3330" width="10" customWidth="1"/>
    <col min="3331" max="3331" width="12.140625" customWidth="1"/>
    <col min="3332" max="3332" width="10.42578125" customWidth="1"/>
    <col min="3333" max="3333" width="13.7109375" customWidth="1"/>
    <col min="3334" max="3334" width="14" customWidth="1"/>
    <col min="3335" max="3335" width="14.7109375" customWidth="1"/>
    <col min="3336" max="3336" width="1.7109375" customWidth="1"/>
    <col min="3337" max="3337" width="2.140625" customWidth="1"/>
    <col min="3338" max="3338" width="15.42578125" bestFit="1" customWidth="1"/>
    <col min="3339" max="3339" width="11.140625" customWidth="1"/>
    <col min="3341" max="3341" width="14.5703125" bestFit="1" customWidth="1"/>
    <col min="3342" max="3343" width="14.42578125" bestFit="1" customWidth="1"/>
    <col min="3579" max="3579" width="0" hidden="1" customWidth="1"/>
    <col min="3580" max="3580" width="2.7109375" customWidth="1"/>
    <col min="3581" max="3581" width="3.28515625" customWidth="1"/>
    <col min="3582" max="3582" width="2" customWidth="1"/>
    <col min="3583" max="3583" width="3.42578125" customWidth="1"/>
    <col min="3584" max="3584" width="18.7109375" customWidth="1"/>
    <col min="3585" max="3585" width="15.140625" customWidth="1"/>
    <col min="3586" max="3586" width="10" customWidth="1"/>
    <col min="3587" max="3587" width="12.140625" customWidth="1"/>
    <col min="3588" max="3588" width="10.42578125" customWidth="1"/>
    <col min="3589" max="3589" width="13.7109375" customWidth="1"/>
    <col min="3590" max="3590" width="14" customWidth="1"/>
    <col min="3591" max="3591" width="14.7109375" customWidth="1"/>
    <col min="3592" max="3592" width="1.7109375" customWidth="1"/>
    <col min="3593" max="3593" width="2.140625" customWidth="1"/>
    <col min="3594" max="3594" width="15.42578125" bestFit="1" customWidth="1"/>
    <col min="3595" max="3595" width="11.140625" customWidth="1"/>
    <col min="3597" max="3597" width="14.5703125" bestFit="1" customWidth="1"/>
    <col min="3598" max="3599" width="14.42578125" bestFit="1" customWidth="1"/>
    <col min="3835" max="3835" width="0" hidden="1" customWidth="1"/>
    <col min="3836" max="3836" width="2.7109375" customWidth="1"/>
    <col min="3837" max="3837" width="3.28515625" customWidth="1"/>
    <col min="3838" max="3838" width="2" customWidth="1"/>
    <col min="3839" max="3839" width="3.42578125" customWidth="1"/>
    <col min="3840" max="3840" width="18.7109375" customWidth="1"/>
    <col min="3841" max="3841" width="15.140625" customWidth="1"/>
    <col min="3842" max="3842" width="10" customWidth="1"/>
    <col min="3843" max="3843" width="12.140625" customWidth="1"/>
    <col min="3844" max="3844" width="10.42578125" customWidth="1"/>
    <col min="3845" max="3845" width="13.7109375" customWidth="1"/>
    <col min="3846" max="3846" width="14" customWidth="1"/>
    <col min="3847" max="3847" width="14.7109375" customWidth="1"/>
    <col min="3848" max="3848" width="1.7109375" customWidth="1"/>
    <col min="3849" max="3849" width="2.140625" customWidth="1"/>
    <col min="3850" max="3850" width="15.42578125" bestFit="1" customWidth="1"/>
    <col min="3851" max="3851" width="11.140625" customWidth="1"/>
    <col min="3853" max="3853" width="14.5703125" bestFit="1" customWidth="1"/>
    <col min="3854" max="3855" width="14.42578125" bestFit="1" customWidth="1"/>
    <col min="4091" max="4091" width="0" hidden="1" customWidth="1"/>
    <col min="4092" max="4092" width="2.7109375" customWidth="1"/>
    <col min="4093" max="4093" width="3.28515625" customWidth="1"/>
    <col min="4094" max="4094" width="2" customWidth="1"/>
    <col min="4095" max="4095" width="3.42578125" customWidth="1"/>
    <col min="4096" max="4096" width="18.7109375" customWidth="1"/>
    <col min="4097" max="4097" width="15.140625" customWidth="1"/>
    <col min="4098" max="4098" width="10" customWidth="1"/>
    <col min="4099" max="4099" width="12.140625" customWidth="1"/>
    <col min="4100" max="4100" width="10.42578125" customWidth="1"/>
    <col min="4101" max="4101" width="13.7109375" customWidth="1"/>
    <col min="4102" max="4102" width="14" customWidth="1"/>
    <col min="4103" max="4103" width="14.7109375" customWidth="1"/>
    <col min="4104" max="4104" width="1.7109375" customWidth="1"/>
    <col min="4105" max="4105" width="2.140625" customWidth="1"/>
    <col min="4106" max="4106" width="15.42578125" bestFit="1" customWidth="1"/>
    <col min="4107" max="4107" width="11.140625" customWidth="1"/>
    <col min="4109" max="4109" width="14.5703125" bestFit="1" customWidth="1"/>
    <col min="4110" max="4111" width="14.42578125" bestFit="1" customWidth="1"/>
    <col min="4347" max="4347" width="0" hidden="1" customWidth="1"/>
    <col min="4348" max="4348" width="2.7109375" customWidth="1"/>
    <col min="4349" max="4349" width="3.28515625" customWidth="1"/>
    <col min="4350" max="4350" width="2" customWidth="1"/>
    <col min="4351" max="4351" width="3.42578125" customWidth="1"/>
    <col min="4352" max="4352" width="18.7109375" customWidth="1"/>
    <col min="4353" max="4353" width="15.140625" customWidth="1"/>
    <col min="4354" max="4354" width="10" customWidth="1"/>
    <col min="4355" max="4355" width="12.140625" customWidth="1"/>
    <col min="4356" max="4356" width="10.42578125" customWidth="1"/>
    <col min="4357" max="4357" width="13.7109375" customWidth="1"/>
    <col min="4358" max="4358" width="14" customWidth="1"/>
    <col min="4359" max="4359" width="14.7109375" customWidth="1"/>
    <col min="4360" max="4360" width="1.7109375" customWidth="1"/>
    <col min="4361" max="4361" width="2.140625" customWidth="1"/>
    <col min="4362" max="4362" width="15.42578125" bestFit="1" customWidth="1"/>
    <col min="4363" max="4363" width="11.140625" customWidth="1"/>
    <col min="4365" max="4365" width="14.5703125" bestFit="1" customWidth="1"/>
    <col min="4366" max="4367" width="14.42578125" bestFit="1" customWidth="1"/>
    <col min="4603" max="4603" width="0" hidden="1" customWidth="1"/>
    <col min="4604" max="4604" width="2.7109375" customWidth="1"/>
    <col min="4605" max="4605" width="3.28515625" customWidth="1"/>
    <col min="4606" max="4606" width="2" customWidth="1"/>
    <col min="4607" max="4607" width="3.42578125" customWidth="1"/>
    <col min="4608" max="4608" width="18.7109375" customWidth="1"/>
    <col min="4609" max="4609" width="15.140625" customWidth="1"/>
    <col min="4610" max="4610" width="10" customWidth="1"/>
    <col min="4611" max="4611" width="12.140625" customWidth="1"/>
    <col min="4612" max="4612" width="10.42578125" customWidth="1"/>
    <col min="4613" max="4613" width="13.7109375" customWidth="1"/>
    <col min="4614" max="4614" width="14" customWidth="1"/>
    <col min="4615" max="4615" width="14.7109375" customWidth="1"/>
    <col min="4616" max="4616" width="1.7109375" customWidth="1"/>
    <col min="4617" max="4617" width="2.140625" customWidth="1"/>
    <col min="4618" max="4618" width="15.42578125" bestFit="1" customWidth="1"/>
    <col min="4619" max="4619" width="11.140625" customWidth="1"/>
    <col min="4621" max="4621" width="14.5703125" bestFit="1" customWidth="1"/>
    <col min="4622" max="4623" width="14.42578125" bestFit="1" customWidth="1"/>
    <col min="4859" max="4859" width="0" hidden="1" customWidth="1"/>
    <col min="4860" max="4860" width="2.7109375" customWidth="1"/>
    <col min="4861" max="4861" width="3.28515625" customWidth="1"/>
    <col min="4862" max="4862" width="2" customWidth="1"/>
    <col min="4863" max="4863" width="3.42578125" customWidth="1"/>
    <col min="4864" max="4864" width="18.7109375" customWidth="1"/>
    <col min="4865" max="4865" width="15.140625" customWidth="1"/>
    <col min="4866" max="4866" width="10" customWidth="1"/>
    <col min="4867" max="4867" width="12.140625" customWidth="1"/>
    <col min="4868" max="4868" width="10.42578125" customWidth="1"/>
    <col min="4869" max="4869" width="13.7109375" customWidth="1"/>
    <col min="4870" max="4870" width="14" customWidth="1"/>
    <col min="4871" max="4871" width="14.7109375" customWidth="1"/>
    <col min="4872" max="4872" width="1.7109375" customWidth="1"/>
    <col min="4873" max="4873" width="2.140625" customWidth="1"/>
    <col min="4874" max="4874" width="15.42578125" bestFit="1" customWidth="1"/>
    <col min="4875" max="4875" width="11.140625" customWidth="1"/>
    <col min="4877" max="4877" width="14.5703125" bestFit="1" customWidth="1"/>
    <col min="4878" max="4879" width="14.42578125" bestFit="1" customWidth="1"/>
    <col min="5115" max="5115" width="0" hidden="1" customWidth="1"/>
    <col min="5116" max="5116" width="2.7109375" customWidth="1"/>
    <col min="5117" max="5117" width="3.28515625" customWidth="1"/>
    <col min="5118" max="5118" width="2" customWidth="1"/>
    <col min="5119" max="5119" width="3.42578125" customWidth="1"/>
    <col min="5120" max="5120" width="18.7109375" customWidth="1"/>
    <col min="5121" max="5121" width="15.140625" customWidth="1"/>
    <col min="5122" max="5122" width="10" customWidth="1"/>
    <col min="5123" max="5123" width="12.140625" customWidth="1"/>
    <col min="5124" max="5124" width="10.42578125" customWidth="1"/>
    <col min="5125" max="5125" width="13.7109375" customWidth="1"/>
    <col min="5126" max="5126" width="14" customWidth="1"/>
    <col min="5127" max="5127" width="14.7109375" customWidth="1"/>
    <col min="5128" max="5128" width="1.7109375" customWidth="1"/>
    <col min="5129" max="5129" width="2.140625" customWidth="1"/>
    <col min="5130" max="5130" width="15.42578125" bestFit="1" customWidth="1"/>
    <col min="5131" max="5131" width="11.140625" customWidth="1"/>
    <col min="5133" max="5133" width="14.5703125" bestFit="1" customWidth="1"/>
    <col min="5134" max="5135" width="14.42578125" bestFit="1" customWidth="1"/>
    <col min="5371" max="5371" width="0" hidden="1" customWidth="1"/>
    <col min="5372" max="5372" width="2.7109375" customWidth="1"/>
    <col min="5373" max="5373" width="3.28515625" customWidth="1"/>
    <col min="5374" max="5374" width="2" customWidth="1"/>
    <col min="5375" max="5375" width="3.42578125" customWidth="1"/>
    <col min="5376" max="5376" width="18.7109375" customWidth="1"/>
    <col min="5377" max="5377" width="15.140625" customWidth="1"/>
    <col min="5378" max="5378" width="10" customWidth="1"/>
    <col min="5379" max="5379" width="12.140625" customWidth="1"/>
    <col min="5380" max="5380" width="10.42578125" customWidth="1"/>
    <col min="5381" max="5381" width="13.7109375" customWidth="1"/>
    <col min="5382" max="5382" width="14" customWidth="1"/>
    <col min="5383" max="5383" width="14.7109375" customWidth="1"/>
    <col min="5384" max="5384" width="1.7109375" customWidth="1"/>
    <col min="5385" max="5385" width="2.140625" customWidth="1"/>
    <col min="5386" max="5386" width="15.42578125" bestFit="1" customWidth="1"/>
    <col min="5387" max="5387" width="11.140625" customWidth="1"/>
    <col min="5389" max="5389" width="14.5703125" bestFit="1" customWidth="1"/>
    <col min="5390" max="5391" width="14.42578125" bestFit="1" customWidth="1"/>
    <col min="5627" max="5627" width="0" hidden="1" customWidth="1"/>
    <col min="5628" max="5628" width="2.7109375" customWidth="1"/>
    <col min="5629" max="5629" width="3.28515625" customWidth="1"/>
    <col min="5630" max="5630" width="2" customWidth="1"/>
    <col min="5631" max="5631" width="3.42578125" customWidth="1"/>
    <col min="5632" max="5632" width="18.7109375" customWidth="1"/>
    <col min="5633" max="5633" width="15.140625" customWidth="1"/>
    <col min="5634" max="5634" width="10" customWidth="1"/>
    <col min="5635" max="5635" width="12.140625" customWidth="1"/>
    <col min="5636" max="5636" width="10.42578125" customWidth="1"/>
    <col min="5637" max="5637" width="13.7109375" customWidth="1"/>
    <col min="5638" max="5638" width="14" customWidth="1"/>
    <col min="5639" max="5639" width="14.7109375" customWidth="1"/>
    <col min="5640" max="5640" width="1.7109375" customWidth="1"/>
    <col min="5641" max="5641" width="2.140625" customWidth="1"/>
    <col min="5642" max="5642" width="15.42578125" bestFit="1" customWidth="1"/>
    <col min="5643" max="5643" width="11.140625" customWidth="1"/>
    <col min="5645" max="5645" width="14.5703125" bestFit="1" customWidth="1"/>
    <col min="5646" max="5647" width="14.42578125" bestFit="1" customWidth="1"/>
    <col min="5883" max="5883" width="0" hidden="1" customWidth="1"/>
    <col min="5884" max="5884" width="2.7109375" customWidth="1"/>
    <col min="5885" max="5885" width="3.28515625" customWidth="1"/>
    <col min="5886" max="5886" width="2" customWidth="1"/>
    <col min="5887" max="5887" width="3.42578125" customWidth="1"/>
    <col min="5888" max="5888" width="18.7109375" customWidth="1"/>
    <col min="5889" max="5889" width="15.140625" customWidth="1"/>
    <col min="5890" max="5890" width="10" customWidth="1"/>
    <col min="5891" max="5891" width="12.140625" customWidth="1"/>
    <col min="5892" max="5892" width="10.42578125" customWidth="1"/>
    <col min="5893" max="5893" width="13.7109375" customWidth="1"/>
    <col min="5894" max="5894" width="14" customWidth="1"/>
    <col min="5895" max="5895" width="14.7109375" customWidth="1"/>
    <col min="5896" max="5896" width="1.7109375" customWidth="1"/>
    <col min="5897" max="5897" width="2.140625" customWidth="1"/>
    <col min="5898" max="5898" width="15.42578125" bestFit="1" customWidth="1"/>
    <col min="5899" max="5899" width="11.140625" customWidth="1"/>
    <col min="5901" max="5901" width="14.5703125" bestFit="1" customWidth="1"/>
    <col min="5902" max="5903" width="14.42578125" bestFit="1" customWidth="1"/>
    <col min="6139" max="6139" width="0" hidden="1" customWidth="1"/>
    <col min="6140" max="6140" width="2.7109375" customWidth="1"/>
    <col min="6141" max="6141" width="3.28515625" customWidth="1"/>
    <col min="6142" max="6142" width="2" customWidth="1"/>
    <col min="6143" max="6143" width="3.42578125" customWidth="1"/>
    <col min="6144" max="6144" width="18.7109375" customWidth="1"/>
    <col min="6145" max="6145" width="15.140625" customWidth="1"/>
    <col min="6146" max="6146" width="10" customWidth="1"/>
    <col min="6147" max="6147" width="12.140625" customWidth="1"/>
    <col min="6148" max="6148" width="10.42578125" customWidth="1"/>
    <col min="6149" max="6149" width="13.7109375" customWidth="1"/>
    <col min="6150" max="6150" width="14" customWidth="1"/>
    <col min="6151" max="6151" width="14.7109375" customWidth="1"/>
    <col min="6152" max="6152" width="1.7109375" customWidth="1"/>
    <col min="6153" max="6153" width="2.140625" customWidth="1"/>
    <col min="6154" max="6154" width="15.42578125" bestFit="1" customWidth="1"/>
    <col min="6155" max="6155" width="11.140625" customWidth="1"/>
    <col min="6157" max="6157" width="14.5703125" bestFit="1" customWidth="1"/>
    <col min="6158" max="6159" width="14.42578125" bestFit="1" customWidth="1"/>
    <col min="6395" max="6395" width="0" hidden="1" customWidth="1"/>
    <col min="6396" max="6396" width="2.7109375" customWidth="1"/>
    <col min="6397" max="6397" width="3.28515625" customWidth="1"/>
    <col min="6398" max="6398" width="2" customWidth="1"/>
    <col min="6399" max="6399" width="3.42578125" customWidth="1"/>
    <col min="6400" max="6400" width="18.7109375" customWidth="1"/>
    <col min="6401" max="6401" width="15.140625" customWidth="1"/>
    <col min="6402" max="6402" width="10" customWidth="1"/>
    <col min="6403" max="6403" width="12.140625" customWidth="1"/>
    <col min="6404" max="6404" width="10.42578125" customWidth="1"/>
    <col min="6405" max="6405" width="13.7109375" customWidth="1"/>
    <col min="6406" max="6406" width="14" customWidth="1"/>
    <col min="6407" max="6407" width="14.7109375" customWidth="1"/>
    <col min="6408" max="6408" width="1.7109375" customWidth="1"/>
    <col min="6409" max="6409" width="2.140625" customWidth="1"/>
    <col min="6410" max="6410" width="15.42578125" bestFit="1" customWidth="1"/>
    <col min="6411" max="6411" width="11.140625" customWidth="1"/>
    <col min="6413" max="6413" width="14.5703125" bestFit="1" customWidth="1"/>
    <col min="6414" max="6415" width="14.42578125" bestFit="1" customWidth="1"/>
    <col min="6651" max="6651" width="0" hidden="1" customWidth="1"/>
    <col min="6652" max="6652" width="2.7109375" customWidth="1"/>
    <col min="6653" max="6653" width="3.28515625" customWidth="1"/>
    <col min="6654" max="6654" width="2" customWidth="1"/>
    <col min="6655" max="6655" width="3.42578125" customWidth="1"/>
    <col min="6656" max="6656" width="18.7109375" customWidth="1"/>
    <col min="6657" max="6657" width="15.140625" customWidth="1"/>
    <col min="6658" max="6658" width="10" customWidth="1"/>
    <col min="6659" max="6659" width="12.140625" customWidth="1"/>
    <col min="6660" max="6660" width="10.42578125" customWidth="1"/>
    <col min="6661" max="6661" width="13.7109375" customWidth="1"/>
    <col min="6662" max="6662" width="14" customWidth="1"/>
    <col min="6663" max="6663" width="14.7109375" customWidth="1"/>
    <col min="6664" max="6664" width="1.7109375" customWidth="1"/>
    <col min="6665" max="6665" width="2.140625" customWidth="1"/>
    <col min="6666" max="6666" width="15.42578125" bestFit="1" customWidth="1"/>
    <col min="6667" max="6667" width="11.140625" customWidth="1"/>
    <col min="6669" max="6669" width="14.5703125" bestFit="1" customWidth="1"/>
    <col min="6670" max="6671" width="14.42578125" bestFit="1" customWidth="1"/>
    <col min="6907" max="6907" width="0" hidden="1" customWidth="1"/>
    <col min="6908" max="6908" width="2.7109375" customWidth="1"/>
    <col min="6909" max="6909" width="3.28515625" customWidth="1"/>
    <col min="6910" max="6910" width="2" customWidth="1"/>
    <col min="6911" max="6911" width="3.42578125" customWidth="1"/>
    <col min="6912" max="6912" width="18.7109375" customWidth="1"/>
    <col min="6913" max="6913" width="15.140625" customWidth="1"/>
    <col min="6914" max="6914" width="10" customWidth="1"/>
    <col min="6915" max="6915" width="12.140625" customWidth="1"/>
    <col min="6916" max="6916" width="10.42578125" customWidth="1"/>
    <col min="6917" max="6917" width="13.7109375" customWidth="1"/>
    <col min="6918" max="6918" width="14" customWidth="1"/>
    <col min="6919" max="6919" width="14.7109375" customWidth="1"/>
    <col min="6920" max="6920" width="1.7109375" customWidth="1"/>
    <col min="6921" max="6921" width="2.140625" customWidth="1"/>
    <col min="6922" max="6922" width="15.42578125" bestFit="1" customWidth="1"/>
    <col min="6923" max="6923" width="11.140625" customWidth="1"/>
    <col min="6925" max="6925" width="14.5703125" bestFit="1" customWidth="1"/>
    <col min="6926" max="6927" width="14.42578125" bestFit="1" customWidth="1"/>
    <col min="7163" max="7163" width="0" hidden="1" customWidth="1"/>
    <col min="7164" max="7164" width="2.7109375" customWidth="1"/>
    <col min="7165" max="7165" width="3.28515625" customWidth="1"/>
    <col min="7166" max="7166" width="2" customWidth="1"/>
    <col min="7167" max="7167" width="3.42578125" customWidth="1"/>
    <col min="7168" max="7168" width="18.7109375" customWidth="1"/>
    <col min="7169" max="7169" width="15.140625" customWidth="1"/>
    <col min="7170" max="7170" width="10" customWidth="1"/>
    <col min="7171" max="7171" width="12.140625" customWidth="1"/>
    <col min="7172" max="7172" width="10.42578125" customWidth="1"/>
    <col min="7173" max="7173" width="13.7109375" customWidth="1"/>
    <col min="7174" max="7174" width="14" customWidth="1"/>
    <col min="7175" max="7175" width="14.7109375" customWidth="1"/>
    <col min="7176" max="7176" width="1.7109375" customWidth="1"/>
    <col min="7177" max="7177" width="2.140625" customWidth="1"/>
    <col min="7178" max="7178" width="15.42578125" bestFit="1" customWidth="1"/>
    <col min="7179" max="7179" width="11.140625" customWidth="1"/>
    <col min="7181" max="7181" width="14.5703125" bestFit="1" customWidth="1"/>
    <col min="7182" max="7183" width="14.42578125" bestFit="1" customWidth="1"/>
    <col min="7419" max="7419" width="0" hidden="1" customWidth="1"/>
    <col min="7420" max="7420" width="2.7109375" customWidth="1"/>
    <col min="7421" max="7421" width="3.28515625" customWidth="1"/>
    <col min="7422" max="7422" width="2" customWidth="1"/>
    <col min="7423" max="7423" width="3.42578125" customWidth="1"/>
    <col min="7424" max="7424" width="18.7109375" customWidth="1"/>
    <col min="7425" max="7425" width="15.140625" customWidth="1"/>
    <col min="7426" max="7426" width="10" customWidth="1"/>
    <col min="7427" max="7427" width="12.140625" customWidth="1"/>
    <col min="7428" max="7428" width="10.42578125" customWidth="1"/>
    <col min="7429" max="7429" width="13.7109375" customWidth="1"/>
    <col min="7430" max="7430" width="14" customWidth="1"/>
    <col min="7431" max="7431" width="14.7109375" customWidth="1"/>
    <col min="7432" max="7432" width="1.7109375" customWidth="1"/>
    <col min="7433" max="7433" width="2.140625" customWidth="1"/>
    <col min="7434" max="7434" width="15.42578125" bestFit="1" customWidth="1"/>
    <col min="7435" max="7435" width="11.140625" customWidth="1"/>
    <col min="7437" max="7437" width="14.5703125" bestFit="1" customWidth="1"/>
    <col min="7438" max="7439" width="14.42578125" bestFit="1" customWidth="1"/>
    <col min="7675" max="7675" width="0" hidden="1" customWidth="1"/>
    <col min="7676" max="7676" width="2.7109375" customWidth="1"/>
    <col min="7677" max="7677" width="3.28515625" customWidth="1"/>
    <col min="7678" max="7678" width="2" customWidth="1"/>
    <col min="7679" max="7679" width="3.42578125" customWidth="1"/>
    <col min="7680" max="7680" width="18.7109375" customWidth="1"/>
    <col min="7681" max="7681" width="15.140625" customWidth="1"/>
    <col min="7682" max="7682" width="10" customWidth="1"/>
    <col min="7683" max="7683" width="12.140625" customWidth="1"/>
    <col min="7684" max="7684" width="10.42578125" customWidth="1"/>
    <col min="7685" max="7685" width="13.7109375" customWidth="1"/>
    <col min="7686" max="7686" width="14" customWidth="1"/>
    <col min="7687" max="7687" width="14.7109375" customWidth="1"/>
    <col min="7688" max="7688" width="1.7109375" customWidth="1"/>
    <col min="7689" max="7689" width="2.140625" customWidth="1"/>
    <col min="7690" max="7690" width="15.42578125" bestFit="1" customWidth="1"/>
    <col min="7691" max="7691" width="11.140625" customWidth="1"/>
    <col min="7693" max="7693" width="14.5703125" bestFit="1" customWidth="1"/>
    <col min="7694" max="7695" width="14.42578125" bestFit="1" customWidth="1"/>
    <col min="7931" max="7931" width="0" hidden="1" customWidth="1"/>
    <col min="7932" max="7932" width="2.7109375" customWidth="1"/>
    <col min="7933" max="7933" width="3.28515625" customWidth="1"/>
    <col min="7934" max="7934" width="2" customWidth="1"/>
    <col min="7935" max="7935" width="3.42578125" customWidth="1"/>
    <col min="7936" max="7936" width="18.7109375" customWidth="1"/>
    <col min="7937" max="7937" width="15.140625" customWidth="1"/>
    <col min="7938" max="7938" width="10" customWidth="1"/>
    <col min="7939" max="7939" width="12.140625" customWidth="1"/>
    <col min="7940" max="7940" width="10.42578125" customWidth="1"/>
    <col min="7941" max="7941" width="13.7109375" customWidth="1"/>
    <col min="7942" max="7942" width="14" customWidth="1"/>
    <col min="7943" max="7943" width="14.7109375" customWidth="1"/>
    <col min="7944" max="7944" width="1.7109375" customWidth="1"/>
    <col min="7945" max="7945" width="2.140625" customWidth="1"/>
    <col min="7946" max="7946" width="15.42578125" bestFit="1" customWidth="1"/>
    <col min="7947" max="7947" width="11.140625" customWidth="1"/>
    <col min="7949" max="7949" width="14.5703125" bestFit="1" customWidth="1"/>
    <col min="7950" max="7951" width="14.42578125" bestFit="1" customWidth="1"/>
    <col min="8187" max="8187" width="0" hidden="1" customWidth="1"/>
    <col min="8188" max="8188" width="2.7109375" customWidth="1"/>
    <col min="8189" max="8189" width="3.28515625" customWidth="1"/>
    <col min="8190" max="8190" width="2" customWidth="1"/>
    <col min="8191" max="8191" width="3.42578125" customWidth="1"/>
    <col min="8192" max="8192" width="18.7109375" customWidth="1"/>
    <col min="8193" max="8193" width="15.140625" customWidth="1"/>
    <col min="8194" max="8194" width="10" customWidth="1"/>
    <col min="8195" max="8195" width="12.140625" customWidth="1"/>
    <col min="8196" max="8196" width="10.42578125" customWidth="1"/>
    <col min="8197" max="8197" width="13.7109375" customWidth="1"/>
    <col min="8198" max="8198" width="14" customWidth="1"/>
    <col min="8199" max="8199" width="14.7109375" customWidth="1"/>
    <col min="8200" max="8200" width="1.7109375" customWidth="1"/>
    <col min="8201" max="8201" width="2.140625" customWidth="1"/>
    <col min="8202" max="8202" width="15.42578125" bestFit="1" customWidth="1"/>
    <col min="8203" max="8203" width="11.140625" customWidth="1"/>
    <col min="8205" max="8205" width="14.5703125" bestFit="1" customWidth="1"/>
    <col min="8206" max="8207" width="14.42578125" bestFit="1" customWidth="1"/>
    <col min="8443" max="8443" width="0" hidden="1" customWidth="1"/>
    <col min="8444" max="8444" width="2.7109375" customWidth="1"/>
    <col min="8445" max="8445" width="3.28515625" customWidth="1"/>
    <col min="8446" max="8446" width="2" customWidth="1"/>
    <col min="8447" max="8447" width="3.42578125" customWidth="1"/>
    <col min="8448" max="8448" width="18.7109375" customWidth="1"/>
    <col min="8449" max="8449" width="15.140625" customWidth="1"/>
    <col min="8450" max="8450" width="10" customWidth="1"/>
    <col min="8451" max="8451" width="12.140625" customWidth="1"/>
    <col min="8452" max="8452" width="10.42578125" customWidth="1"/>
    <col min="8453" max="8453" width="13.7109375" customWidth="1"/>
    <col min="8454" max="8454" width="14" customWidth="1"/>
    <col min="8455" max="8455" width="14.7109375" customWidth="1"/>
    <col min="8456" max="8456" width="1.7109375" customWidth="1"/>
    <col min="8457" max="8457" width="2.140625" customWidth="1"/>
    <col min="8458" max="8458" width="15.42578125" bestFit="1" customWidth="1"/>
    <col min="8459" max="8459" width="11.140625" customWidth="1"/>
    <col min="8461" max="8461" width="14.5703125" bestFit="1" customWidth="1"/>
    <col min="8462" max="8463" width="14.42578125" bestFit="1" customWidth="1"/>
    <col min="8699" max="8699" width="0" hidden="1" customWidth="1"/>
    <col min="8700" max="8700" width="2.7109375" customWidth="1"/>
    <col min="8701" max="8701" width="3.28515625" customWidth="1"/>
    <col min="8702" max="8702" width="2" customWidth="1"/>
    <col min="8703" max="8703" width="3.42578125" customWidth="1"/>
    <col min="8704" max="8704" width="18.7109375" customWidth="1"/>
    <col min="8705" max="8705" width="15.140625" customWidth="1"/>
    <col min="8706" max="8706" width="10" customWidth="1"/>
    <col min="8707" max="8707" width="12.140625" customWidth="1"/>
    <col min="8708" max="8708" width="10.42578125" customWidth="1"/>
    <col min="8709" max="8709" width="13.7109375" customWidth="1"/>
    <col min="8710" max="8710" width="14" customWidth="1"/>
    <col min="8711" max="8711" width="14.7109375" customWidth="1"/>
    <col min="8712" max="8712" width="1.7109375" customWidth="1"/>
    <col min="8713" max="8713" width="2.140625" customWidth="1"/>
    <col min="8714" max="8714" width="15.42578125" bestFit="1" customWidth="1"/>
    <col min="8715" max="8715" width="11.140625" customWidth="1"/>
    <col min="8717" max="8717" width="14.5703125" bestFit="1" customWidth="1"/>
    <col min="8718" max="8719" width="14.42578125" bestFit="1" customWidth="1"/>
    <col min="8955" max="8955" width="0" hidden="1" customWidth="1"/>
    <col min="8956" max="8956" width="2.7109375" customWidth="1"/>
    <col min="8957" max="8957" width="3.28515625" customWidth="1"/>
    <col min="8958" max="8958" width="2" customWidth="1"/>
    <col min="8959" max="8959" width="3.42578125" customWidth="1"/>
    <col min="8960" max="8960" width="18.7109375" customWidth="1"/>
    <col min="8961" max="8961" width="15.140625" customWidth="1"/>
    <col min="8962" max="8962" width="10" customWidth="1"/>
    <col min="8963" max="8963" width="12.140625" customWidth="1"/>
    <col min="8964" max="8964" width="10.42578125" customWidth="1"/>
    <col min="8965" max="8965" width="13.7109375" customWidth="1"/>
    <col min="8966" max="8966" width="14" customWidth="1"/>
    <col min="8967" max="8967" width="14.7109375" customWidth="1"/>
    <col min="8968" max="8968" width="1.7109375" customWidth="1"/>
    <col min="8969" max="8969" width="2.140625" customWidth="1"/>
    <col min="8970" max="8970" width="15.42578125" bestFit="1" customWidth="1"/>
    <col min="8971" max="8971" width="11.140625" customWidth="1"/>
    <col min="8973" max="8973" width="14.5703125" bestFit="1" customWidth="1"/>
    <col min="8974" max="8975" width="14.42578125" bestFit="1" customWidth="1"/>
    <col min="9211" max="9211" width="0" hidden="1" customWidth="1"/>
    <col min="9212" max="9212" width="2.7109375" customWidth="1"/>
    <col min="9213" max="9213" width="3.28515625" customWidth="1"/>
    <col min="9214" max="9214" width="2" customWidth="1"/>
    <col min="9215" max="9215" width="3.42578125" customWidth="1"/>
    <col min="9216" max="9216" width="18.7109375" customWidth="1"/>
    <col min="9217" max="9217" width="15.140625" customWidth="1"/>
    <col min="9218" max="9218" width="10" customWidth="1"/>
    <col min="9219" max="9219" width="12.140625" customWidth="1"/>
    <col min="9220" max="9220" width="10.42578125" customWidth="1"/>
    <col min="9221" max="9221" width="13.7109375" customWidth="1"/>
    <col min="9222" max="9222" width="14" customWidth="1"/>
    <col min="9223" max="9223" width="14.7109375" customWidth="1"/>
    <col min="9224" max="9224" width="1.7109375" customWidth="1"/>
    <col min="9225" max="9225" width="2.140625" customWidth="1"/>
    <col min="9226" max="9226" width="15.42578125" bestFit="1" customWidth="1"/>
    <col min="9227" max="9227" width="11.140625" customWidth="1"/>
    <col min="9229" max="9229" width="14.5703125" bestFit="1" customWidth="1"/>
    <col min="9230" max="9231" width="14.42578125" bestFit="1" customWidth="1"/>
    <col min="9467" max="9467" width="0" hidden="1" customWidth="1"/>
    <col min="9468" max="9468" width="2.7109375" customWidth="1"/>
    <col min="9469" max="9469" width="3.28515625" customWidth="1"/>
    <col min="9470" max="9470" width="2" customWidth="1"/>
    <col min="9471" max="9471" width="3.42578125" customWidth="1"/>
    <col min="9472" max="9472" width="18.7109375" customWidth="1"/>
    <col min="9473" max="9473" width="15.140625" customWidth="1"/>
    <col min="9474" max="9474" width="10" customWidth="1"/>
    <col min="9475" max="9475" width="12.140625" customWidth="1"/>
    <col min="9476" max="9476" width="10.42578125" customWidth="1"/>
    <col min="9477" max="9477" width="13.7109375" customWidth="1"/>
    <col min="9478" max="9478" width="14" customWidth="1"/>
    <col min="9479" max="9479" width="14.7109375" customWidth="1"/>
    <col min="9480" max="9480" width="1.7109375" customWidth="1"/>
    <col min="9481" max="9481" width="2.140625" customWidth="1"/>
    <col min="9482" max="9482" width="15.42578125" bestFit="1" customWidth="1"/>
    <col min="9483" max="9483" width="11.140625" customWidth="1"/>
    <col min="9485" max="9485" width="14.5703125" bestFit="1" customWidth="1"/>
    <col min="9486" max="9487" width="14.42578125" bestFit="1" customWidth="1"/>
    <col min="9723" max="9723" width="0" hidden="1" customWidth="1"/>
    <col min="9724" max="9724" width="2.7109375" customWidth="1"/>
    <col min="9725" max="9725" width="3.28515625" customWidth="1"/>
    <col min="9726" max="9726" width="2" customWidth="1"/>
    <col min="9727" max="9727" width="3.42578125" customWidth="1"/>
    <col min="9728" max="9728" width="18.7109375" customWidth="1"/>
    <col min="9729" max="9729" width="15.140625" customWidth="1"/>
    <col min="9730" max="9730" width="10" customWidth="1"/>
    <col min="9731" max="9731" width="12.140625" customWidth="1"/>
    <col min="9732" max="9732" width="10.42578125" customWidth="1"/>
    <col min="9733" max="9733" width="13.7109375" customWidth="1"/>
    <col min="9734" max="9734" width="14" customWidth="1"/>
    <col min="9735" max="9735" width="14.7109375" customWidth="1"/>
    <col min="9736" max="9736" width="1.7109375" customWidth="1"/>
    <col min="9737" max="9737" width="2.140625" customWidth="1"/>
    <col min="9738" max="9738" width="15.42578125" bestFit="1" customWidth="1"/>
    <col min="9739" max="9739" width="11.140625" customWidth="1"/>
    <col min="9741" max="9741" width="14.5703125" bestFit="1" customWidth="1"/>
    <col min="9742" max="9743" width="14.42578125" bestFit="1" customWidth="1"/>
    <col min="9979" max="9979" width="0" hidden="1" customWidth="1"/>
    <col min="9980" max="9980" width="2.7109375" customWidth="1"/>
    <col min="9981" max="9981" width="3.28515625" customWidth="1"/>
    <col min="9982" max="9982" width="2" customWidth="1"/>
    <col min="9983" max="9983" width="3.42578125" customWidth="1"/>
    <col min="9984" max="9984" width="18.7109375" customWidth="1"/>
    <col min="9985" max="9985" width="15.140625" customWidth="1"/>
    <col min="9986" max="9986" width="10" customWidth="1"/>
    <col min="9987" max="9987" width="12.140625" customWidth="1"/>
    <col min="9988" max="9988" width="10.42578125" customWidth="1"/>
    <col min="9989" max="9989" width="13.7109375" customWidth="1"/>
    <col min="9990" max="9990" width="14" customWidth="1"/>
    <col min="9991" max="9991" width="14.7109375" customWidth="1"/>
    <col min="9992" max="9992" width="1.7109375" customWidth="1"/>
    <col min="9993" max="9993" width="2.140625" customWidth="1"/>
    <col min="9994" max="9994" width="15.42578125" bestFit="1" customWidth="1"/>
    <col min="9995" max="9995" width="11.140625" customWidth="1"/>
    <col min="9997" max="9997" width="14.5703125" bestFit="1" customWidth="1"/>
    <col min="9998" max="9999" width="14.42578125" bestFit="1" customWidth="1"/>
    <col min="10235" max="10235" width="0" hidden="1" customWidth="1"/>
    <col min="10236" max="10236" width="2.7109375" customWidth="1"/>
    <col min="10237" max="10237" width="3.28515625" customWidth="1"/>
    <col min="10238" max="10238" width="2" customWidth="1"/>
    <col min="10239" max="10239" width="3.42578125" customWidth="1"/>
    <col min="10240" max="10240" width="18.7109375" customWidth="1"/>
    <col min="10241" max="10241" width="15.140625" customWidth="1"/>
    <col min="10242" max="10242" width="10" customWidth="1"/>
    <col min="10243" max="10243" width="12.140625" customWidth="1"/>
    <col min="10244" max="10244" width="10.42578125" customWidth="1"/>
    <col min="10245" max="10245" width="13.7109375" customWidth="1"/>
    <col min="10246" max="10246" width="14" customWidth="1"/>
    <col min="10247" max="10247" width="14.7109375" customWidth="1"/>
    <col min="10248" max="10248" width="1.7109375" customWidth="1"/>
    <col min="10249" max="10249" width="2.140625" customWidth="1"/>
    <col min="10250" max="10250" width="15.42578125" bestFit="1" customWidth="1"/>
    <col min="10251" max="10251" width="11.140625" customWidth="1"/>
    <col min="10253" max="10253" width="14.5703125" bestFit="1" customWidth="1"/>
    <col min="10254" max="10255" width="14.42578125" bestFit="1" customWidth="1"/>
    <col min="10491" max="10491" width="0" hidden="1" customWidth="1"/>
    <col min="10492" max="10492" width="2.7109375" customWidth="1"/>
    <col min="10493" max="10493" width="3.28515625" customWidth="1"/>
    <col min="10494" max="10494" width="2" customWidth="1"/>
    <col min="10495" max="10495" width="3.42578125" customWidth="1"/>
    <col min="10496" max="10496" width="18.7109375" customWidth="1"/>
    <col min="10497" max="10497" width="15.140625" customWidth="1"/>
    <col min="10498" max="10498" width="10" customWidth="1"/>
    <col min="10499" max="10499" width="12.140625" customWidth="1"/>
    <col min="10500" max="10500" width="10.42578125" customWidth="1"/>
    <col min="10501" max="10501" width="13.7109375" customWidth="1"/>
    <col min="10502" max="10502" width="14" customWidth="1"/>
    <col min="10503" max="10503" width="14.7109375" customWidth="1"/>
    <col min="10504" max="10504" width="1.7109375" customWidth="1"/>
    <col min="10505" max="10505" width="2.140625" customWidth="1"/>
    <col min="10506" max="10506" width="15.42578125" bestFit="1" customWidth="1"/>
    <col min="10507" max="10507" width="11.140625" customWidth="1"/>
    <col min="10509" max="10509" width="14.5703125" bestFit="1" customWidth="1"/>
    <col min="10510" max="10511" width="14.42578125" bestFit="1" customWidth="1"/>
    <col min="10747" max="10747" width="0" hidden="1" customWidth="1"/>
    <col min="10748" max="10748" width="2.7109375" customWidth="1"/>
    <col min="10749" max="10749" width="3.28515625" customWidth="1"/>
    <col min="10750" max="10750" width="2" customWidth="1"/>
    <col min="10751" max="10751" width="3.42578125" customWidth="1"/>
    <col min="10752" max="10752" width="18.7109375" customWidth="1"/>
    <col min="10753" max="10753" width="15.140625" customWidth="1"/>
    <col min="10754" max="10754" width="10" customWidth="1"/>
    <col min="10755" max="10755" width="12.140625" customWidth="1"/>
    <col min="10756" max="10756" width="10.42578125" customWidth="1"/>
    <col min="10757" max="10757" width="13.7109375" customWidth="1"/>
    <col min="10758" max="10758" width="14" customWidth="1"/>
    <col min="10759" max="10759" width="14.7109375" customWidth="1"/>
    <col min="10760" max="10760" width="1.7109375" customWidth="1"/>
    <col min="10761" max="10761" width="2.140625" customWidth="1"/>
    <col min="10762" max="10762" width="15.42578125" bestFit="1" customWidth="1"/>
    <col min="10763" max="10763" width="11.140625" customWidth="1"/>
    <col min="10765" max="10765" width="14.5703125" bestFit="1" customWidth="1"/>
    <col min="10766" max="10767" width="14.42578125" bestFit="1" customWidth="1"/>
    <col min="11003" max="11003" width="0" hidden="1" customWidth="1"/>
    <col min="11004" max="11004" width="2.7109375" customWidth="1"/>
    <col min="11005" max="11005" width="3.28515625" customWidth="1"/>
    <col min="11006" max="11006" width="2" customWidth="1"/>
    <col min="11007" max="11007" width="3.42578125" customWidth="1"/>
    <col min="11008" max="11008" width="18.7109375" customWidth="1"/>
    <col min="11009" max="11009" width="15.140625" customWidth="1"/>
    <col min="11010" max="11010" width="10" customWidth="1"/>
    <col min="11011" max="11011" width="12.140625" customWidth="1"/>
    <col min="11012" max="11012" width="10.42578125" customWidth="1"/>
    <col min="11013" max="11013" width="13.7109375" customWidth="1"/>
    <col min="11014" max="11014" width="14" customWidth="1"/>
    <col min="11015" max="11015" width="14.7109375" customWidth="1"/>
    <col min="11016" max="11016" width="1.7109375" customWidth="1"/>
    <col min="11017" max="11017" width="2.140625" customWidth="1"/>
    <col min="11018" max="11018" width="15.42578125" bestFit="1" customWidth="1"/>
    <col min="11019" max="11019" width="11.140625" customWidth="1"/>
    <col min="11021" max="11021" width="14.5703125" bestFit="1" customWidth="1"/>
    <col min="11022" max="11023" width="14.42578125" bestFit="1" customWidth="1"/>
    <col min="11259" max="11259" width="0" hidden="1" customWidth="1"/>
    <col min="11260" max="11260" width="2.7109375" customWidth="1"/>
    <col min="11261" max="11261" width="3.28515625" customWidth="1"/>
    <col min="11262" max="11262" width="2" customWidth="1"/>
    <col min="11263" max="11263" width="3.42578125" customWidth="1"/>
    <col min="11264" max="11264" width="18.7109375" customWidth="1"/>
    <col min="11265" max="11265" width="15.140625" customWidth="1"/>
    <col min="11266" max="11266" width="10" customWidth="1"/>
    <col min="11267" max="11267" width="12.140625" customWidth="1"/>
    <col min="11268" max="11268" width="10.42578125" customWidth="1"/>
    <col min="11269" max="11269" width="13.7109375" customWidth="1"/>
    <col min="11270" max="11270" width="14" customWidth="1"/>
    <col min="11271" max="11271" width="14.7109375" customWidth="1"/>
    <col min="11272" max="11272" width="1.7109375" customWidth="1"/>
    <col min="11273" max="11273" width="2.140625" customWidth="1"/>
    <col min="11274" max="11274" width="15.42578125" bestFit="1" customWidth="1"/>
    <col min="11275" max="11275" width="11.140625" customWidth="1"/>
    <col min="11277" max="11277" width="14.5703125" bestFit="1" customWidth="1"/>
    <col min="11278" max="11279" width="14.42578125" bestFit="1" customWidth="1"/>
    <col min="11515" max="11515" width="0" hidden="1" customWidth="1"/>
    <col min="11516" max="11516" width="2.7109375" customWidth="1"/>
    <col min="11517" max="11517" width="3.28515625" customWidth="1"/>
    <col min="11518" max="11518" width="2" customWidth="1"/>
    <col min="11519" max="11519" width="3.42578125" customWidth="1"/>
    <col min="11520" max="11520" width="18.7109375" customWidth="1"/>
    <col min="11521" max="11521" width="15.140625" customWidth="1"/>
    <col min="11522" max="11522" width="10" customWidth="1"/>
    <col min="11523" max="11523" width="12.140625" customWidth="1"/>
    <col min="11524" max="11524" width="10.42578125" customWidth="1"/>
    <col min="11525" max="11525" width="13.7109375" customWidth="1"/>
    <col min="11526" max="11526" width="14" customWidth="1"/>
    <col min="11527" max="11527" width="14.7109375" customWidth="1"/>
    <col min="11528" max="11528" width="1.7109375" customWidth="1"/>
    <col min="11529" max="11529" width="2.140625" customWidth="1"/>
    <col min="11530" max="11530" width="15.42578125" bestFit="1" customWidth="1"/>
    <col min="11531" max="11531" width="11.140625" customWidth="1"/>
    <col min="11533" max="11533" width="14.5703125" bestFit="1" customWidth="1"/>
    <col min="11534" max="11535" width="14.42578125" bestFit="1" customWidth="1"/>
    <col min="11771" max="11771" width="0" hidden="1" customWidth="1"/>
    <col min="11772" max="11772" width="2.7109375" customWidth="1"/>
    <col min="11773" max="11773" width="3.28515625" customWidth="1"/>
    <col min="11774" max="11774" width="2" customWidth="1"/>
    <col min="11775" max="11775" width="3.42578125" customWidth="1"/>
    <col min="11776" max="11776" width="18.7109375" customWidth="1"/>
    <col min="11777" max="11777" width="15.140625" customWidth="1"/>
    <col min="11778" max="11778" width="10" customWidth="1"/>
    <col min="11779" max="11779" width="12.140625" customWidth="1"/>
    <col min="11780" max="11780" width="10.42578125" customWidth="1"/>
    <col min="11781" max="11781" width="13.7109375" customWidth="1"/>
    <col min="11782" max="11782" width="14" customWidth="1"/>
    <col min="11783" max="11783" width="14.7109375" customWidth="1"/>
    <col min="11784" max="11784" width="1.7109375" customWidth="1"/>
    <col min="11785" max="11785" width="2.140625" customWidth="1"/>
    <col min="11786" max="11786" width="15.42578125" bestFit="1" customWidth="1"/>
    <col min="11787" max="11787" width="11.140625" customWidth="1"/>
    <col min="11789" max="11789" width="14.5703125" bestFit="1" customWidth="1"/>
    <col min="11790" max="11791" width="14.42578125" bestFit="1" customWidth="1"/>
    <col min="12027" max="12027" width="0" hidden="1" customWidth="1"/>
    <col min="12028" max="12028" width="2.7109375" customWidth="1"/>
    <col min="12029" max="12029" width="3.28515625" customWidth="1"/>
    <col min="12030" max="12030" width="2" customWidth="1"/>
    <col min="12031" max="12031" width="3.42578125" customWidth="1"/>
    <col min="12032" max="12032" width="18.7109375" customWidth="1"/>
    <col min="12033" max="12033" width="15.140625" customWidth="1"/>
    <col min="12034" max="12034" width="10" customWidth="1"/>
    <col min="12035" max="12035" width="12.140625" customWidth="1"/>
    <col min="12036" max="12036" width="10.42578125" customWidth="1"/>
    <col min="12037" max="12037" width="13.7109375" customWidth="1"/>
    <col min="12038" max="12038" width="14" customWidth="1"/>
    <col min="12039" max="12039" width="14.7109375" customWidth="1"/>
    <col min="12040" max="12040" width="1.7109375" customWidth="1"/>
    <col min="12041" max="12041" width="2.140625" customWidth="1"/>
    <col min="12042" max="12042" width="15.42578125" bestFit="1" customWidth="1"/>
    <col min="12043" max="12043" width="11.140625" customWidth="1"/>
    <col min="12045" max="12045" width="14.5703125" bestFit="1" customWidth="1"/>
    <col min="12046" max="12047" width="14.42578125" bestFit="1" customWidth="1"/>
    <col min="12283" max="12283" width="0" hidden="1" customWidth="1"/>
    <col min="12284" max="12284" width="2.7109375" customWidth="1"/>
    <col min="12285" max="12285" width="3.28515625" customWidth="1"/>
    <col min="12286" max="12286" width="2" customWidth="1"/>
    <col min="12287" max="12287" width="3.42578125" customWidth="1"/>
    <col min="12288" max="12288" width="18.7109375" customWidth="1"/>
    <col min="12289" max="12289" width="15.140625" customWidth="1"/>
    <col min="12290" max="12290" width="10" customWidth="1"/>
    <col min="12291" max="12291" width="12.140625" customWidth="1"/>
    <col min="12292" max="12292" width="10.42578125" customWidth="1"/>
    <col min="12293" max="12293" width="13.7109375" customWidth="1"/>
    <col min="12294" max="12294" width="14" customWidth="1"/>
    <col min="12295" max="12295" width="14.7109375" customWidth="1"/>
    <col min="12296" max="12296" width="1.7109375" customWidth="1"/>
    <col min="12297" max="12297" width="2.140625" customWidth="1"/>
    <col min="12298" max="12298" width="15.42578125" bestFit="1" customWidth="1"/>
    <col min="12299" max="12299" width="11.140625" customWidth="1"/>
    <col min="12301" max="12301" width="14.5703125" bestFit="1" customWidth="1"/>
    <col min="12302" max="12303" width="14.42578125" bestFit="1" customWidth="1"/>
    <col min="12539" max="12539" width="0" hidden="1" customWidth="1"/>
    <col min="12540" max="12540" width="2.7109375" customWidth="1"/>
    <col min="12541" max="12541" width="3.28515625" customWidth="1"/>
    <col min="12542" max="12542" width="2" customWidth="1"/>
    <col min="12543" max="12543" width="3.42578125" customWidth="1"/>
    <col min="12544" max="12544" width="18.7109375" customWidth="1"/>
    <col min="12545" max="12545" width="15.140625" customWidth="1"/>
    <col min="12546" max="12546" width="10" customWidth="1"/>
    <col min="12547" max="12547" width="12.140625" customWidth="1"/>
    <col min="12548" max="12548" width="10.42578125" customWidth="1"/>
    <col min="12549" max="12549" width="13.7109375" customWidth="1"/>
    <col min="12550" max="12550" width="14" customWidth="1"/>
    <col min="12551" max="12551" width="14.7109375" customWidth="1"/>
    <col min="12552" max="12552" width="1.7109375" customWidth="1"/>
    <col min="12553" max="12553" width="2.140625" customWidth="1"/>
    <col min="12554" max="12554" width="15.42578125" bestFit="1" customWidth="1"/>
    <col min="12555" max="12555" width="11.140625" customWidth="1"/>
    <col min="12557" max="12557" width="14.5703125" bestFit="1" customWidth="1"/>
    <col min="12558" max="12559" width="14.42578125" bestFit="1" customWidth="1"/>
    <col min="12795" max="12795" width="0" hidden="1" customWidth="1"/>
    <col min="12796" max="12796" width="2.7109375" customWidth="1"/>
    <col min="12797" max="12797" width="3.28515625" customWidth="1"/>
    <col min="12798" max="12798" width="2" customWidth="1"/>
    <col min="12799" max="12799" width="3.42578125" customWidth="1"/>
    <col min="12800" max="12800" width="18.7109375" customWidth="1"/>
    <col min="12801" max="12801" width="15.140625" customWidth="1"/>
    <col min="12802" max="12802" width="10" customWidth="1"/>
    <col min="12803" max="12803" width="12.140625" customWidth="1"/>
    <col min="12804" max="12804" width="10.42578125" customWidth="1"/>
    <col min="12805" max="12805" width="13.7109375" customWidth="1"/>
    <col min="12806" max="12806" width="14" customWidth="1"/>
    <col min="12807" max="12807" width="14.7109375" customWidth="1"/>
    <col min="12808" max="12808" width="1.7109375" customWidth="1"/>
    <col min="12809" max="12809" width="2.140625" customWidth="1"/>
    <col min="12810" max="12810" width="15.42578125" bestFit="1" customWidth="1"/>
    <col min="12811" max="12811" width="11.140625" customWidth="1"/>
    <col min="12813" max="12813" width="14.5703125" bestFit="1" customWidth="1"/>
    <col min="12814" max="12815" width="14.42578125" bestFit="1" customWidth="1"/>
    <col min="13051" max="13051" width="0" hidden="1" customWidth="1"/>
    <col min="13052" max="13052" width="2.7109375" customWidth="1"/>
    <col min="13053" max="13053" width="3.28515625" customWidth="1"/>
    <col min="13054" max="13054" width="2" customWidth="1"/>
    <col min="13055" max="13055" width="3.42578125" customWidth="1"/>
    <col min="13056" max="13056" width="18.7109375" customWidth="1"/>
    <col min="13057" max="13057" width="15.140625" customWidth="1"/>
    <col min="13058" max="13058" width="10" customWidth="1"/>
    <col min="13059" max="13059" width="12.140625" customWidth="1"/>
    <col min="13060" max="13060" width="10.42578125" customWidth="1"/>
    <col min="13061" max="13061" width="13.7109375" customWidth="1"/>
    <col min="13062" max="13062" width="14" customWidth="1"/>
    <col min="13063" max="13063" width="14.7109375" customWidth="1"/>
    <col min="13064" max="13064" width="1.7109375" customWidth="1"/>
    <col min="13065" max="13065" width="2.140625" customWidth="1"/>
    <col min="13066" max="13066" width="15.42578125" bestFit="1" customWidth="1"/>
    <col min="13067" max="13067" width="11.140625" customWidth="1"/>
    <col min="13069" max="13069" width="14.5703125" bestFit="1" customWidth="1"/>
    <col min="13070" max="13071" width="14.42578125" bestFit="1" customWidth="1"/>
    <col min="13307" max="13307" width="0" hidden="1" customWidth="1"/>
    <col min="13308" max="13308" width="2.7109375" customWidth="1"/>
    <col min="13309" max="13309" width="3.28515625" customWidth="1"/>
    <col min="13310" max="13310" width="2" customWidth="1"/>
    <col min="13311" max="13311" width="3.42578125" customWidth="1"/>
    <col min="13312" max="13312" width="18.7109375" customWidth="1"/>
    <col min="13313" max="13313" width="15.140625" customWidth="1"/>
    <col min="13314" max="13314" width="10" customWidth="1"/>
    <col min="13315" max="13315" width="12.140625" customWidth="1"/>
    <col min="13316" max="13316" width="10.42578125" customWidth="1"/>
    <col min="13317" max="13317" width="13.7109375" customWidth="1"/>
    <col min="13318" max="13318" width="14" customWidth="1"/>
    <col min="13319" max="13319" width="14.7109375" customWidth="1"/>
    <col min="13320" max="13320" width="1.7109375" customWidth="1"/>
    <col min="13321" max="13321" width="2.140625" customWidth="1"/>
    <col min="13322" max="13322" width="15.42578125" bestFit="1" customWidth="1"/>
    <col min="13323" max="13323" width="11.140625" customWidth="1"/>
    <col min="13325" max="13325" width="14.5703125" bestFit="1" customWidth="1"/>
    <col min="13326" max="13327" width="14.42578125" bestFit="1" customWidth="1"/>
    <col min="13563" max="13563" width="0" hidden="1" customWidth="1"/>
    <col min="13564" max="13564" width="2.7109375" customWidth="1"/>
    <col min="13565" max="13565" width="3.28515625" customWidth="1"/>
    <col min="13566" max="13566" width="2" customWidth="1"/>
    <col min="13567" max="13567" width="3.42578125" customWidth="1"/>
    <col min="13568" max="13568" width="18.7109375" customWidth="1"/>
    <col min="13569" max="13569" width="15.140625" customWidth="1"/>
    <col min="13570" max="13570" width="10" customWidth="1"/>
    <col min="13571" max="13571" width="12.140625" customWidth="1"/>
    <col min="13572" max="13572" width="10.42578125" customWidth="1"/>
    <col min="13573" max="13573" width="13.7109375" customWidth="1"/>
    <col min="13574" max="13574" width="14" customWidth="1"/>
    <col min="13575" max="13575" width="14.7109375" customWidth="1"/>
    <col min="13576" max="13576" width="1.7109375" customWidth="1"/>
    <col min="13577" max="13577" width="2.140625" customWidth="1"/>
    <col min="13578" max="13578" width="15.42578125" bestFit="1" customWidth="1"/>
    <col min="13579" max="13579" width="11.140625" customWidth="1"/>
    <col min="13581" max="13581" width="14.5703125" bestFit="1" customWidth="1"/>
    <col min="13582" max="13583" width="14.42578125" bestFit="1" customWidth="1"/>
    <col min="13819" max="13819" width="0" hidden="1" customWidth="1"/>
    <col min="13820" max="13820" width="2.7109375" customWidth="1"/>
    <col min="13821" max="13821" width="3.28515625" customWidth="1"/>
    <col min="13822" max="13822" width="2" customWidth="1"/>
    <col min="13823" max="13823" width="3.42578125" customWidth="1"/>
    <col min="13824" max="13824" width="18.7109375" customWidth="1"/>
    <col min="13825" max="13825" width="15.140625" customWidth="1"/>
    <col min="13826" max="13826" width="10" customWidth="1"/>
    <col min="13827" max="13827" width="12.140625" customWidth="1"/>
    <col min="13828" max="13828" width="10.42578125" customWidth="1"/>
    <col min="13829" max="13829" width="13.7109375" customWidth="1"/>
    <col min="13830" max="13830" width="14" customWidth="1"/>
    <col min="13831" max="13831" width="14.7109375" customWidth="1"/>
    <col min="13832" max="13832" width="1.7109375" customWidth="1"/>
    <col min="13833" max="13833" width="2.140625" customWidth="1"/>
    <col min="13834" max="13834" width="15.42578125" bestFit="1" customWidth="1"/>
    <col min="13835" max="13835" width="11.140625" customWidth="1"/>
    <col min="13837" max="13837" width="14.5703125" bestFit="1" customWidth="1"/>
    <col min="13838" max="13839" width="14.42578125" bestFit="1" customWidth="1"/>
    <col min="14075" max="14075" width="0" hidden="1" customWidth="1"/>
    <col min="14076" max="14076" width="2.7109375" customWidth="1"/>
    <col min="14077" max="14077" width="3.28515625" customWidth="1"/>
    <col min="14078" max="14078" width="2" customWidth="1"/>
    <col min="14079" max="14079" width="3.42578125" customWidth="1"/>
    <col min="14080" max="14080" width="18.7109375" customWidth="1"/>
    <col min="14081" max="14081" width="15.140625" customWidth="1"/>
    <col min="14082" max="14082" width="10" customWidth="1"/>
    <col min="14083" max="14083" width="12.140625" customWidth="1"/>
    <col min="14084" max="14084" width="10.42578125" customWidth="1"/>
    <col min="14085" max="14085" width="13.7109375" customWidth="1"/>
    <col min="14086" max="14086" width="14" customWidth="1"/>
    <col min="14087" max="14087" width="14.7109375" customWidth="1"/>
    <col min="14088" max="14088" width="1.7109375" customWidth="1"/>
    <col min="14089" max="14089" width="2.140625" customWidth="1"/>
    <col min="14090" max="14090" width="15.42578125" bestFit="1" customWidth="1"/>
    <col min="14091" max="14091" width="11.140625" customWidth="1"/>
    <col min="14093" max="14093" width="14.5703125" bestFit="1" customWidth="1"/>
    <col min="14094" max="14095" width="14.42578125" bestFit="1" customWidth="1"/>
    <col min="14331" max="14331" width="0" hidden="1" customWidth="1"/>
    <col min="14332" max="14332" width="2.7109375" customWidth="1"/>
    <col min="14333" max="14333" width="3.28515625" customWidth="1"/>
    <col min="14334" max="14334" width="2" customWidth="1"/>
    <col min="14335" max="14335" width="3.42578125" customWidth="1"/>
    <col min="14336" max="14336" width="18.7109375" customWidth="1"/>
    <col min="14337" max="14337" width="15.140625" customWidth="1"/>
    <col min="14338" max="14338" width="10" customWidth="1"/>
    <col min="14339" max="14339" width="12.140625" customWidth="1"/>
    <col min="14340" max="14340" width="10.42578125" customWidth="1"/>
    <col min="14341" max="14341" width="13.7109375" customWidth="1"/>
    <col min="14342" max="14342" width="14" customWidth="1"/>
    <col min="14343" max="14343" width="14.7109375" customWidth="1"/>
    <col min="14344" max="14344" width="1.7109375" customWidth="1"/>
    <col min="14345" max="14345" width="2.140625" customWidth="1"/>
    <col min="14346" max="14346" width="15.42578125" bestFit="1" customWidth="1"/>
    <col min="14347" max="14347" width="11.140625" customWidth="1"/>
    <col min="14349" max="14349" width="14.5703125" bestFit="1" customWidth="1"/>
    <col min="14350" max="14351" width="14.42578125" bestFit="1" customWidth="1"/>
    <col min="14587" max="14587" width="0" hidden="1" customWidth="1"/>
    <col min="14588" max="14588" width="2.7109375" customWidth="1"/>
    <col min="14589" max="14589" width="3.28515625" customWidth="1"/>
    <col min="14590" max="14590" width="2" customWidth="1"/>
    <col min="14591" max="14591" width="3.42578125" customWidth="1"/>
    <col min="14592" max="14592" width="18.7109375" customWidth="1"/>
    <col min="14593" max="14593" width="15.140625" customWidth="1"/>
    <col min="14594" max="14594" width="10" customWidth="1"/>
    <col min="14595" max="14595" width="12.140625" customWidth="1"/>
    <col min="14596" max="14596" width="10.42578125" customWidth="1"/>
    <col min="14597" max="14597" width="13.7109375" customWidth="1"/>
    <col min="14598" max="14598" width="14" customWidth="1"/>
    <col min="14599" max="14599" width="14.7109375" customWidth="1"/>
    <col min="14600" max="14600" width="1.7109375" customWidth="1"/>
    <col min="14601" max="14601" width="2.140625" customWidth="1"/>
    <col min="14602" max="14602" width="15.42578125" bestFit="1" customWidth="1"/>
    <col min="14603" max="14603" width="11.140625" customWidth="1"/>
    <col min="14605" max="14605" width="14.5703125" bestFit="1" customWidth="1"/>
    <col min="14606" max="14607" width="14.42578125" bestFit="1" customWidth="1"/>
    <col min="14843" max="14843" width="0" hidden="1" customWidth="1"/>
    <col min="14844" max="14844" width="2.7109375" customWidth="1"/>
    <col min="14845" max="14845" width="3.28515625" customWidth="1"/>
    <col min="14846" max="14846" width="2" customWidth="1"/>
    <col min="14847" max="14847" width="3.42578125" customWidth="1"/>
    <col min="14848" max="14848" width="18.7109375" customWidth="1"/>
    <col min="14849" max="14849" width="15.140625" customWidth="1"/>
    <col min="14850" max="14850" width="10" customWidth="1"/>
    <col min="14851" max="14851" width="12.140625" customWidth="1"/>
    <col min="14852" max="14852" width="10.42578125" customWidth="1"/>
    <col min="14853" max="14853" width="13.7109375" customWidth="1"/>
    <col min="14854" max="14854" width="14" customWidth="1"/>
    <col min="14855" max="14855" width="14.7109375" customWidth="1"/>
    <col min="14856" max="14856" width="1.7109375" customWidth="1"/>
    <col min="14857" max="14857" width="2.140625" customWidth="1"/>
    <col min="14858" max="14858" width="15.42578125" bestFit="1" customWidth="1"/>
    <col min="14859" max="14859" width="11.140625" customWidth="1"/>
    <col min="14861" max="14861" width="14.5703125" bestFit="1" customWidth="1"/>
    <col min="14862" max="14863" width="14.42578125" bestFit="1" customWidth="1"/>
    <col min="15099" max="15099" width="0" hidden="1" customWidth="1"/>
    <col min="15100" max="15100" width="2.7109375" customWidth="1"/>
    <col min="15101" max="15101" width="3.28515625" customWidth="1"/>
    <col min="15102" max="15102" width="2" customWidth="1"/>
    <col min="15103" max="15103" width="3.42578125" customWidth="1"/>
    <col min="15104" max="15104" width="18.7109375" customWidth="1"/>
    <col min="15105" max="15105" width="15.140625" customWidth="1"/>
    <col min="15106" max="15106" width="10" customWidth="1"/>
    <col min="15107" max="15107" width="12.140625" customWidth="1"/>
    <col min="15108" max="15108" width="10.42578125" customWidth="1"/>
    <col min="15109" max="15109" width="13.7109375" customWidth="1"/>
    <col min="15110" max="15110" width="14" customWidth="1"/>
    <col min="15111" max="15111" width="14.7109375" customWidth="1"/>
    <col min="15112" max="15112" width="1.7109375" customWidth="1"/>
    <col min="15113" max="15113" width="2.140625" customWidth="1"/>
    <col min="15114" max="15114" width="15.42578125" bestFit="1" customWidth="1"/>
    <col min="15115" max="15115" width="11.140625" customWidth="1"/>
    <col min="15117" max="15117" width="14.5703125" bestFit="1" customWidth="1"/>
    <col min="15118" max="15119" width="14.42578125" bestFit="1" customWidth="1"/>
    <col min="15355" max="15355" width="0" hidden="1" customWidth="1"/>
    <col min="15356" max="15356" width="2.7109375" customWidth="1"/>
    <col min="15357" max="15357" width="3.28515625" customWidth="1"/>
    <col min="15358" max="15358" width="2" customWidth="1"/>
    <col min="15359" max="15359" width="3.42578125" customWidth="1"/>
    <col min="15360" max="15360" width="18.7109375" customWidth="1"/>
    <col min="15361" max="15361" width="15.140625" customWidth="1"/>
    <col min="15362" max="15362" width="10" customWidth="1"/>
    <col min="15363" max="15363" width="12.140625" customWidth="1"/>
    <col min="15364" max="15364" width="10.42578125" customWidth="1"/>
    <col min="15365" max="15365" width="13.7109375" customWidth="1"/>
    <col min="15366" max="15366" width="14" customWidth="1"/>
    <col min="15367" max="15367" width="14.7109375" customWidth="1"/>
    <col min="15368" max="15368" width="1.7109375" customWidth="1"/>
    <col min="15369" max="15369" width="2.140625" customWidth="1"/>
    <col min="15370" max="15370" width="15.42578125" bestFit="1" customWidth="1"/>
    <col min="15371" max="15371" width="11.140625" customWidth="1"/>
    <col min="15373" max="15373" width="14.5703125" bestFit="1" customWidth="1"/>
    <col min="15374" max="15375" width="14.42578125" bestFit="1" customWidth="1"/>
    <col min="15611" max="15611" width="0" hidden="1" customWidth="1"/>
    <col min="15612" max="15612" width="2.7109375" customWidth="1"/>
    <col min="15613" max="15613" width="3.28515625" customWidth="1"/>
    <col min="15614" max="15614" width="2" customWidth="1"/>
    <col min="15615" max="15615" width="3.42578125" customWidth="1"/>
    <col min="15616" max="15616" width="18.7109375" customWidth="1"/>
    <col min="15617" max="15617" width="15.140625" customWidth="1"/>
    <col min="15618" max="15618" width="10" customWidth="1"/>
    <col min="15619" max="15619" width="12.140625" customWidth="1"/>
    <col min="15620" max="15620" width="10.42578125" customWidth="1"/>
    <col min="15621" max="15621" width="13.7109375" customWidth="1"/>
    <col min="15622" max="15622" width="14" customWidth="1"/>
    <col min="15623" max="15623" width="14.7109375" customWidth="1"/>
    <col min="15624" max="15624" width="1.7109375" customWidth="1"/>
    <col min="15625" max="15625" width="2.140625" customWidth="1"/>
    <col min="15626" max="15626" width="15.42578125" bestFit="1" customWidth="1"/>
    <col min="15627" max="15627" width="11.140625" customWidth="1"/>
    <col min="15629" max="15629" width="14.5703125" bestFit="1" customWidth="1"/>
    <col min="15630" max="15631" width="14.42578125" bestFit="1" customWidth="1"/>
    <col min="15867" max="15867" width="0" hidden="1" customWidth="1"/>
    <col min="15868" max="15868" width="2.7109375" customWidth="1"/>
    <col min="15869" max="15869" width="3.28515625" customWidth="1"/>
    <col min="15870" max="15870" width="2" customWidth="1"/>
    <col min="15871" max="15871" width="3.42578125" customWidth="1"/>
    <col min="15872" max="15872" width="18.7109375" customWidth="1"/>
    <col min="15873" max="15873" width="15.140625" customWidth="1"/>
    <col min="15874" max="15874" width="10" customWidth="1"/>
    <col min="15875" max="15875" width="12.140625" customWidth="1"/>
    <col min="15876" max="15876" width="10.42578125" customWidth="1"/>
    <col min="15877" max="15877" width="13.7109375" customWidth="1"/>
    <col min="15878" max="15878" width="14" customWidth="1"/>
    <col min="15879" max="15879" width="14.7109375" customWidth="1"/>
    <col min="15880" max="15880" width="1.7109375" customWidth="1"/>
    <col min="15881" max="15881" width="2.140625" customWidth="1"/>
    <col min="15882" max="15882" width="15.42578125" bestFit="1" customWidth="1"/>
    <col min="15883" max="15883" width="11.140625" customWidth="1"/>
    <col min="15885" max="15885" width="14.5703125" bestFit="1" customWidth="1"/>
    <col min="15886" max="15887" width="14.42578125" bestFit="1" customWidth="1"/>
    <col min="16123" max="16123" width="0" hidden="1" customWidth="1"/>
    <col min="16124" max="16124" width="2.7109375" customWidth="1"/>
    <col min="16125" max="16125" width="3.28515625" customWidth="1"/>
    <col min="16126" max="16126" width="2" customWidth="1"/>
    <col min="16127" max="16127" width="3.42578125" customWidth="1"/>
    <col min="16128" max="16128" width="18.7109375" customWidth="1"/>
    <col min="16129" max="16129" width="15.140625" customWidth="1"/>
    <col min="16130" max="16130" width="10" customWidth="1"/>
    <col min="16131" max="16131" width="12.140625" customWidth="1"/>
    <col min="16132" max="16132" width="10.42578125" customWidth="1"/>
    <col min="16133" max="16133" width="13.7109375" customWidth="1"/>
    <col min="16134" max="16134" width="14" customWidth="1"/>
    <col min="16135" max="16135" width="14.7109375" customWidth="1"/>
    <col min="16136" max="16136" width="1.7109375" customWidth="1"/>
    <col min="16137" max="16137" width="2.140625" customWidth="1"/>
    <col min="16138" max="16138" width="15.42578125" bestFit="1" customWidth="1"/>
    <col min="16139" max="16139" width="11.140625" customWidth="1"/>
    <col min="16141" max="16141" width="14.5703125" bestFit="1" customWidth="1"/>
    <col min="16142" max="16143" width="14.42578125" bestFit="1" customWidth="1"/>
  </cols>
  <sheetData>
    <row r="1" spans="2:14" ht="30.75" customHeight="1"/>
    <row r="2" spans="2:14" ht="9" customHeight="1">
      <c r="B2" s="1"/>
      <c r="C2" s="41"/>
      <c r="D2" s="2"/>
      <c r="E2" s="2"/>
      <c r="F2" s="2"/>
      <c r="G2" s="2"/>
      <c r="H2" s="2"/>
      <c r="I2" s="2"/>
      <c r="J2" s="42"/>
      <c r="K2" s="2"/>
      <c r="L2" s="2"/>
      <c r="M2" s="2"/>
      <c r="N2" s="3"/>
    </row>
    <row r="3" spans="2:14" ht="18">
      <c r="B3" s="19"/>
      <c r="C3" s="43" t="s">
        <v>54</v>
      </c>
      <c r="D3" s="20"/>
      <c r="E3" s="20"/>
      <c r="F3" s="20"/>
      <c r="G3" s="44"/>
      <c r="H3" s="45" t="s">
        <v>55</v>
      </c>
      <c r="I3" s="37"/>
      <c r="J3" s="46"/>
      <c r="K3" s="20"/>
      <c r="L3" s="20"/>
      <c r="M3" s="20"/>
      <c r="N3" s="21"/>
    </row>
    <row r="4" spans="2:14" s="7" customFormat="1" ht="33" customHeight="1">
      <c r="B4" s="4" t="s">
        <v>56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6"/>
    </row>
    <row r="5" spans="2:14" s="7" customFormat="1" ht="12.75" customHeight="1">
      <c r="B5" s="47"/>
      <c r="C5" s="48"/>
      <c r="D5" s="48"/>
      <c r="E5" s="48"/>
      <c r="F5" s="48"/>
      <c r="G5" s="48"/>
      <c r="H5" s="48"/>
      <c r="I5" s="48"/>
      <c r="J5" s="49"/>
      <c r="K5" s="48"/>
      <c r="L5" s="48"/>
      <c r="M5" s="48"/>
      <c r="N5" s="50"/>
    </row>
    <row r="6" spans="2:14" ht="15.75">
      <c r="B6" s="19"/>
      <c r="C6" s="43"/>
      <c r="D6" s="51" t="s">
        <v>57</v>
      </c>
      <c r="E6" s="51"/>
      <c r="F6" s="52" t="s">
        <v>58</v>
      </c>
      <c r="G6" s="20"/>
      <c r="H6" s="20"/>
      <c r="I6" s="20"/>
      <c r="J6" s="53"/>
      <c r="K6" s="54"/>
      <c r="L6" s="54"/>
      <c r="M6" s="20"/>
      <c r="N6" s="21"/>
    </row>
    <row r="7" spans="2:14">
      <c r="B7" s="19"/>
      <c r="C7" s="43"/>
      <c r="D7" s="20"/>
      <c r="E7" s="20"/>
      <c r="F7" s="20"/>
      <c r="G7" s="20"/>
      <c r="H7" s="20"/>
      <c r="I7" s="20"/>
      <c r="J7" s="53"/>
      <c r="K7" s="54"/>
      <c r="L7" s="54"/>
      <c r="M7" s="20"/>
      <c r="N7" s="21"/>
    </row>
    <row r="8" spans="2:14">
      <c r="B8" s="19"/>
      <c r="C8" s="43"/>
      <c r="D8" s="20"/>
      <c r="E8" s="55" t="s">
        <v>59</v>
      </c>
      <c r="F8" s="56" t="s">
        <v>60</v>
      </c>
      <c r="G8" s="56"/>
      <c r="H8" s="57"/>
      <c r="I8" s="20"/>
      <c r="J8" s="53"/>
      <c r="K8" s="20"/>
      <c r="L8" s="20"/>
      <c r="M8" s="20"/>
      <c r="N8" s="21"/>
    </row>
    <row r="9" spans="2:14">
      <c r="B9" s="19"/>
      <c r="C9" s="43"/>
      <c r="D9" s="20"/>
      <c r="E9" s="55"/>
      <c r="F9" s="56"/>
      <c r="G9" s="56"/>
      <c r="H9" s="57"/>
      <c r="I9" s="20"/>
      <c r="J9" s="53"/>
      <c r="K9" s="20"/>
      <c r="L9" s="20"/>
      <c r="M9" s="20"/>
      <c r="N9" s="21"/>
    </row>
    <row r="10" spans="2:14" ht="18.75">
      <c r="B10" s="28"/>
      <c r="C10" s="43"/>
      <c r="D10" s="27"/>
      <c r="E10" s="58" t="s">
        <v>61</v>
      </c>
      <c r="F10" s="59" t="s">
        <v>62</v>
      </c>
      <c r="G10" s="60"/>
      <c r="H10" s="20"/>
      <c r="I10" s="20"/>
      <c r="J10" s="53"/>
      <c r="K10" s="20"/>
      <c r="L10" s="20"/>
      <c r="M10" s="20"/>
      <c r="N10" s="21"/>
    </row>
    <row r="11" spans="2:14">
      <c r="B11" s="28"/>
      <c r="C11" s="43"/>
      <c r="D11" s="27"/>
      <c r="E11" s="61"/>
      <c r="F11" s="59"/>
      <c r="G11" s="60"/>
      <c r="H11" s="20"/>
      <c r="I11" s="20"/>
      <c r="J11" s="53"/>
      <c r="K11" s="20"/>
      <c r="L11" s="20"/>
      <c r="M11" s="20"/>
      <c r="N11" s="21"/>
    </row>
    <row r="12" spans="2:14">
      <c r="B12" s="19"/>
      <c r="C12" s="43">
        <v>1</v>
      </c>
      <c r="D12" s="20"/>
      <c r="E12" s="20"/>
      <c r="F12" s="43" t="s">
        <v>63</v>
      </c>
      <c r="G12" s="54"/>
      <c r="H12" s="54"/>
      <c r="I12" s="54"/>
      <c r="J12" s="62"/>
      <c r="K12" s="54"/>
      <c r="L12" s="54"/>
      <c r="M12" s="20"/>
      <c r="N12" s="21"/>
    </row>
    <row r="13" spans="2:14">
      <c r="B13" s="19"/>
      <c r="C13" s="43"/>
      <c r="D13" s="20"/>
      <c r="E13" s="63" t="s">
        <v>64</v>
      </c>
      <c r="F13" s="63" t="s">
        <v>65</v>
      </c>
      <c r="G13" s="63"/>
      <c r="H13" s="63" t="s">
        <v>66</v>
      </c>
      <c r="I13" s="63" t="s">
        <v>67</v>
      </c>
      <c r="J13" s="63"/>
      <c r="K13" s="64" t="s">
        <v>68</v>
      </c>
      <c r="L13" s="64" t="s">
        <v>69</v>
      </c>
      <c r="M13" s="64" t="s">
        <v>68</v>
      </c>
      <c r="N13" s="21"/>
    </row>
    <row r="14" spans="2:14">
      <c r="B14" s="19"/>
      <c r="C14" s="43"/>
      <c r="D14" s="20"/>
      <c r="E14" s="63"/>
      <c r="F14" s="63"/>
      <c r="G14" s="63"/>
      <c r="H14" s="63"/>
      <c r="I14" s="63"/>
      <c r="J14" s="63"/>
      <c r="K14" s="65" t="s">
        <v>70</v>
      </c>
      <c r="L14" s="65" t="s">
        <v>71</v>
      </c>
      <c r="M14" s="65" t="s">
        <v>72</v>
      </c>
      <c r="N14" s="21"/>
    </row>
    <row r="15" spans="2:14">
      <c r="B15" s="19"/>
      <c r="C15" s="43"/>
      <c r="D15" s="20"/>
      <c r="E15" s="66">
        <v>1</v>
      </c>
      <c r="F15" s="67" t="s">
        <v>73</v>
      </c>
      <c r="G15" s="68"/>
      <c r="H15" s="69" t="s">
        <v>72</v>
      </c>
      <c r="I15" s="70"/>
      <c r="J15" s="71"/>
      <c r="K15" s="72">
        <f>[1]Aktivet!F7</f>
        <v>278978</v>
      </c>
      <c r="L15" s="73">
        <v>1</v>
      </c>
      <c r="M15" s="72">
        <f>K15*L15</f>
        <v>278978</v>
      </c>
      <c r="N15" s="21"/>
    </row>
    <row r="16" spans="2:14">
      <c r="B16" s="19"/>
      <c r="C16" s="43"/>
      <c r="D16" s="20"/>
      <c r="E16" s="74">
        <v>2</v>
      </c>
      <c r="F16" s="67"/>
      <c r="G16" s="68"/>
      <c r="H16" s="75" t="s">
        <v>72</v>
      </c>
      <c r="I16" s="76"/>
      <c r="J16" s="71"/>
      <c r="K16" s="72">
        <v>0</v>
      </c>
      <c r="L16" s="73">
        <v>1</v>
      </c>
      <c r="M16" s="72">
        <f t="shared" ref="M16:M19" si="0">K16*L16</f>
        <v>0</v>
      </c>
      <c r="N16" s="21"/>
    </row>
    <row r="17" spans="2:16">
      <c r="B17" s="19"/>
      <c r="C17" s="43"/>
      <c r="D17" s="20"/>
      <c r="E17" s="66">
        <v>3</v>
      </c>
      <c r="F17" s="67"/>
      <c r="G17" s="68"/>
      <c r="H17" s="69" t="s">
        <v>72</v>
      </c>
      <c r="I17" s="77"/>
      <c r="J17" s="78"/>
      <c r="K17" s="72">
        <v>0</v>
      </c>
      <c r="L17" s="73">
        <v>1</v>
      </c>
      <c r="M17" s="72">
        <f t="shared" si="0"/>
        <v>0</v>
      </c>
      <c r="N17" s="21"/>
    </row>
    <row r="18" spans="2:16">
      <c r="B18" s="19"/>
      <c r="C18" s="43"/>
      <c r="D18" s="20"/>
      <c r="E18" s="74">
        <v>4</v>
      </c>
      <c r="F18" s="67"/>
      <c r="G18" s="68"/>
      <c r="H18" s="69" t="s">
        <v>72</v>
      </c>
      <c r="I18" s="70"/>
      <c r="J18" s="71"/>
      <c r="K18" s="72">
        <v>0</v>
      </c>
      <c r="L18" s="73">
        <v>1</v>
      </c>
      <c r="M18" s="72">
        <f t="shared" si="0"/>
        <v>0</v>
      </c>
      <c r="N18" s="21"/>
      <c r="P18" s="79"/>
    </row>
    <row r="19" spans="2:16">
      <c r="B19" s="19"/>
      <c r="C19" s="43"/>
      <c r="D19" s="20"/>
      <c r="E19" s="66">
        <v>5</v>
      </c>
      <c r="F19" s="67"/>
      <c r="G19" s="68"/>
      <c r="H19" s="80" t="s">
        <v>74</v>
      </c>
      <c r="I19" s="76"/>
      <c r="J19" s="71"/>
      <c r="K19" s="72">
        <v>0</v>
      </c>
      <c r="L19" s="73">
        <v>1</v>
      </c>
      <c r="M19" s="72">
        <f t="shared" si="0"/>
        <v>0</v>
      </c>
      <c r="N19" s="21"/>
      <c r="P19" s="79"/>
    </row>
    <row r="20" spans="2:16">
      <c r="B20" s="19"/>
      <c r="C20" s="43"/>
      <c r="D20" s="20"/>
      <c r="E20" s="74">
        <v>6</v>
      </c>
      <c r="F20" s="81"/>
      <c r="G20" s="82"/>
      <c r="H20" s="80" t="s">
        <v>74</v>
      </c>
      <c r="I20" s="83"/>
      <c r="J20" s="84"/>
      <c r="K20" s="72">
        <v>0</v>
      </c>
      <c r="L20" s="73">
        <v>1</v>
      </c>
      <c r="M20" s="72">
        <v>0</v>
      </c>
      <c r="N20" s="21"/>
    </row>
    <row r="21" spans="2:16">
      <c r="B21" s="19"/>
      <c r="C21" s="43"/>
      <c r="D21" s="20"/>
      <c r="E21" s="66">
        <v>7</v>
      </c>
      <c r="F21" s="67"/>
      <c r="G21" s="85"/>
      <c r="H21" s="69"/>
      <c r="I21" s="70"/>
      <c r="J21" s="71"/>
      <c r="K21" s="72">
        <v>0</v>
      </c>
      <c r="L21" s="73">
        <v>1</v>
      </c>
      <c r="M21" s="72">
        <v>0</v>
      </c>
      <c r="N21" s="21"/>
    </row>
    <row r="22" spans="2:16">
      <c r="B22" s="19"/>
      <c r="C22" s="43"/>
      <c r="D22" s="20"/>
      <c r="E22" s="74">
        <v>8</v>
      </c>
      <c r="F22" s="67"/>
      <c r="G22" s="68"/>
      <c r="H22" s="69"/>
      <c r="I22" s="76"/>
      <c r="J22" s="71"/>
      <c r="K22" s="72">
        <v>0</v>
      </c>
      <c r="L22" s="73">
        <v>1</v>
      </c>
      <c r="M22" s="72">
        <f t="shared" ref="M22:M30" si="1">K22*L22</f>
        <v>0</v>
      </c>
      <c r="N22" s="21"/>
    </row>
    <row r="23" spans="2:16">
      <c r="B23" s="19"/>
      <c r="C23" s="43"/>
      <c r="D23" s="20"/>
      <c r="E23" s="66">
        <v>9</v>
      </c>
      <c r="F23" s="81"/>
      <c r="G23" s="82"/>
      <c r="H23" s="69"/>
      <c r="I23" s="77"/>
      <c r="J23" s="78"/>
      <c r="K23" s="72">
        <v>0</v>
      </c>
      <c r="L23" s="73">
        <v>1</v>
      </c>
      <c r="M23" s="72">
        <f t="shared" si="1"/>
        <v>0</v>
      </c>
      <c r="N23" s="21"/>
    </row>
    <row r="24" spans="2:16">
      <c r="B24" s="19"/>
      <c r="C24" s="43"/>
      <c r="D24" s="20"/>
      <c r="E24" s="74">
        <v>10</v>
      </c>
      <c r="F24" s="67"/>
      <c r="G24" s="85"/>
      <c r="H24" s="69"/>
      <c r="I24" s="70"/>
      <c r="J24" s="71"/>
      <c r="K24" s="72">
        <v>0</v>
      </c>
      <c r="L24" s="73">
        <v>1</v>
      </c>
      <c r="M24" s="72">
        <f t="shared" si="1"/>
        <v>0</v>
      </c>
      <c r="N24" s="21"/>
    </row>
    <row r="25" spans="2:16">
      <c r="B25" s="19"/>
      <c r="C25" s="43"/>
      <c r="D25" s="20"/>
      <c r="E25" s="66">
        <v>11</v>
      </c>
      <c r="F25" s="67"/>
      <c r="G25" s="68"/>
      <c r="H25" s="69"/>
      <c r="I25" s="76"/>
      <c r="J25" s="71"/>
      <c r="K25" s="72">
        <v>0</v>
      </c>
      <c r="L25" s="73">
        <v>1</v>
      </c>
      <c r="M25" s="72">
        <f t="shared" si="1"/>
        <v>0</v>
      </c>
      <c r="N25" s="21"/>
    </row>
    <row r="26" spans="2:16">
      <c r="B26" s="19"/>
      <c r="C26" s="43"/>
      <c r="D26" s="20"/>
      <c r="E26" s="74">
        <v>12</v>
      </c>
      <c r="F26" s="81"/>
      <c r="G26" s="82"/>
      <c r="H26" s="69"/>
      <c r="I26" s="83"/>
      <c r="J26" s="84"/>
      <c r="K26" s="72">
        <v>0</v>
      </c>
      <c r="L26" s="73">
        <v>1</v>
      </c>
      <c r="M26" s="72">
        <f t="shared" si="1"/>
        <v>0</v>
      </c>
      <c r="N26" s="21"/>
    </row>
    <row r="27" spans="2:16" ht="12.75" customHeight="1">
      <c r="B27" s="19"/>
      <c r="C27" s="43"/>
      <c r="D27" s="20"/>
      <c r="E27" s="66">
        <v>13</v>
      </c>
      <c r="F27" s="67"/>
      <c r="G27" s="85"/>
      <c r="H27" s="69"/>
      <c r="I27" s="70"/>
      <c r="J27" s="71"/>
      <c r="K27" s="72">
        <v>0</v>
      </c>
      <c r="L27" s="73">
        <v>1</v>
      </c>
      <c r="M27" s="72">
        <f t="shared" si="1"/>
        <v>0</v>
      </c>
      <c r="N27" s="21"/>
    </row>
    <row r="28" spans="2:16" ht="12.75" customHeight="1">
      <c r="B28" s="19"/>
      <c r="C28" s="43"/>
      <c r="D28" s="20"/>
      <c r="E28" s="74">
        <v>14</v>
      </c>
      <c r="F28" s="67"/>
      <c r="G28" s="85"/>
      <c r="H28" s="69"/>
      <c r="I28" s="86"/>
      <c r="J28" s="87"/>
      <c r="K28" s="88">
        <v>0</v>
      </c>
      <c r="L28" s="73">
        <v>1</v>
      </c>
      <c r="M28" s="72">
        <f t="shared" si="1"/>
        <v>0</v>
      </c>
      <c r="N28" s="21"/>
    </row>
    <row r="29" spans="2:16">
      <c r="B29" s="19"/>
      <c r="C29" s="43"/>
      <c r="D29" s="20"/>
      <c r="E29" s="66">
        <v>15</v>
      </c>
      <c r="F29" s="67"/>
      <c r="G29" s="85"/>
      <c r="H29" s="69"/>
      <c r="I29" s="70"/>
      <c r="J29" s="71"/>
      <c r="K29" s="88">
        <v>0</v>
      </c>
      <c r="L29" s="73">
        <v>1</v>
      </c>
      <c r="M29" s="72">
        <f t="shared" si="1"/>
        <v>0</v>
      </c>
      <c r="N29" s="21"/>
    </row>
    <row r="30" spans="2:16" s="7" customFormat="1" ht="12.75" customHeight="1">
      <c r="B30" s="89"/>
      <c r="C30" s="55"/>
      <c r="D30" s="90"/>
      <c r="E30" s="74">
        <v>16</v>
      </c>
      <c r="F30" s="67"/>
      <c r="G30" s="85"/>
      <c r="H30" s="75"/>
      <c r="I30" s="70"/>
      <c r="J30" s="71"/>
      <c r="K30" s="88">
        <v>0</v>
      </c>
      <c r="L30" s="73">
        <v>1</v>
      </c>
      <c r="M30" s="72">
        <f t="shared" si="1"/>
        <v>0</v>
      </c>
      <c r="N30" s="91"/>
    </row>
    <row r="31" spans="2:16" ht="20.25" customHeight="1">
      <c r="B31" s="19"/>
      <c r="C31" s="43"/>
      <c r="D31" s="20"/>
      <c r="E31" s="92"/>
      <c r="F31" s="93" t="s">
        <v>75</v>
      </c>
      <c r="G31" s="94"/>
      <c r="H31" s="94"/>
      <c r="I31" s="94"/>
      <c r="J31" s="94"/>
      <c r="K31" s="94"/>
      <c r="L31" s="95"/>
      <c r="M31" s="96">
        <f>SUM(M15:M30)</f>
        <v>278978</v>
      </c>
      <c r="N31" s="21"/>
      <c r="P31" s="97"/>
    </row>
    <row r="32" spans="2:16" ht="10.5" customHeight="1">
      <c r="B32" s="19"/>
      <c r="C32" s="43"/>
      <c r="D32" s="20"/>
      <c r="E32" s="98"/>
      <c r="F32" s="99"/>
      <c r="G32" s="99"/>
      <c r="H32" s="99"/>
      <c r="I32" s="99"/>
      <c r="J32" s="100"/>
      <c r="K32" s="99"/>
      <c r="L32" s="99"/>
      <c r="M32" s="101"/>
      <c r="N32" s="21"/>
    </row>
    <row r="33" spans="2:14" ht="6" customHeight="1">
      <c r="B33" s="19"/>
      <c r="C33" s="43"/>
      <c r="D33" s="20"/>
      <c r="E33" s="102"/>
      <c r="F33" s="102"/>
      <c r="G33" s="102"/>
      <c r="H33" s="102"/>
      <c r="I33" s="102"/>
      <c r="J33" s="102"/>
      <c r="K33" s="102"/>
      <c r="L33" s="102"/>
      <c r="M33" s="102"/>
      <c r="N33" s="21"/>
    </row>
    <row r="34" spans="2:14" ht="16.5" customHeight="1">
      <c r="B34" s="19"/>
      <c r="C34" s="43">
        <v>2</v>
      </c>
      <c r="D34" s="20"/>
      <c r="E34" s="103"/>
      <c r="F34" s="43" t="s">
        <v>76</v>
      </c>
      <c r="G34" s="103"/>
      <c r="H34" s="103"/>
      <c r="I34" s="103"/>
      <c r="J34" s="104"/>
      <c r="K34" s="103"/>
      <c r="L34" s="103"/>
      <c r="M34" s="20"/>
      <c r="N34" s="21"/>
    </row>
    <row r="35" spans="2:14">
      <c r="B35" s="19"/>
      <c r="C35" s="43"/>
      <c r="D35" s="20"/>
      <c r="E35" s="63" t="s">
        <v>64</v>
      </c>
      <c r="F35" s="105" t="s">
        <v>77</v>
      </c>
      <c r="G35" s="106"/>
      <c r="H35" s="106"/>
      <c r="I35" s="106"/>
      <c r="J35" s="107"/>
      <c r="K35" s="64" t="s">
        <v>68</v>
      </c>
      <c r="L35" s="64" t="s">
        <v>69</v>
      </c>
      <c r="M35" s="64" t="s">
        <v>68</v>
      </c>
      <c r="N35" s="21"/>
    </row>
    <row r="36" spans="2:14">
      <c r="B36" s="19"/>
      <c r="C36" s="43"/>
      <c r="D36" s="20"/>
      <c r="E36" s="63"/>
      <c r="F36" s="108"/>
      <c r="G36" s="109"/>
      <c r="H36" s="109"/>
      <c r="I36" s="109"/>
      <c r="J36" s="110"/>
      <c r="K36" s="65" t="s">
        <v>70</v>
      </c>
      <c r="L36" s="65" t="s">
        <v>71</v>
      </c>
      <c r="M36" s="65" t="s">
        <v>72</v>
      </c>
      <c r="N36" s="21"/>
    </row>
    <row r="37" spans="2:14">
      <c r="B37" s="19"/>
      <c r="C37" s="43"/>
      <c r="D37" s="20"/>
      <c r="E37" s="111">
        <v>1</v>
      </c>
      <c r="F37" s="112" t="s">
        <v>78</v>
      </c>
      <c r="G37" s="113"/>
      <c r="H37" s="113"/>
      <c r="I37" s="113"/>
      <c r="J37" s="85"/>
      <c r="K37" s="114">
        <v>0</v>
      </c>
      <c r="L37" s="73">
        <v>1</v>
      </c>
      <c r="M37" s="72">
        <f>K37*L37</f>
        <v>0</v>
      </c>
      <c r="N37" s="21"/>
    </row>
    <row r="38" spans="2:14">
      <c r="B38" s="19"/>
      <c r="C38" s="43"/>
      <c r="D38" s="20"/>
      <c r="E38" s="115">
        <v>2</v>
      </c>
      <c r="F38" s="112"/>
      <c r="G38" s="113"/>
      <c r="H38" s="113"/>
      <c r="I38" s="113"/>
      <c r="J38" s="85"/>
      <c r="K38" s="116">
        <v>0</v>
      </c>
      <c r="L38" s="73">
        <v>1</v>
      </c>
      <c r="M38" s="72">
        <f>K38*L38</f>
        <v>0</v>
      </c>
      <c r="N38" s="21"/>
    </row>
    <row r="39" spans="2:14" ht="12.75" customHeight="1">
      <c r="B39" s="19"/>
      <c r="C39" s="43"/>
      <c r="D39" s="20"/>
      <c r="E39" s="111">
        <v>3</v>
      </c>
      <c r="F39" s="67"/>
      <c r="G39" s="113"/>
      <c r="H39" s="113"/>
      <c r="I39" s="113"/>
      <c r="J39" s="85"/>
      <c r="K39" s="116">
        <v>0</v>
      </c>
      <c r="L39" s="73">
        <v>1</v>
      </c>
      <c r="M39" s="72">
        <f>K39*L39</f>
        <v>0</v>
      </c>
      <c r="N39" s="21"/>
    </row>
    <row r="40" spans="2:14">
      <c r="B40" s="19"/>
      <c r="C40" s="43"/>
      <c r="D40" s="20"/>
      <c r="E40" s="115"/>
      <c r="F40" s="112"/>
      <c r="G40" s="113"/>
      <c r="H40" s="113"/>
      <c r="I40" s="113"/>
      <c r="J40" s="85"/>
      <c r="K40" s="116"/>
      <c r="L40" s="116"/>
      <c r="M40" s="116"/>
      <c r="N40" s="21"/>
    </row>
    <row r="41" spans="2:14">
      <c r="B41" s="19"/>
      <c r="C41" s="43"/>
      <c r="D41" s="20"/>
      <c r="E41" s="115"/>
      <c r="F41" s="93" t="s">
        <v>75</v>
      </c>
      <c r="G41" s="94"/>
      <c r="H41" s="94"/>
      <c r="I41" s="94"/>
      <c r="J41" s="94"/>
      <c r="K41" s="94"/>
      <c r="L41" s="95"/>
      <c r="M41" s="117">
        <f>SUM(M37:M40)</f>
        <v>0</v>
      </c>
      <c r="N41" s="21"/>
    </row>
    <row r="42" spans="2:14" ht="9" customHeight="1">
      <c r="B42" s="19"/>
      <c r="C42" s="43"/>
      <c r="D42" s="20"/>
      <c r="E42" s="20"/>
      <c r="F42" s="20"/>
      <c r="G42" s="20"/>
      <c r="H42" s="20"/>
      <c r="I42" s="20"/>
      <c r="J42" s="53"/>
      <c r="K42" s="20"/>
      <c r="L42" s="20"/>
      <c r="M42" s="20"/>
      <c r="N42" s="21"/>
    </row>
    <row r="43" spans="2:14" ht="6.75" customHeight="1">
      <c r="B43" s="19"/>
      <c r="C43" s="43"/>
      <c r="D43" s="20"/>
      <c r="E43" s="20"/>
      <c r="F43" s="20"/>
      <c r="G43" s="20"/>
      <c r="H43" s="20"/>
      <c r="I43" s="20"/>
      <c r="J43" s="53"/>
      <c r="K43" s="20"/>
      <c r="L43" s="20"/>
      <c r="M43" s="20"/>
      <c r="N43" s="21"/>
    </row>
    <row r="44" spans="2:14" ht="16.5" customHeight="1">
      <c r="B44" s="19"/>
      <c r="C44" s="43">
        <v>3</v>
      </c>
      <c r="D44" s="20"/>
      <c r="E44" s="58" t="s">
        <v>61</v>
      </c>
      <c r="F44" s="118" t="s">
        <v>79</v>
      </c>
      <c r="G44" s="119"/>
      <c r="H44" s="20"/>
      <c r="I44" s="20"/>
      <c r="J44" s="53"/>
      <c r="K44" s="20"/>
      <c r="L44" s="20"/>
      <c r="M44" s="20"/>
      <c r="N44" s="21"/>
    </row>
    <row r="45" spans="2:14" ht="16.5" customHeight="1">
      <c r="B45" s="19"/>
      <c r="C45" s="43"/>
      <c r="D45" s="20"/>
      <c r="E45" s="58"/>
      <c r="F45" s="118"/>
      <c r="G45" s="119"/>
      <c r="H45" s="20"/>
      <c r="I45" s="20"/>
      <c r="J45" s="53"/>
      <c r="K45" s="20"/>
      <c r="L45" s="20"/>
      <c r="M45" s="20"/>
      <c r="N45" s="21"/>
    </row>
    <row r="46" spans="2:14">
      <c r="B46" s="19"/>
      <c r="C46" s="43"/>
      <c r="D46" s="20"/>
      <c r="E46" s="120">
        <v>1</v>
      </c>
      <c r="F46" s="119" t="s">
        <v>80</v>
      </c>
      <c r="H46" s="20"/>
      <c r="I46" s="20"/>
      <c r="J46" s="53"/>
      <c r="K46" s="20"/>
      <c r="L46" s="20"/>
      <c r="M46" s="20"/>
      <c r="N46" s="21"/>
    </row>
    <row r="47" spans="2:14">
      <c r="B47" s="19"/>
      <c r="C47" s="43"/>
      <c r="D47" s="20"/>
      <c r="E47" s="120">
        <v>2</v>
      </c>
      <c r="F47" s="119" t="s">
        <v>81</v>
      </c>
      <c r="H47" s="20"/>
      <c r="I47" s="20"/>
      <c r="J47" s="53"/>
      <c r="K47" s="20"/>
      <c r="L47" s="20"/>
      <c r="M47" s="20"/>
      <c r="N47" s="21"/>
    </row>
    <row r="48" spans="2:14">
      <c r="B48" s="19"/>
      <c r="C48" s="43"/>
      <c r="D48" s="20"/>
      <c r="E48" s="120">
        <v>3</v>
      </c>
      <c r="F48" s="119" t="s">
        <v>82</v>
      </c>
      <c r="H48" s="20"/>
      <c r="I48" s="20"/>
      <c r="J48" s="53"/>
      <c r="K48" s="20"/>
      <c r="L48" s="20"/>
      <c r="M48" s="20"/>
      <c r="N48" s="21"/>
    </row>
    <row r="49" spans="2:14">
      <c r="B49" s="19"/>
      <c r="C49" s="43"/>
      <c r="D49" s="20"/>
      <c r="E49" s="20"/>
      <c r="F49" s="20"/>
      <c r="G49" s="20"/>
      <c r="H49" s="20"/>
      <c r="I49" s="20"/>
      <c r="J49" s="53"/>
      <c r="K49" s="20"/>
      <c r="L49" s="20"/>
      <c r="M49" s="20"/>
      <c r="N49" s="21"/>
    </row>
    <row r="50" spans="2:14" ht="18.75">
      <c r="B50" s="19"/>
      <c r="C50" s="43">
        <v>4</v>
      </c>
      <c r="D50" s="20"/>
      <c r="E50" s="58" t="s">
        <v>61</v>
      </c>
      <c r="F50" s="118" t="s">
        <v>83</v>
      </c>
      <c r="G50" s="60"/>
      <c r="H50" s="20"/>
      <c r="I50" s="20"/>
      <c r="J50" s="53"/>
      <c r="K50" s="20"/>
      <c r="L50" s="20"/>
      <c r="M50" s="20"/>
      <c r="N50" s="21"/>
    </row>
    <row r="51" spans="2:14">
      <c r="B51" s="19"/>
      <c r="C51" s="43"/>
      <c r="D51" s="20"/>
      <c r="E51" s="120"/>
      <c r="F51" s="119"/>
      <c r="G51" s="60"/>
      <c r="H51" s="20"/>
      <c r="I51" s="20"/>
      <c r="J51" s="53"/>
      <c r="K51" s="20"/>
      <c r="L51" s="20"/>
      <c r="M51" s="20"/>
      <c r="N51" s="21"/>
    </row>
    <row r="52" spans="2:14">
      <c r="B52" s="19"/>
      <c r="C52" s="43"/>
      <c r="D52" s="20">
        <v>1</v>
      </c>
      <c r="E52" s="120" t="s">
        <v>84</v>
      </c>
      <c r="F52" s="119" t="s">
        <v>85</v>
      </c>
      <c r="G52" s="20"/>
      <c r="H52" s="20"/>
      <c r="I52" s="20"/>
      <c r="J52" s="53"/>
      <c r="K52" s="20"/>
      <c r="L52" s="20"/>
      <c r="M52" s="20"/>
      <c r="N52" s="21"/>
    </row>
    <row r="53" spans="2:14">
      <c r="B53" s="19"/>
      <c r="C53" s="43"/>
      <c r="D53" s="20"/>
      <c r="E53" s="20"/>
      <c r="F53" s="121" t="s">
        <v>86</v>
      </c>
      <c r="G53" s="121"/>
      <c r="H53" s="20"/>
      <c r="I53" s="122" t="s">
        <v>64</v>
      </c>
      <c r="J53" s="53"/>
      <c r="K53" s="122" t="str">
        <f>IF(L53=0,"Nuk ka","Leke")</f>
        <v>Nuk ka</v>
      </c>
      <c r="L53" s="123">
        <f>L54+L60</f>
        <v>0</v>
      </c>
      <c r="M53" s="20"/>
      <c r="N53" s="21"/>
    </row>
    <row r="54" spans="2:14">
      <c r="B54" s="19"/>
      <c r="C54" s="43"/>
      <c r="D54" s="20"/>
      <c r="E54" s="20"/>
      <c r="F54" s="121" t="s">
        <v>87</v>
      </c>
      <c r="G54" s="121"/>
      <c r="H54" s="20"/>
      <c r="I54" s="122" t="s">
        <v>64</v>
      </c>
      <c r="J54" s="124"/>
      <c r="K54" s="122" t="str">
        <f t="shared" ref="K54:K69" si="2">IF(L54=0,"Nuk ka","Leke")</f>
        <v>Nuk ka</v>
      </c>
      <c r="L54" s="125">
        <f>SUM(L55:L59)</f>
        <v>0</v>
      </c>
      <c r="M54" s="20"/>
      <c r="N54" s="21"/>
    </row>
    <row r="55" spans="2:14">
      <c r="B55" s="19"/>
      <c r="C55" s="43"/>
      <c r="D55" s="20"/>
      <c r="E55" s="20"/>
      <c r="F55" s="20" t="s">
        <v>88</v>
      </c>
      <c r="G55" s="20"/>
      <c r="H55" s="20"/>
      <c r="I55" s="122" t="s">
        <v>64</v>
      </c>
      <c r="J55" s="124"/>
      <c r="K55" s="122" t="str">
        <f t="shared" si="2"/>
        <v>Nuk ka</v>
      </c>
      <c r="L55" s="126"/>
      <c r="M55" s="20"/>
      <c r="N55" s="21"/>
    </row>
    <row r="56" spans="2:14">
      <c r="B56" s="19"/>
      <c r="C56" s="43"/>
      <c r="D56" s="20"/>
      <c r="E56" s="20"/>
      <c r="F56" s="20" t="s">
        <v>89</v>
      </c>
      <c r="G56" s="20"/>
      <c r="H56" s="20"/>
      <c r="I56" s="122" t="s">
        <v>64</v>
      </c>
      <c r="J56" s="124"/>
      <c r="K56" s="122" t="str">
        <f t="shared" si="2"/>
        <v>Nuk ka</v>
      </c>
      <c r="L56" s="126">
        <v>0</v>
      </c>
      <c r="M56" s="20"/>
      <c r="N56" s="21"/>
    </row>
    <row r="57" spans="2:14">
      <c r="B57" s="19"/>
      <c r="C57" s="43"/>
      <c r="D57" s="20"/>
      <c r="E57" s="20"/>
      <c r="F57" s="20" t="s">
        <v>90</v>
      </c>
      <c r="G57" s="20"/>
      <c r="H57" s="20"/>
      <c r="I57" s="122" t="s">
        <v>64</v>
      </c>
      <c r="J57" s="124"/>
      <c r="K57" s="122" t="str">
        <f t="shared" si="2"/>
        <v>Nuk ka</v>
      </c>
      <c r="L57" s="125">
        <v>0</v>
      </c>
      <c r="M57" s="20"/>
      <c r="N57" s="21"/>
    </row>
    <row r="58" spans="2:14">
      <c r="B58" s="19"/>
      <c r="C58" s="43"/>
      <c r="D58" s="20"/>
      <c r="E58" s="20"/>
      <c r="F58" s="27" t="s">
        <v>91</v>
      </c>
      <c r="G58" s="20"/>
      <c r="H58" s="20"/>
      <c r="I58" s="122"/>
      <c r="J58" s="124"/>
      <c r="K58" s="122" t="str">
        <f t="shared" si="2"/>
        <v>Nuk ka</v>
      </c>
      <c r="L58" s="125">
        <f>[1]Aktivet!F15</f>
        <v>0</v>
      </c>
      <c r="M58" s="20"/>
      <c r="N58" s="21"/>
    </row>
    <row r="59" spans="2:14">
      <c r="B59" s="19"/>
      <c r="C59" s="43"/>
      <c r="D59" s="20"/>
      <c r="E59" s="20"/>
      <c r="F59" s="20" t="s">
        <v>92</v>
      </c>
      <c r="G59" s="20"/>
      <c r="H59" s="20"/>
      <c r="I59" s="122" t="s">
        <v>64</v>
      </c>
      <c r="J59" s="124"/>
      <c r="K59" s="122" t="str">
        <f t="shared" si="2"/>
        <v>Nuk ka</v>
      </c>
      <c r="L59" s="125"/>
      <c r="M59" s="20"/>
      <c r="N59" s="21"/>
    </row>
    <row r="60" spans="2:14">
      <c r="B60" s="19"/>
      <c r="C60" s="43"/>
      <c r="D60" s="20"/>
      <c r="E60" s="20"/>
      <c r="F60" s="127" t="s">
        <v>93</v>
      </c>
      <c r="G60" s="127"/>
      <c r="H60" s="20"/>
      <c r="I60" s="122" t="s">
        <v>64</v>
      </c>
      <c r="J60" s="124"/>
      <c r="K60" s="122" t="str">
        <f t="shared" si="2"/>
        <v>Nuk ka</v>
      </c>
      <c r="L60" s="125">
        <f>SUM(L61:L62)</f>
        <v>0</v>
      </c>
      <c r="M60" s="20"/>
      <c r="N60" s="21"/>
    </row>
    <row r="61" spans="2:14">
      <c r="B61" s="19"/>
      <c r="C61" s="43"/>
      <c r="D61" s="20"/>
      <c r="E61" s="20"/>
      <c r="F61" s="128" t="s">
        <v>94</v>
      </c>
      <c r="G61" s="20"/>
      <c r="H61" s="20"/>
      <c r="I61" s="122" t="s">
        <v>64</v>
      </c>
      <c r="J61" s="124"/>
      <c r="K61" s="122" t="str">
        <f t="shared" si="2"/>
        <v>Nuk ka</v>
      </c>
      <c r="L61" s="125"/>
      <c r="M61" s="20"/>
      <c r="N61" s="21"/>
    </row>
    <row r="62" spans="2:14" s="130" customFormat="1">
      <c r="B62" s="129"/>
      <c r="D62" s="128"/>
      <c r="E62" s="20"/>
      <c r="F62" s="128" t="s">
        <v>95</v>
      </c>
      <c r="G62" s="20"/>
      <c r="H62" s="20"/>
      <c r="I62" s="122" t="s">
        <v>64</v>
      </c>
      <c r="J62" s="124"/>
      <c r="K62" s="122" t="str">
        <f t="shared" si="2"/>
        <v>Nuk ka</v>
      </c>
      <c r="L62" s="125"/>
      <c r="M62" s="20"/>
      <c r="N62" s="131"/>
    </row>
    <row r="63" spans="2:14" s="130" customFormat="1">
      <c r="B63" s="129"/>
      <c r="C63" s="132"/>
      <c r="D63" s="128"/>
      <c r="E63" s="20"/>
      <c r="F63" s="20"/>
      <c r="G63" s="20"/>
      <c r="H63" s="20"/>
      <c r="I63" s="20"/>
      <c r="J63" s="53"/>
      <c r="K63" s="20"/>
      <c r="L63" s="20"/>
      <c r="M63" s="20"/>
      <c r="N63" s="131"/>
    </row>
    <row r="64" spans="2:14" s="130" customFormat="1">
      <c r="B64" s="129"/>
      <c r="C64" s="132"/>
      <c r="D64" s="128"/>
      <c r="E64" s="20"/>
      <c r="F64" s="20"/>
      <c r="G64" s="20"/>
      <c r="H64" s="20"/>
      <c r="I64" s="20"/>
      <c r="J64" s="53"/>
      <c r="K64" s="20"/>
      <c r="L64" s="20"/>
      <c r="M64" s="20"/>
      <c r="N64" s="131"/>
    </row>
    <row r="65" spans="2:14">
      <c r="B65" s="19"/>
      <c r="C65" s="132">
        <v>5</v>
      </c>
      <c r="D65" s="20">
        <v>2</v>
      </c>
      <c r="E65" s="133" t="s">
        <v>84</v>
      </c>
      <c r="F65" s="119" t="s">
        <v>96</v>
      </c>
      <c r="G65" s="128"/>
      <c r="H65" s="128"/>
      <c r="I65" s="128"/>
      <c r="J65" s="134"/>
      <c r="K65" s="135" t="str">
        <f t="shared" si="2"/>
        <v>Nuk ka</v>
      </c>
      <c r="L65" s="125">
        <v>0</v>
      </c>
      <c r="M65" s="128"/>
      <c r="N65" s="21"/>
    </row>
    <row r="66" spans="2:14">
      <c r="B66" s="19"/>
      <c r="C66" s="132"/>
      <c r="D66" s="20"/>
      <c r="E66" s="133"/>
      <c r="F66" s="119"/>
      <c r="G66" s="128"/>
      <c r="H66" s="128"/>
      <c r="I66" s="128"/>
      <c r="J66" s="134"/>
      <c r="K66" s="135"/>
      <c r="L66" s="125"/>
      <c r="M66" s="128"/>
      <c r="N66" s="21"/>
    </row>
    <row r="67" spans="2:14">
      <c r="B67" s="19"/>
      <c r="C67" s="43">
        <v>6</v>
      </c>
      <c r="D67" s="20">
        <v>3</v>
      </c>
      <c r="E67" s="133" t="s">
        <v>84</v>
      </c>
      <c r="F67" s="119" t="s">
        <v>97</v>
      </c>
      <c r="G67" s="136"/>
      <c r="H67" s="128"/>
      <c r="I67" s="128"/>
      <c r="J67" s="134"/>
      <c r="K67" s="135" t="str">
        <f t="shared" si="2"/>
        <v>Nuk ka</v>
      </c>
      <c r="L67" s="125">
        <v>0</v>
      </c>
      <c r="M67" s="128"/>
      <c r="N67" s="21"/>
    </row>
    <row r="68" spans="2:14">
      <c r="B68" s="19"/>
      <c r="C68" s="43"/>
      <c r="D68" s="20"/>
      <c r="E68" s="133"/>
      <c r="F68" s="119"/>
      <c r="G68" s="136"/>
      <c r="H68" s="128"/>
      <c r="I68" s="128"/>
      <c r="J68" s="134"/>
      <c r="K68" s="135"/>
      <c r="L68" s="125"/>
      <c r="M68" s="128"/>
      <c r="N68" s="21"/>
    </row>
    <row r="69" spans="2:14">
      <c r="B69" s="19"/>
      <c r="C69" s="43">
        <v>7</v>
      </c>
      <c r="D69" s="20">
        <v>4</v>
      </c>
      <c r="E69" s="133" t="s">
        <v>84</v>
      </c>
      <c r="F69" s="119" t="s">
        <v>98</v>
      </c>
      <c r="G69" s="119"/>
      <c r="H69" s="20"/>
      <c r="I69" s="20"/>
      <c r="J69" s="53"/>
      <c r="K69" s="122" t="str">
        <f t="shared" si="2"/>
        <v>Leke</v>
      </c>
      <c r="L69" s="125">
        <f>L74+L84+L86</f>
        <v>514000</v>
      </c>
      <c r="M69" s="20"/>
      <c r="N69" s="21"/>
    </row>
    <row r="70" spans="2:14" s="30" customFormat="1">
      <c r="B70" s="28"/>
      <c r="C70" s="43"/>
      <c r="D70" s="26"/>
      <c r="E70" s="133"/>
      <c r="F70" s="119"/>
      <c r="G70" s="20"/>
      <c r="H70" s="20"/>
      <c r="I70" s="20"/>
      <c r="J70" s="53"/>
      <c r="K70" s="122"/>
      <c r="L70" s="137"/>
      <c r="M70" s="20"/>
      <c r="N70" s="29"/>
    </row>
    <row r="71" spans="2:14" s="30" customFormat="1">
      <c r="B71" s="28"/>
      <c r="C71" s="43"/>
      <c r="D71" s="27"/>
      <c r="E71" s="120" t="s">
        <v>84</v>
      </c>
      <c r="F71" s="119" t="s">
        <v>99</v>
      </c>
      <c r="G71" s="20"/>
      <c r="H71" s="138"/>
      <c r="I71" s="138"/>
      <c r="J71" s="53"/>
      <c r="K71" s="20"/>
      <c r="L71" s="139"/>
      <c r="M71" s="20"/>
      <c r="N71" s="29"/>
    </row>
    <row r="72" spans="2:14" s="30" customFormat="1">
      <c r="B72" s="28"/>
      <c r="C72" s="43"/>
      <c r="D72" s="27"/>
      <c r="E72" s="20"/>
      <c r="F72" s="20"/>
      <c r="G72" s="20" t="s">
        <v>100</v>
      </c>
      <c r="H72" s="20"/>
      <c r="I72" s="20"/>
      <c r="J72" s="53"/>
      <c r="K72" s="122" t="str">
        <f t="shared" ref="K72:K84" si="3">IF(L72=0,"Nuk ka","Leke")</f>
        <v>Nuk ka</v>
      </c>
      <c r="L72" s="140">
        <v>0</v>
      </c>
      <c r="M72" s="20"/>
      <c r="N72" s="29"/>
    </row>
    <row r="73" spans="2:14" s="30" customFormat="1">
      <c r="B73" s="28"/>
      <c r="C73" s="43"/>
      <c r="D73" s="27"/>
      <c r="E73" s="20"/>
      <c r="F73" s="20"/>
      <c r="G73" s="20" t="s">
        <v>101</v>
      </c>
      <c r="H73" s="20"/>
      <c r="I73" s="20"/>
      <c r="J73" s="53"/>
      <c r="K73" s="122" t="str">
        <f t="shared" si="3"/>
        <v>Nuk ka</v>
      </c>
      <c r="L73" s="141">
        <v>0</v>
      </c>
      <c r="M73" s="20"/>
      <c r="N73" s="29"/>
    </row>
    <row r="74" spans="2:14" s="30" customFormat="1">
      <c r="B74" s="28"/>
      <c r="C74" s="43"/>
      <c r="D74" s="27"/>
      <c r="E74" s="27"/>
      <c r="F74" s="27"/>
      <c r="G74" s="27" t="s">
        <v>102</v>
      </c>
      <c r="H74" s="27"/>
      <c r="I74" s="27"/>
      <c r="J74" s="53"/>
      <c r="K74" s="122" t="str">
        <f t="shared" si="3"/>
        <v>Nuk ka</v>
      </c>
      <c r="L74" s="141">
        <f>L76+L72-L73-L75</f>
        <v>0</v>
      </c>
      <c r="M74" s="27"/>
      <c r="N74" s="29"/>
    </row>
    <row r="75" spans="2:14" s="30" customFormat="1">
      <c r="B75" s="28"/>
      <c r="C75" s="43"/>
      <c r="D75" s="27"/>
      <c r="E75" s="27"/>
      <c r="F75" s="27"/>
      <c r="G75" s="27" t="s">
        <v>103</v>
      </c>
      <c r="H75" s="27"/>
      <c r="I75" s="27"/>
      <c r="J75" s="53"/>
      <c r="K75" s="122" t="str">
        <f t="shared" si="3"/>
        <v>Nuk ka</v>
      </c>
      <c r="L75" s="141">
        <v>0</v>
      </c>
      <c r="M75" s="27"/>
      <c r="N75" s="29"/>
    </row>
    <row r="76" spans="2:14" s="30" customFormat="1" ht="15">
      <c r="B76" s="28"/>
      <c r="D76" s="27"/>
      <c r="E76" s="27"/>
      <c r="F76" s="27"/>
      <c r="G76" s="27" t="s">
        <v>104</v>
      </c>
      <c r="H76" s="142"/>
      <c r="I76" s="142"/>
      <c r="J76" s="143"/>
      <c r="K76" s="122" t="str">
        <f t="shared" si="3"/>
        <v>Nuk ka</v>
      </c>
      <c r="L76" s="141">
        <v>0</v>
      </c>
      <c r="M76" s="27"/>
      <c r="N76" s="29"/>
    </row>
    <row r="77" spans="2:14" s="30" customFormat="1" ht="15">
      <c r="B77" s="28"/>
      <c r="C77" s="43"/>
      <c r="D77" s="27"/>
      <c r="E77" s="27"/>
      <c r="F77" s="27"/>
      <c r="G77" s="27"/>
      <c r="H77" s="142"/>
      <c r="I77" s="142"/>
      <c r="J77" s="143"/>
      <c r="K77" s="122"/>
      <c r="L77" s="140"/>
      <c r="M77" s="27"/>
      <c r="N77" s="29"/>
    </row>
    <row r="78" spans="2:14" s="30" customFormat="1" ht="15">
      <c r="B78" s="28"/>
      <c r="C78" s="43"/>
      <c r="D78" s="27"/>
      <c r="E78" s="120" t="s">
        <v>84</v>
      </c>
      <c r="F78" s="119" t="s">
        <v>105</v>
      </c>
      <c r="G78" s="142"/>
      <c r="H78" s="142"/>
      <c r="I78" s="142"/>
      <c r="J78" s="143"/>
      <c r="K78" s="142"/>
      <c r="L78" s="144"/>
      <c r="M78" s="27"/>
      <c r="N78" s="29"/>
    </row>
    <row r="79" spans="2:14" s="30" customFormat="1">
      <c r="B79" s="28"/>
      <c r="C79" s="43"/>
      <c r="D79" s="27"/>
      <c r="E79" s="27"/>
      <c r="F79" s="27"/>
      <c r="G79" s="27" t="s">
        <v>106</v>
      </c>
      <c r="H79" s="27"/>
      <c r="I79" s="27"/>
      <c r="J79" s="53"/>
      <c r="K79" s="122" t="str">
        <f t="shared" si="3"/>
        <v>Nuk ka</v>
      </c>
      <c r="L79" s="140"/>
      <c r="M79" s="27"/>
      <c r="N79" s="29"/>
    </row>
    <row r="80" spans="2:14" s="30" customFormat="1">
      <c r="B80" s="28"/>
      <c r="C80" s="43"/>
      <c r="D80" s="27"/>
      <c r="E80" s="27"/>
      <c r="F80" s="27"/>
      <c r="G80" s="27" t="s">
        <v>107</v>
      </c>
      <c r="H80" s="27"/>
      <c r="I80" s="27"/>
      <c r="J80" s="53"/>
      <c r="K80" s="122" t="str">
        <f t="shared" si="3"/>
        <v>Nuk ka</v>
      </c>
      <c r="L80" s="141"/>
      <c r="M80" s="27"/>
      <c r="N80" s="29"/>
    </row>
    <row r="81" spans="2:16" s="30" customFormat="1">
      <c r="B81" s="28"/>
      <c r="C81" s="43"/>
      <c r="D81" s="27"/>
      <c r="E81" s="27"/>
      <c r="F81" s="27"/>
      <c r="G81" s="145" t="s">
        <v>108</v>
      </c>
      <c r="H81" s="27"/>
      <c r="I81" s="27"/>
      <c r="J81" s="53"/>
      <c r="K81" s="122" t="str">
        <f t="shared" si="3"/>
        <v>Nuk ka</v>
      </c>
      <c r="L81" s="141"/>
      <c r="M81" s="27"/>
      <c r="N81" s="29"/>
    </row>
    <row r="82" spans="2:16">
      <c r="B82" s="28"/>
      <c r="C82" s="43"/>
      <c r="D82" s="27"/>
      <c r="E82" s="27"/>
      <c r="F82" s="27"/>
      <c r="G82" s="145" t="s">
        <v>109</v>
      </c>
      <c r="H82" s="27"/>
      <c r="I82" s="27"/>
      <c r="J82" s="53"/>
      <c r="K82" s="122" t="str">
        <f t="shared" si="3"/>
        <v>Nuk ka</v>
      </c>
      <c r="L82" s="141">
        <v>0</v>
      </c>
      <c r="M82" s="27"/>
      <c r="N82" s="29"/>
      <c r="P82" s="146"/>
    </row>
    <row r="83" spans="2:16">
      <c r="B83" s="28"/>
      <c r="C83" s="55"/>
      <c r="D83" s="147"/>
      <c r="E83" s="27"/>
      <c r="F83" s="27"/>
      <c r="G83" s="27" t="s">
        <v>110</v>
      </c>
      <c r="H83" s="27"/>
      <c r="I83" s="27"/>
      <c r="J83" s="53"/>
      <c r="K83" s="122" t="str">
        <f t="shared" si="3"/>
        <v>Nuk ka</v>
      </c>
      <c r="L83" s="141">
        <v>0</v>
      </c>
      <c r="M83" s="27"/>
      <c r="N83" s="29"/>
    </row>
    <row r="84" spans="2:16">
      <c r="B84" s="28"/>
      <c r="C84" s="43"/>
      <c r="D84" s="27"/>
      <c r="E84" s="27"/>
      <c r="F84" s="27"/>
      <c r="G84" s="27" t="s">
        <v>111</v>
      </c>
      <c r="H84" s="27"/>
      <c r="I84" s="27"/>
      <c r="J84" s="53"/>
      <c r="K84" s="122" t="str">
        <f t="shared" si="3"/>
        <v>Leke</v>
      </c>
      <c r="L84" s="141">
        <f>[1]Aktivet!F18</f>
        <v>514000</v>
      </c>
      <c r="M84" s="148"/>
      <c r="N84" s="29"/>
    </row>
    <row r="85" spans="2:16">
      <c r="B85" s="28"/>
      <c r="D85" s="20"/>
      <c r="E85" s="27"/>
      <c r="F85" s="149"/>
      <c r="G85" s="149"/>
      <c r="H85" s="149"/>
      <c r="I85" s="149"/>
      <c r="J85" s="150"/>
      <c r="K85" s="151"/>
      <c r="L85" s="27"/>
      <c r="M85" s="27"/>
      <c r="N85" s="29"/>
    </row>
    <row r="86" spans="2:16">
      <c r="B86" s="28"/>
      <c r="D86" s="20"/>
      <c r="E86" s="151" t="s">
        <v>84</v>
      </c>
      <c r="F86" s="27" t="s">
        <v>112</v>
      </c>
      <c r="G86" s="149"/>
      <c r="H86" s="149"/>
      <c r="I86" s="149"/>
      <c r="J86" s="150"/>
      <c r="K86" s="151"/>
      <c r="L86" s="152">
        <v>0</v>
      </c>
      <c r="M86" s="27"/>
      <c r="N86" s="29"/>
    </row>
    <row r="87" spans="2:16">
      <c r="B87" s="28"/>
      <c r="D87" s="20"/>
      <c r="E87" s="27"/>
      <c r="F87" s="149"/>
      <c r="G87" s="149"/>
      <c r="H87" s="149"/>
      <c r="I87" s="149"/>
      <c r="J87" s="150"/>
      <c r="K87" s="151"/>
      <c r="L87" s="149"/>
      <c r="M87" s="27"/>
      <c r="N87" s="29"/>
    </row>
    <row r="88" spans="2:16">
      <c r="B88" s="28"/>
      <c r="D88" s="20"/>
      <c r="E88" s="27"/>
      <c r="F88" s="149"/>
      <c r="G88" s="149"/>
      <c r="H88" s="149"/>
      <c r="I88" s="149"/>
      <c r="J88" s="150"/>
      <c r="K88" s="151"/>
      <c r="L88" s="149"/>
      <c r="M88" s="27"/>
      <c r="N88" s="29"/>
    </row>
    <row r="89" spans="2:16">
      <c r="B89" s="28"/>
      <c r="C89" s="43">
        <v>8</v>
      </c>
      <c r="D89" s="26">
        <v>5</v>
      </c>
      <c r="E89" s="120" t="s">
        <v>84</v>
      </c>
      <c r="F89" s="119" t="s">
        <v>113</v>
      </c>
      <c r="G89" s="56"/>
      <c r="H89" s="57"/>
      <c r="I89" s="20"/>
      <c r="J89" s="53"/>
      <c r="K89" s="122" t="str">
        <f>IF(L89=0,"Nuk ka","Leke")</f>
        <v>Nuk ka</v>
      </c>
      <c r="L89" s="153">
        <v>0</v>
      </c>
      <c r="M89" s="27"/>
      <c r="N89" s="29"/>
    </row>
    <row r="90" spans="2:16">
      <c r="B90" s="28"/>
      <c r="D90" s="20"/>
      <c r="E90" s="20"/>
      <c r="F90" s="119"/>
      <c r="G90" s="60"/>
      <c r="H90" s="20"/>
      <c r="I90" s="20"/>
      <c r="J90" s="53"/>
      <c r="K90" s="122"/>
      <c r="L90" s="20"/>
      <c r="M90" s="27"/>
      <c r="N90" s="29"/>
    </row>
    <row r="91" spans="2:16">
      <c r="B91" s="28"/>
      <c r="D91" s="20"/>
      <c r="E91" s="20"/>
      <c r="F91" s="119"/>
      <c r="G91" s="60"/>
      <c r="H91" s="20"/>
      <c r="I91" s="20"/>
      <c r="J91" s="53"/>
      <c r="K91" s="122"/>
      <c r="L91" s="20"/>
      <c r="M91" s="27"/>
      <c r="N91" s="29"/>
    </row>
    <row r="92" spans="2:16" ht="18.75">
      <c r="B92" s="28"/>
      <c r="C92" s="43">
        <v>9</v>
      </c>
      <c r="D92" s="90"/>
      <c r="E92" s="58" t="s">
        <v>61</v>
      </c>
      <c r="F92" s="118" t="s">
        <v>114</v>
      </c>
      <c r="G92" s="154"/>
      <c r="H92" s="54"/>
      <c r="I92" s="54"/>
      <c r="J92" s="53"/>
      <c r="K92" s="122"/>
      <c r="L92" s="20"/>
      <c r="M92" s="27"/>
      <c r="N92" s="29"/>
    </row>
    <row r="93" spans="2:16">
      <c r="B93" s="28"/>
      <c r="C93" s="43"/>
      <c r="D93" s="20"/>
      <c r="E93" s="20"/>
      <c r="F93" s="154"/>
      <c r="G93" s="154"/>
      <c r="H93" s="54"/>
      <c r="I93" s="54"/>
      <c r="J93" s="53"/>
      <c r="K93" s="122"/>
      <c r="L93" s="20"/>
      <c r="M93" s="27"/>
      <c r="N93" s="29"/>
    </row>
    <row r="94" spans="2:16">
      <c r="B94" s="28"/>
      <c r="C94" s="55">
        <v>10</v>
      </c>
      <c r="D94" s="20"/>
      <c r="E94" s="27" t="s">
        <v>84</v>
      </c>
      <c r="F94" s="119" t="s">
        <v>115</v>
      </c>
      <c r="G94" s="154"/>
      <c r="H94" s="54"/>
      <c r="I94" s="54"/>
      <c r="J94" s="53"/>
      <c r="K94" s="122" t="str">
        <f>IF(L94=0,"Nuk ka","Leke")</f>
        <v>Nuk ka</v>
      </c>
      <c r="L94" s="155">
        <v>0</v>
      </c>
      <c r="M94" s="27"/>
      <c r="N94" s="29"/>
    </row>
    <row r="95" spans="2:16">
      <c r="B95" s="28"/>
      <c r="C95" s="43"/>
      <c r="D95" s="20"/>
      <c r="E95" s="27"/>
      <c r="F95" s="156"/>
      <c r="G95" s="154"/>
      <c r="H95" s="54"/>
      <c r="I95" s="54"/>
      <c r="J95" s="53"/>
      <c r="K95" s="122"/>
      <c r="L95" s="157"/>
      <c r="M95" s="27"/>
      <c r="N95" s="29"/>
    </row>
    <row r="96" spans="2:16">
      <c r="B96" s="28"/>
      <c r="C96" s="43">
        <v>11</v>
      </c>
      <c r="D96" s="20"/>
      <c r="E96" s="27" t="s">
        <v>84</v>
      </c>
      <c r="F96" s="119" t="s">
        <v>116</v>
      </c>
      <c r="G96" s="158"/>
      <c r="H96" s="158"/>
      <c r="I96" s="158"/>
      <c r="J96" s="53"/>
      <c r="K96" s="122" t="str">
        <f>IF(L96=0,"Nuk ka","Leke")</f>
        <v>Nuk ka</v>
      </c>
      <c r="L96" s="159">
        <v>0</v>
      </c>
      <c r="M96" s="27"/>
      <c r="N96" s="29"/>
    </row>
    <row r="97" spans="2:14">
      <c r="B97" s="28"/>
      <c r="C97" s="43"/>
      <c r="D97" s="20"/>
      <c r="E97" s="27"/>
      <c r="F97" s="156"/>
      <c r="G97" s="103"/>
      <c r="H97" s="103"/>
      <c r="I97" s="103"/>
      <c r="J97" s="53"/>
      <c r="K97" s="122"/>
      <c r="L97" s="157"/>
      <c r="M97" s="27"/>
      <c r="N97" s="29"/>
    </row>
    <row r="98" spans="2:14">
      <c r="B98" s="28"/>
      <c r="C98" s="43">
        <v>12</v>
      </c>
      <c r="D98" s="20"/>
      <c r="E98" s="60" t="s">
        <v>84</v>
      </c>
      <c r="F98" s="119" t="s">
        <v>117</v>
      </c>
      <c r="G98" s="103"/>
      <c r="H98" s="103"/>
      <c r="I98" s="103"/>
      <c r="J98" s="53"/>
      <c r="K98" s="122" t="str">
        <f>IF(L98=0,"Nuk ka","Leke")</f>
        <v>Nuk ka</v>
      </c>
      <c r="L98" s="159">
        <v>0</v>
      </c>
      <c r="M98" s="27"/>
      <c r="N98" s="29"/>
    </row>
    <row r="99" spans="2:14">
      <c r="B99" s="28"/>
      <c r="C99" s="43"/>
      <c r="D99" s="20"/>
      <c r="E99" s="27"/>
      <c r="F99" s="156"/>
      <c r="G99" s="90"/>
      <c r="H99" s="90"/>
      <c r="I99" s="90"/>
      <c r="J99" s="53"/>
      <c r="K99" s="122"/>
      <c r="L99" s="160"/>
      <c r="M99" s="27"/>
      <c r="N99" s="29"/>
    </row>
    <row r="100" spans="2:14">
      <c r="B100" s="28"/>
      <c r="C100" s="43">
        <v>13</v>
      </c>
      <c r="D100" s="20"/>
      <c r="E100" s="27" t="s">
        <v>84</v>
      </c>
      <c r="F100" s="119" t="s">
        <v>118</v>
      </c>
      <c r="G100" s="90"/>
      <c r="H100" s="90"/>
      <c r="I100" s="90"/>
      <c r="J100" s="53"/>
      <c r="K100" s="122" t="str">
        <f>IF(L100=0,"Nuk ka","Leke")</f>
        <v>Leke</v>
      </c>
      <c r="L100" s="160">
        <f>[1]Aktivet!F25</f>
        <v>320015</v>
      </c>
      <c r="M100" s="27"/>
      <c r="N100" s="29"/>
    </row>
    <row r="101" spans="2:14">
      <c r="B101" s="28"/>
      <c r="C101" s="43"/>
      <c r="D101" s="20"/>
      <c r="E101" s="27"/>
      <c r="F101" s="156"/>
      <c r="G101" s="154"/>
      <c r="H101" s="154"/>
      <c r="I101" s="154"/>
      <c r="J101" s="53"/>
      <c r="K101" s="122"/>
      <c r="L101" s="160"/>
      <c r="M101" s="27"/>
      <c r="N101" s="29"/>
    </row>
    <row r="102" spans="2:14">
      <c r="B102" s="28"/>
      <c r="C102" s="43">
        <v>14</v>
      </c>
      <c r="D102" s="20"/>
      <c r="E102" s="27" t="s">
        <v>84</v>
      </c>
      <c r="F102" s="119" t="s">
        <v>119</v>
      </c>
      <c r="G102" s="154"/>
      <c r="H102" s="154"/>
      <c r="I102" s="154"/>
      <c r="J102" s="53"/>
      <c r="K102" s="122" t="str">
        <f>IF(L102=0,"Nuk ka","Leke")</f>
        <v>Nuk ka</v>
      </c>
      <c r="L102" s="155">
        <v>0</v>
      </c>
      <c r="M102" s="27"/>
      <c r="N102" s="29"/>
    </row>
    <row r="103" spans="2:14">
      <c r="B103" s="28"/>
      <c r="C103" s="43"/>
      <c r="D103" s="20"/>
      <c r="E103" s="27"/>
      <c r="F103" s="156"/>
      <c r="G103" s="154"/>
      <c r="H103" s="154"/>
      <c r="I103" s="154"/>
      <c r="J103" s="53"/>
      <c r="K103" s="122"/>
      <c r="L103" s="160"/>
      <c r="M103" s="27"/>
      <c r="N103" s="29"/>
    </row>
    <row r="104" spans="2:14">
      <c r="B104" s="28"/>
      <c r="C104" s="43">
        <v>15</v>
      </c>
      <c r="D104" s="20"/>
      <c r="E104" s="60" t="s">
        <v>84</v>
      </c>
      <c r="F104" s="119" t="s">
        <v>120</v>
      </c>
      <c r="G104" s="154"/>
      <c r="H104" s="154"/>
      <c r="I104" s="154"/>
      <c r="J104" s="53"/>
      <c r="K104" s="122" t="str">
        <f>IF(L104=0,"Nuk ka","Leke")</f>
        <v>Nuk ka</v>
      </c>
      <c r="L104" s="160">
        <v>0</v>
      </c>
      <c r="M104" s="27"/>
      <c r="N104" s="29"/>
    </row>
    <row r="105" spans="2:14">
      <c r="B105" s="28"/>
      <c r="C105" s="43"/>
      <c r="D105" s="20"/>
      <c r="E105" s="27"/>
      <c r="F105" s="156"/>
      <c r="G105" s="158"/>
      <c r="H105" s="158"/>
      <c r="I105" s="158"/>
      <c r="J105" s="53"/>
      <c r="K105" s="122"/>
      <c r="L105" s="161"/>
      <c r="M105" s="27"/>
      <c r="N105" s="29"/>
    </row>
    <row r="106" spans="2:14">
      <c r="B106" s="28"/>
      <c r="C106" s="43">
        <v>16</v>
      </c>
      <c r="D106" s="20"/>
      <c r="E106" s="60" t="s">
        <v>84</v>
      </c>
      <c r="F106" s="119" t="s">
        <v>121</v>
      </c>
      <c r="G106" s="20"/>
      <c r="H106" s="20"/>
      <c r="I106" s="20"/>
      <c r="J106" s="53"/>
      <c r="K106" s="122" t="str">
        <f>IF(L106=0,"Nuk ka","Leke")</f>
        <v>Nuk ka</v>
      </c>
      <c r="L106" s="162"/>
      <c r="M106" s="27"/>
      <c r="N106" s="29"/>
    </row>
    <row r="107" spans="2:14">
      <c r="B107" s="28"/>
      <c r="C107" s="43"/>
      <c r="D107" s="20"/>
      <c r="E107" s="120"/>
      <c r="F107" s="163"/>
      <c r="G107" s="60"/>
      <c r="H107" s="20"/>
      <c r="I107" s="20"/>
      <c r="J107" s="53"/>
      <c r="K107" s="122"/>
      <c r="L107" s="162"/>
      <c r="M107" s="27"/>
      <c r="N107" s="29"/>
    </row>
    <row r="108" spans="2:14">
      <c r="B108" s="28"/>
      <c r="C108" s="43"/>
      <c r="D108" s="20"/>
      <c r="E108" s="120"/>
      <c r="F108" s="163"/>
      <c r="G108" s="60"/>
      <c r="H108" s="20"/>
      <c r="I108" s="20"/>
      <c r="J108" s="53"/>
      <c r="K108" s="122"/>
      <c r="L108" s="162"/>
      <c r="M108" s="27"/>
      <c r="N108" s="29"/>
    </row>
    <row r="109" spans="2:14" ht="18.75">
      <c r="B109" s="28"/>
      <c r="C109" s="132">
        <v>17</v>
      </c>
      <c r="D109" s="128"/>
      <c r="E109" s="164" t="s">
        <v>61</v>
      </c>
      <c r="F109" s="165" t="s">
        <v>122</v>
      </c>
      <c r="G109" s="166"/>
      <c r="H109" s="128"/>
      <c r="I109" s="128"/>
      <c r="J109" s="134"/>
      <c r="K109" s="135" t="str">
        <f>IF(L109=0,"Nuk ka","Leke")</f>
        <v>Nuk ka</v>
      </c>
      <c r="L109" s="167">
        <v>0</v>
      </c>
      <c r="M109" s="27"/>
      <c r="N109" s="29"/>
    </row>
    <row r="110" spans="2:14">
      <c r="B110" s="28"/>
      <c r="C110" s="132"/>
      <c r="D110" s="128"/>
      <c r="E110" s="128"/>
      <c r="F110" s="128"/>
      <c r="G110" s="128"/>
      <c r="H110" s="128"/>
      <c r="I110" s="128"/>
      <c r="J110" s="134"/>
      <c r="K110" s="135"/>
      <c r="L110" s="167"/>
      <c r="M110" s="27"/>
      <c r="N110" s="29"/>
    </row>
    <row r="111" spans="2:14" ht="18.75">
      <c r="B111" s="28"/>
      <c r="C111" s="132">
        <v>18</v>
      </c>
      <c r="D111" s="128"/>
      <c r="E111" s="164" t="s">
        <v>61</v>
      </c>
      <c r="F111" s="165" t="s">
        <v>123</v>
      </c>
      <c r="G111" s="166"/>
      <c r="H111" s="128"/>
      <c r="I111" s="128"/>
      <c r="J111" s="134"/>
      <c r="K111" s="135" t="str">
        <f>IF(L111=0,"Nuk ka","Leke")</f>
        <v>Nuk ka</v>
      </c>
      <c r="L111" s="167">
        <v>0</v>
      </c>
      <c r="M111" s="27"/>
      <c r="N111" s="29"/>
    </row>
    <row r="112" spans="2:14">
      <c r="B112" s="28"/>
      <c r="C112" s="43"/>
      <c r="D112" s="20"/>
      <c r="E112" s="20"/>
      <c r="F112" s="60"/>
      <c r="G112" s="20"/>
      <c r="H112" s="20"/>
      <c r="I112" s="122"/>
      <c r="J112" s="53"/>
      <c r="K112" s="122"/>
      <c r="L112" s="162"/>
      <c r="M112" s="27"/>
      <c r="N112" s="29"/>
    </row>
    <row r="113" spans="2:16">
      <c r="B113" s="28"/>
      <c r="C113" s="43"/>
      <c r="D113" s="20"/>
      <c r="E113" s="20"/>
      <c r="F113" s="60"/>
      <c r="G113" s="20"/>
      <c r="H113" s="20"/>
      <c r="I113" s="122"/>
      <c r="J113" s="53"/>
      <c r="K113" s="122"/>
      <c r="L113" s="162"/>
      <c r="M113" s="27"/>
      <c r="N113" s="29"/>
    </row>
    <row r="114" spans="2:16">
      <c r="B114" s="28"/>
      <c r="C114" s="43">
        <v>19</v>
      </c>
      <c r="D114" s="20"/>
      <c r="E114" s="149" t="s">
        <v>124</v>
      </c>
      <c r="F114" s="149" t="s">
        <v>125</v>
      </c>
      <c r="G114" s="20"/>
      <c r="H114" s="20"/>
      <c r="I114" s="122"/>
      <c r="J114" s="53"/>
      <c r="K114" s="122"/>
      <c r="L114" s="162"/>
      <c r="M114" s="27"/>
      <c r="N114" s="29"/>
    </row>
    <row r="115" spans="2:16">
      <c r="B115" s="28"/>
      <c r="C115" s="43"/>
      <c r="D115" s="20"/>
      <c r="E115" s="20"/>
      <c r="F115" s="154"/>
      <c r="G115" s="154"/>
      <c r="H115" s="20"/>
      <c r="I115" s="122"/>
      <c r="J115" s="53"/>
      <c r="K115" s="122"/>
      <c r="L115" s="162"/>
      <c r="M115" s="27"/>
      <c r="N115" s="29"/>
    </row>
    <row r="116" spans="2:16" ht="18.75">
      <c r="B116" s="28"/>
      <c r="C116" s="43">
        <v>20</v>
      </c>
      <c r="D116" s="20"/>
      <c r="E116" s="58" t="s">
        <v>61</v>
      </c>
      <c r="F116" s="118" t="s">
        <v>126</v>
      </c>
      <c r="G116" s="20"/>
      <c r="H116" s="20"/>
      <c r="I116" s="122"/>
      <c r="J116" s="53"/>
      <c r="K116" s="122" t="str">
        <f>IF(L116=0,"Nuk ka","Leke")</f>
        <v>Nuk ka</v>
      </c>
      <c r="L116" s="162">
        <v>0</v>
      </c>
      <c r="M116" s="27"/>
      <c r="N116" s="29"/>
    </row>
    <row r="117" spans="2:16">
      <c r="B117" s="28"/>
      <c r="C117" s="43"/>
      <c r="D117" s="20"/>
      <c r="E117" s="149"/>
      <c r="F117" s="168"/>
      <c r="G117" s="20"/>
      <c r="H117" s="20"/>
      <c r="I117" s="122"/>
      <c r="J117" s="53"/>
      <c r="K117" s="122"/>
      <c r="L117" s="162"/>
      <c r="M117" s="27"/>
      <c r="N117" s="29"/>
    </row>
    <row r="118" spans="2:16">
      <c r="B118" s="28"/>
      <c r="C118" s="43">
        <v>21</v>
      </c>
      <c r="D118" s="20"/>
      <c r="E118" s="120">
        <v>1</v>
      </c>
      <c r="F118" s="119" t="s">
        <v>127</v>
      </c>
      <c r="G118" s="169"/>
      <c r="H118" s="20"/>
      <c r="I118" s="122"/>
      <c r="J118" s="53"/>
      <c r="K118" s="122" t="str">
        <f>IF(L118=0,"Nuk ka","Leke")</f>
        <v>Nuk ka</v>
      </c>
      <c r="L118" s="162">
        <v>0</v>
      </c>
      <c r="M118" s="27"/>
      <c r="N118" s="29"/>
    </row>
    <row r="119" spans="2:16">
      <c r="B119" s="28"/>
      <c r="C119" s="43">
        <v>22</v>
      </c>
      <c r="D119" s="20"/>
      <c r="E119" s="120">
        <v>2</v>
      </c>
      <c r="F119" s="119" t="s">
        <v>128</v>
      </c>
      <c r="G119" s="169"/>
      <c r="H119" s="20"/>
      <c r="I119" s="122"/>
      <c r="J119" s="53"/>
      <c r="K119" s="122" t="str">
        <f t="shared" ref="K119:K123" si="4">IF(L119=0,"Nuk ka","Leke")</f>
        <v>Nuk ka</v>
      </c>
      <c r="L119" s="162">
        <v>0</v>
      </c>
      <c r="M119" s="27"/>
      <c r="N119" s="29"/>
    </row>
    <row r="120" spans="2:16">
      <c r="B120" s="28"/>
      <c r="C120" s="43">
        <v>23</v>
      </c>
      <c r="D120" s="20"/>
      <c r="E120" s="120">
        <v>3</v>
      </c>
      <c r="F120" s="119" t="s">
        <v>129</v>
      </c>
      <c r="G120" s="169"/>
      <c r="H120" s="20"/>
      <c r="I120" s="122"/>
      <c r="J120" s="53"/>
      <c r="K120" s="122" t="str">
        <f t="shared" si="4"/>
        <v>Nuk ka</v>
      </c>
      <c r="L120" s="162">
        <v>0</v>
      </c>
      <c r="M120" s="27"/>
      <c r="N120" s="29"/>
    </row>
    <row r="121" spans="2:16">
      <c r="B121" s="28"/>
      <c r="C121" s="43">
        <v>24</v>
      </c>
      <c r="D121" s="20"/>
      <c r="E121" s="120">
        <v>4</v>
      </c>
      <c r="F121" s="119" t="s">
        <v>130</v>
      </c>
      <c r="G121" s="169"/>
      <c r="H121" s="20"/>
      <c r="I121" s="122"/>
      <c r="J121" s="53"/>
      <c r="K121" s="122" t="str">
        <f t="shared" si="4"/>
        <v>Nuk ka</v>
      </c>
      <c r="L121" s="162">
        <v>0</v>
      </c>
      <c r="M121" s="27"/>
      <c r="N121" s="29"/>
    </row>
    <row r="122" spans="2:16">
      <c r="B122" s="28"/>
      <c r="C122" s="43">
        <v>25</v>
      </c>
      <c r="D122" s="20"/>
      <c r="E122" s="120">
        <v>5</v>
      </c>
      <c r="F122" s="119" t="s">
        <v>131</v>
      </c>
      <c r="G122" s="169"/>
      <c r="H122" s="20"/>
      <c r="I122" s="122"/>
      <c r="J122" s="53"/>
      <c r="K122" s="122" t="str">
        <f t="shared" si="4"/>
        <v>Nuk ka</v>
      </c>
      <c r="L122" s="162">
        <v>0</v>
      </c>
      <c r="M122" s="27"/>
      <c r="N122" s="29"/>
    </row>
    <row r="123" spans="2:16">
      <c r="B123" s="28"/>
      <c r="C123" s="43">
        <v>26</v>
      </c>
      <c r="D123" s="20"/>
      <c r="E123" s="120">
        <v>6</v>
      </c>
      <c r="F123" s="119" t="s">
        <v>132</v>
      </c>
      <c r="G123" s="169"/>
      <c r="H123" s="20"/>
      <c r="I123" s="122"/>
      <c r="J123" s="53"/>
      <c r="K123" s="122" t="str">
        <f t="shared" si="4"/>
        <v>Leke</v>
      </c>
      <c r="L123" s="162">
        <f>[1]Aktivet!F41</f>
        <v>16287345.25</v>
      </c>
      <c r="M123" s="27"/>
      <c r="N123" s="29"/>
    </row>
    <row r="124" spans="2:16">
      <c r="B124" s="28"/>
      <c r="C124" s="43"/>
      <c r="D124" s="20"/>
      <c r="E124" s="149"/>
      <c r="F124" s="168"/>
      <c r="G124" s="20"/>
      <c r="H124" s="20"/>
      <c r="I124" s="122"/>
      <c r="J124" s="53"/>
      <c r="K124" s="122"/>
      <c r="L124" s="20"/>
      <c r="M124" s="27"/>
      <c r="N124" s="29"/>
    </row>
    <row r="125" spans="2:16" ht="18.75">
      <c r="B125" s="28"/>
      <c r="C125" s="43">
        <v>27</v>
      </c>
      <c r="D125" s="20"/>
      <c r="E125" s="58" t="s">
        <v>61</v>
      </c>
      <c r="F125" s="118" t="s">
        <v>133</v>
      </c>
      <c r="G125" s="20"/>
      <c r="H125" s="20"/>
      <c r="I125" s="20"/>
      <c r="J125" s="53"/>
      <c r="K125" s="122"/>
      <c r="L125" s="20"/>
      <c r="M125" s="27"/>
      <c r="N125" s="29"/>
    </row>
    <row r="126" spans="2:16">
      <c r="B126" s="28"/>
      <c r="D126" s="20"/>
      <c r="E126" s="20"/>
      <c r="F126" s="20"/>
      <c r="G126" s="20"/>
      <c r="H126" s="20"/>
      <c r="I126" s="20"/>
      <c r="J126" s="53"/>
      <c r="K126" s="20"/>
      <c r="L126" s="20"/>
      <c r="M126" s="27"/>
      <c r="N126" s="29"/>
    </row>
    <row r="127" spans="2:16">
      <c r="B127" s="28"/>
      <c r="D127" s="20"/>
      <c r="E127" s="20"/>
      <c r="F127" s="20"/>
      <c r="G127" s="20" t="s">
        <v>134</v>
      </c>
      <c r="H127" s="20"/>
      <c r="I127" s="20"/>
      <c r="J127" s="53"/>
      <c r="K127" s="20"/>
      <c r="L127" s="20"/>
      <c r="M127" s="27"/>
      <c r="N127" s="29"/>
      <c r="P127" s="20"/>
    </row>
    <row r="128" spans="2:16">
      <c r="B128" s="28"/>
      <c r="C128" s="43"/>
      <c r="D128" s="20"/>
      <c r="E128" s="170" t="s">
        <v>64</v>
      </c>
      <c r="F128" s="170" t="s">
        <v>135</v>
      </c>
      <c r="G128" s="171" t="s">
        <v>136</v>
      </c>
      <c r="H128" s="172"/>
      <c r="I128" s="173"/>
      <c r="J128" s="171" t="s">
        <v>137</v>
      </c>
      <c r="K128" s="172"/>
      <c r="L128" s="173"/>
      <c r="M128" s="27"/>
      <c r="N128" s="29"/>
      <c r="P128" s="20"/>
    </row>
    <row r="129" spans="2:16">
      <c r="B129" s="28"/>
      <c r="C129" s="43"/>
      <c r="D129" s="20"/>
      <c r="E129" s="170"/>
      <c r="F129" s="170"/>
      <c r="G129" s="174" t="s">
        <v>138</v>
      </c>
      <c r="H129" s="174" t="s">
        <v>139</v>
      </c>
      <c r="I129" s="174" t="s">
        <v>140</v>
      </c>
      <c r="J129" s="174" t="s">
        <v>138</v>
      </c>
      <c r="K129" s="174" t="s">
        <v>139</v>
      </c>
      <c r="L129" s="174" t="s">
        <v>140</v>
      </c>
      <c r="M129" s="27"/>
      <c r="N129" s="29"/>
      <c r="P129" s="20"/>
    </row>
    <row r="130" spans="2:16">
      <c r="B130" s="28"/>
      <c r="C130" s="43"/>
      <c r="D130" s="20"/>
      <c r="E130" s="175">
        <v>1</v>
      </c>
      <c r="F130" s="176" t="s">
        <v>141</v>
      </c>
      <c r="G130" s="177">
        <f>'[2]Pasq.per AAM 1'!G8</f>
        <v>0</v>
      </c>
      <c r="H130" s="178">
        <f>'[2]Pasq.per AAM 1'!G26</f>
        <v>0</v>
      </c>
      <c r="I130" s="177">
        <f t="shared" ref="I130:I136" si="5">G130-H130</f>
        <v>0</v>
      </c>
      <c r="J130" s="178">
        <f>'[2]Pasq.per AAM 1'!D8</f>
        <v>0</v>
      </c>
      <c r="K130" s="178">
        <f>'[2]Pasq.per AAM 1'!D26</f>
        <v>0</v>
      </c>
      <c r="L130" s="178">
        <f t="shared" ref="L130:L135" si="6">J130-K130</f>
        <v>0</v>
      </c>
      <c r="M130" s="179"/>
      <c r="N130" s="29"/>
      <c r="P130" s="20"/>
    </row>
    <row r="131" spans="2:16">
      <c r="B131" s="28"/>
      <c r="C131" s="43"/>
      <c r="D131" s="20"/>
      <c r="E131" s="175">
        <v>2</v>
      </c>
      <c r="F131" s="176" t="s">
        <v>142</v>
      </c>
      <c r="G131" s="177">
        <f>'[2]Pasq.per AAM 1'!G9</f>
        <v>0</v>
      </c>
      <c r="H131" s="178">
        <f>'[2]Pasq.per AAM 1'!G27</f>
        <v>0</v>
      </c>
      <c r="I131" s="177">
        <f t="shared" si="5"/>
        <v>0</v>
      </c>
      <c r="J131" s="178">
        <f>'[2]Pasq.per AAM 1'!D9</f>
        <v>0</v>
      </c>
      <c r="K131" s="178">
        <f>'[2]Pasq.per AAM 1'!D27</f>
        <v>0</v>
      </c>
      <c r="L131" s="178">
        <f t="shared" si="6"/>
        <v>0</v>
      </c>
      <c r="M131" s="179"/>
      <c r="N131" s="29"/>
      <c r="P131" s="20"/>
    </row>
    <row r="132" spans="2:16">
      <c r="B132" s="28"/>
      <c r="C132" s="43"/>
      <c r="D132" s="20"/>
      <c r="E132" s="175">
        <v>3</v>
      </c>
      <c r="F132" s="176" t="s">
        <v>143</v>
      </c>
      <c r="G132" s="177">
        <f>'[2]Pasq.per AAM 1'!G10</f>
        <v>0</v>
      </c>
      <c r="H132" s="178">
        <f>'[2]Pasq.per AAM 1'!G28</f>
        <v>0</v>
      </c>
      <c r="I132" s="177">
        <f t="shared" si="5"/>
        <v>0</v>
      </c>
      <c r="J132" s="178">
        <f>'[2]Pasq.per AAM 1'!D10</f>
        <v>0</v>
      </c>
      <c r="K132" s="178">
        <f>'[2]Pasq.per AAM 1'!D28</f>
        <v>0</v>
      </c>
      <c r="L132" s="178">
        <f t="shared" si="6"/>
        <v>0</v>
      </c>
      <c r="M132" s="179"/>
      <c r="N132" s="29"/>
      <c r="P132" s="20"/>
    </row>
    <row r="133" spans="2:16" ht="13.5" customHeight="1">
      <c r="B133" s="28"/>
      <c r="C133" s="43"/>
      <c r="D133" s="20"/>
      <c r="E133" s="175">
        <v>4</v>
      </c>
      <c r="F133" s="176" t="s">
        <v>144</v>
      </c>
      <c r="G133" s="177">
        <v>0</v>
      </c>
      <c r="H133" s="178">
        <v>0</v>
      </c>
      <c r="I133" s="177">
        <f t="shared" si="5"/>
        <v>0</v>
      </c>
      <c r="J133" s="178"/>
      <c r="K133" s="178"/>
      <c r="L133" s="178">
        <f t="shared" si="6"/>
        <v>0</v>
      </c>
      <c r="M133" s="179"/>
      <c r="N133" s="29"/>
      <c r="P133" s="20"/>
    </row>
    <row r="134" spans="2:16">
      <c r="B134" s="28"/>
      <c r="C134" s="43"/>
      <c r="D134" s="20"/>
      <c r="E134" s="175">
        <v>5</v>
      </c>
      <c r="F134" s="176" t="s">
        <v>145</v>
      </c>
      <c r="G134" s="177"/>
      <c r="H134" s="178"/>
      <c r="I134" s="177">
        <f t="shared" si="5"/>
        <v>0</v>
      </c>
      <c r="J134" s="178"/>
      <c r="K134" s="178"/>
      <c r="L134" s="178">
        <f t="shared" si="6"/>
        <v>0</v>
      </c>
      <c r="M134" s="179"/>
      <c r="N134" s="29"/>
      <c r="P134" s="20"/>
    </row>
    <row r="135" spans="2:16">
      <c r="B135" s="28"/>
      <c r="C135" s="43"/>
      <c r="D135" s="27"/>
      <c r="E135" s="175">
        <v>6</v>
      </c>
      <c r="F135" s="176" t="s">
        <v>146</v>
      </c>
      <c r="G135" s="177">
        <v>0</v>
      </c>
      <c r="H135" s="178">
        <v>0</v>
      </c>
      <c r="I135" s="177">
        <f t="shared" si="5"/>
        <v>0</v>
      </c>
      <c r="J135" s="178">
        <f>'[2]Pasq.per AAM 1'!D13</f>
        <v>0</v>
      </c>
      <c r="K135" s="178">
        <f>'[2]Pasq.per AAM 1'!D31</f>
        <v>0</v>
      </c>
      <c r="L135" s="178">
        <f t="shared" si="6"/>
        <v>0</v>
      </c>
      <c r="M135" s="179"/>
      <c r="N135" s="29"/>
      <c r="P135" s="20"/>
    </row>
    <row r="136" spans="2:16" ht="36">
      <c r="B136" s="28"/>
      <c r="D136" s="20"/>
      <c r="E136" s="180">
        <v>7</v>
      </c>
      <c r="F136" s="181" t="s">
        <v>147</v>
      </c>
      <c r="G136" s="182"/>
      <c r="H136" s="183">
        <f>'[2]Pasq.per AAM 1'!G32</f>
        <v>0</v>
      </c>
      <c r="I136" s="182">
        <f t="shared" si="5"/>
        <v>0</v>
      </c>
      <c r="J136" s="178">
        <f>'[2]Pasq.per AAM 1'!D14</f>
        <v>0</v>
      </c>
      <c r="K136" s="184"/>
      <c r="L136" s="184"/>
      <c r="M136" s="27"/>
      <c r="N136" s="29"/>
      <c r="P136" s="20"/>
    </row>
    <row r="137" spans="2:16">
      <c r="B137" s="28"/>
      <c r="C137" s="43"/>
      <c r="D137" s="20"/>
      <c r="E137" s="175"/>
      <c r="F137" s="185" t="s">
        <v>75</v>
      </c>
      <c r="G137" s="186">
        <f t="shared" ref="G137:L137" si="7">SUM(G130:G136)</f>
        <v>0</v>
      </c>
      <c r="H137" s="187">
        <f t="shared" si="7"/>
        <v>0</v>
      </c>
      <c r="I137" s="186">
        <f t="shared" si="7"/>
        <v>0</v>
      </c>
      <c r="J137" s="188">
        <f t="shared" si="7"/>
        <v>0</v>
      </c>
      <c r="K137" s="188">
        <f t="shared" si="7"/>
        <v>0</v>
      </c>
      <c r="L137" s="188">
        <f t="shared" si="7"/>
        <v>0</v>
      </c>
      <c r="M137" s="27"/>
      <c r="N137" s="29"/>
      <c r="P137" s="20"/>
    </row>
    <row r="138" spans="2:16">
      <c r="B138" s="28"/>
      <c r="C138" s="43"/>
      <c r="D138" s="27"/>
      <c r="E138" s="27"/>
      <c r="F138" s="149"/>
      <c r="G138" s="149"/>
      <c r="H138" s="149"/>
      <c r="I138" s="189"/>
      <c r="J138" s="190"/>
      <c r="K138" s="151"/>
      <c r="L138" s="149"/>
      <c r="M138" s="27"/>
      <c r="N138" s="29"/>
      <c r="P138" s="20"/>
    </row>
    <row r="139" spans="2:16">
      <c r="B139" s="28"/>
      <c r="C139" s="43"/>
      <c r="D139" s="27"/>
      <c r="E139" s="27"/>
      <c r="F139" s="149"/>
      <c r="G139" s="191"/>
      <c r="H139" s="192"/>
      <c r="I139" s="193"/>
      <c r="J139" s="190"/>
      <c r="K139" s="151"/>
      <c r="L139" s="149"/>
      <c r="M139" s="27"/>
      <c r="N139" s="29"/>
      <c r="P139" s="20"/>
    </row>
    <row r="140" spans="2:16" ht="18.75">
      <c r="B140" s="28"/>
      <c r="C140" s="43">
        <v>28</v>
      </c>
      <c r="D140" s="27"/>
      <c r="E140" s="58" t="s">
        <v>61</v>
      </c>
      <c r="F140" s="118" t="s">
        <v>148</v>
      </c>
      <c r="G140" s="20"/>
      <c r="H140" s="20"/>
      <c r="I140" s="20"/>
      <c r="J140" s="53"/>
      <c r="K140" s="122" t="str">
        <f>IF(L140=0,"Nuk ka","Leke")</f>
        <v>Nuk ka</v>
      </c>
      <c r="L140" s="149">
        <v>0</v>
      </c>
      <c r="M140" s="27"/>
      <c r="N140" s="29"/>
      <c r="P140" s="20"/>
    </row>
    <row r="141" spans="2:16">
      <c r="B141" s="28"/>
      <c r="C141" s="43"/>
      <c r="D141" s="27"/>
      <c r="E141" s="149"/>
      <c r="F141" s="149"/>
      <c r="G141" s="20"/>
      <c r="H141" s="20"/>
      <c r="I141" s="20"/>
      <c r="J141" s="53"/>
      <c r="K141" s="122"/>
      <c r="L141" s="149"/>
      <c r="M141" s="27"/>
      <c r="N141" s="29"/>
      <c r="P141" s="20"/>
    </row>
    <row r="142" spans="2:16" ht="18.75">
      <c r="B142" s="28"/>
      <c r="C142" s="43">
        <v>29</v>
      </c>
      <c r="D142" s="27"/>
      <c r="E142" s="58" t="s">
        <v>61</v>
      </c>
      <c r="F142" s="149" t="s">
        <v>149</v>
      </c>
      <c r="G142" s="27"/>
      <c r="H142" s="27"/>
      <c r="I142" s="27"/>
      <c r="J142" s="53"/>
      <c r="K142" s="122" t="str">
        <f>IF(L142=0,"Nuk ka","Leke")</f>
        <v>Nuk ka</v>
      </c>
      <c r="L142" s="149">
        <v>0</v>
      </c>
      <c r="M142" s="27"/>
      <c r="N142" s="29"/>
      <c r="P142" s="20"/>
    </row>
    <row r="143" spans="2:16" ht="18.75">
      <c r="B143" s="28"/>
      <c r="C143" s="43"/>
      <c r="D143" s="27"/>
      <c r="E143" s="58"/>
      <c r="F143" s="149"/>
      <c r="G143" s="27"/>
      <c r="H143" s="27"/>
      <c r="I143" s="27"/>
      <c r="J143" s="53"/>
      <c r="K143" s="122"/>
      <c r="L143" s="149"/>
      <c r="M143" s="27"/>
      <c r="N143" s="29"/>
      <c r="P143" s="20"/>
    </row>
    <row r="144" spans="2:16">
      <c r="B144" s="28"/>
      <c r="C144" s="43"/>
      <c r="D144" s="27"/>
      <c r="E144" s="149"/>
      <c r="F144" s="119" t="s">
        <v>150</v>
      </c>
      <c r="G144" s="27"/>
      <c r="H144" s="27"/>
      <c r="I144" s="27"/>
      <c r="J144" s="53"/>
      <c r="K144" s="122" t="str">
        <f t="shared" ref="K144:K146" si="8">IF(L144=0,"Nuk ka","Leke")</f>
        <v>Nuk ka</v>
      </c>
      <c r="L144" s="149"/>
      <c r="M144" s="27"/>
      <c r="N144" s="29"/>
      <c r="P144" s="20"/>
    </row>
    <row r="145" spans="2:16">
      <c r="B145" s="28"/>
      <c r="C145" s="43"/>
      <c r="D145" s="27"/>
      <c r="E145" s="149"/>
      <c r="F145" s="119" t="s">
        <v>151</v>
      </c>
      <c r="G145" s="27"/>
      <c r="H145" s="27"/>
      <c r="I145" s="27"/>
      <c r="J145" s="53"/>
      <c r="K145" s="122" t="str">
        <f t="shared" si="8"/>
        <v>Nuk ka</v>
      </c>
      <c r="L145" s="149"/>
      <c r="M145" s="27"/>
      <c r="N145" s="29"/>
      <c r="P145" s="20"/>
    </row>
    <row r="146" spans="2:16">
      <c r="B146" s="28"/>
      <c r="C146" s="43"/>
      <c r="D146" s="27"/>
      <c r="E146" s="149"/>
      <c r="F146" s="119" t="s">
        <v>152</v>
      </c>
      <c r="G146" s="27"/>
      <c r="H146" s="27"/>
      <c r="I146" s="27"/>
      <c r="J146" s="53"/>
      <c r="K146" s="122" t="str">
        <f t="shared" si="8"/>
        <v>Nuk ka</v>
      </c>
      <c r="L146" s="149"/>
      <c r="M146" s="27"/>
      <c r="N146" s="29"/>
      <c r="P146" s="20"/>
    </row>
    <row r="147" spans="2:16">
      <c r="B147" s="28"/>
      <c r="C147" s="43"/>
      <c r="D147" s="27"/>
      <c r="E147" s="149"/>
      <c r="F147" s="119"/>
      <c r="G147" s="27"/>
      <c r="H147" s="27"/>
      <c r="I147" s="27"/>
      <c r="J147" s="53"/>
      <c r="K147" s="122"/>
      <c r="L147" s="149"/>
      <c r="M147" s="27"/>
      <c r="N147" s="29"/>
      <c r="P147" s="20"/>
    </row>
    <row r="148" spans="2:16" ht="18.75">
      <c r="B148" s="28"/>
      <c r="C148" s="43">
        <v>30</v>
      </c>
      <c r="D148" s="27"/>
      <c r="E148" s="58" t="s">
        <v>61</v>
      </c>
      <c r="F148" s="118" t="s">
        <v>153</v>
      </c>
      <c r="H148" s="27"/>
      <c r="I148" s="27"/>
      <c r="J148" s="53"/>
      <c r="K148" s="151"/>
      <c r="L148" s="149"/>
      <c r="M148" s="27"/>
      <c r="N148" s="29"/>
      <c r="P148" s="20"/>
    </row>
    <row r="149" spans="2:16" ht="18.75">
      <c r="B149" s="28"/>
      <c r="C149" s="43"/>
      <c r="D149" s="27"/>
      <c r="E149" s="58"/>
      <c r="F149" s="118"/>
      <c r="H149" s="27"/>
      <c r="I149" s="27"/>
      <c r="J149" s="53"/>
      <c r="K149" s="151"/>
      <c r="L149" s="149"/>
      <c r="M149" s="27"/>
      <c r="N149" s="29"/>
      <c r="P149" s="20"/>
    </row>
    <row r="150" spans="2:16" ht="18.75">
      <c r="B150" s="28"/>
      <c r="C150" s="43">
        <v>31</v>
      </c>
      <c r="D150" s="27"/>
      <c r="E150" s="58" t="s">
        <v>61</v>
      </c>
      <c r="F150" s="118" t="s">
        <v>154</v>
      </c>
      <c r="H150" s="142"/>
      <c r="I150" s="142"/>
      <c r="J150" s="53"/>
      <c r="K150" s="122" t="str">
        <f>IF(L150=0,"Nuk ka","Leke")</f>
        <v>Nuk ka</v>
      </c>
      <c r="L150" s="149">
        <v>0</v>
      </c>
      <c r="M150" s="27"/>
      <c r="N150" s="29"/>
      <c r="P150" s="20"/>
    </row>
    <row r="151" spans="2:16" ht="15">
      <c r="B151" s="28"/>
      <c r="C151" s="43"/>
      <c r="D151" s="27"/>
      <c r="E151" s="149"/>
      <c r="F151" s="149"/>
      <c r="G151" s="27"/>
      <c r="H151" s="142"/>
      <c r="I151" s="142"/>
      <c r="J151" s="53"/>
      <c r="K151" s="151"/>
      <c r="L151" s="149"/>
      <c r="M151" s="27"/>
      <c r="N151" s="29"/>
      <c r="P151" s="20"/>
    </row>
    <row r="152" spans="2:16" ht="15">
      <c r="B152" s="28"/>
      <c r="C152" s="43"/>
      <c r="D152" s="27"/>
      <c r="E152" s="149"/>
      <c r="F152" s="149"/>
      <c r="G152" s="142"/>
      <c r="H152" s="142"/>
      <c r="I152" s="142"/>
      <c r="J152" s="53"/>
      <c r="K152" s="122"/>
      <c r="L152" s="149"/>
      <c r="M152" s="27"/>
      <c r="N152" s="29"/>
      <c r="P152" s="20"/>
    </row>
    <row r="153" spans="2:16" ht="15">
      <c r="B153" s="28"/>
      <c r="C153" s="43"/>
      <c r="D153" s="27"/>
      <c r="E153" s="149"/>
      <c r="F153" s="149"/>
      <c r="G153" s="142"/>
      <c r="H153" s="142"/>
      <c r="I153" s="142"/>
      <c r="J153" s="53"/>
      <c r="K153" s="151"/>
      <c r="L153" s="149"/>
      <c r="M153" s="27"/>
      <c r="N153" s="29"/>
      <c r="P153" s="20"/>
    </row>
    <row r="154" spans="2:16" ht="18.75">
      <c r="B154" s="19"/>
      <c r="C154" s="43">
        <v>31</v>
      </c>
      <c r="D154" s="27"/>
      <c r="E154" s="58" t="s">
        <v>61</v>
      </c>
      <c r="F154" s="118" t="s">
        <v>155</v>
      </c>
      <c r="G154" s="56"/>
      <c r="H154" s="194"/>
      <c r="I154" s="194"/>
      <c r="J154" s="53"/>
      <c r="K154" s="151"/>
      <c r="L154" s="149"/>
      <c r="M154" s="27"/>
      <c r="N154" s="21"/>
      <c r="P154" s="20"/>
    </row>
    <row r="155" spans="2:16">
      <c r="B155" s="19"/>
      <c r="C155" s="43"/>
      <c r="D155" s="27"/>
      <c r="E155" s="43"/>
      <c r="F155" s="56"/>
      <c r="G155" s="56"/>
      <c r="H155" s="194"/>
      <c r="I155" s="194"/>
      <c r="J155" s="53"/>
      <c r="K155" s="151"/>
      <c r="L155" s="149"/>
      <c r="M155" s="27"/>
      <c r="N155" s="21"/>
      <c r="P155" s="20"/>
    </row>
    <row r="156" spans="2:16">
      <c r="B156" s="19"/>
      <c r="C156" s="43"/>
      <c r="D156" s="27"/>
      <c r="E156" s="120">
        <v>1</v>
      </c>
      <c r="F156" s="119" t="s">
        <v>156</v>
      </c>
      <c r="G156" s="60"/>
      <c r="H156" s="149"/>
      <c r="I156" s="149"/>
      <c r="J156" s="53"/>
      <c r="K156" s="122" t="str">
        <f>IF(L156=0,"Nuk ka","Leke")</f>
        <v>Nuk ka</v>
      </c>
      <c r="L156" s="149">
        <v>0</v>
      </c>
      <c r="M156" s="27"/>
      <c r="N156" s="21"/>
      <c r="P156" s="20"/>
    </row>
    <row r="157" spans="2:16">
      <c r="B157" s="19"/>
      <c r="C157" s="43"/>
      <c r="D157" s="27"/>
      <c r="E157" s="55"/>
      <c r="F157" s="118"/>
      <c r="G157" s="60"/>
      <c r="H157" s="149"/>
      <c r="I157" s="149"/>
      <c r="J157" s="53"/>
      <c r="K157" s="151"/>
      <c r="L157" s="149"/>
      <c r="M157" s="27"/>
      <c r="N157" s="21"/>
      <c r="P157" s="20"/>
    </row>
    <row r="158" spans="2:16">
      <c r="B158" s="19"/>
      <c r="C158" s="43">
        <v>32</v>
      </c>
      <c r="D158" s="27"/>
      <c r="E158" s="120">
        <v>2</v>
      </c>
      <c r="F158" s="119" t="s">
        <v>157</v>
      </c>
      <c r="G158" s="60"/>
      <c r="H158" s="27"/>
      <c r="I158" s="27"/>
      <c r="J158" s="53"/>
      <c r="K158" s="122" t="str">
        <f>IF(L158=0,"Nuk ka","Leke")</f>
        <v>Nuk ka</v>
      </c>
      <c r="L158" s="195"/>
      <c r="M158" s="20"/>
      <c r="N158" s="21"/>
      <c r="P158" s="20"/>
    </row>
    <row r="159" spans="2:16">
      <c r="B159" s="19"/>
      <c r="C159" s="43"/>
      <c r="D159" s="27"/>
      <c r="E159" s="55"/>
      <c r="F159" s="118"/>
      <c r="G159" s="60"/>
      <c r="H159" s="27"/>
      <c r="I159" s="27"/>
      <c r="J159" s="53"/>
      <c r="K159" s="151"/>
      <c r="L159" s="20"/>
      <c r="M159" s="20"/>
      <c r="N159" s="21"/>
      <c r="P159" s="20"/>
    </row>
    <row r="160" spans="2:16">
      <c r="B160" s="19"/>
      <c r="C160" s="43">
        <v>33</v>
      </c>
      <c r="D160" s="27"/>
      <c r="E160" s="120">
        <v>3</v>
      </c>
      <c r="F160" s="119" t="s">
        <v>158</v>
      </c>
      <c r="G160" s="27"/>
      <c r="H160" s="27"/>
      <c r="I160" s="27"/>
      <c r="J160" s="53"/>
      <c r="K160" s="122" t="str">
        <f>IF(L160=0,"Nuk ka","Leke")</f>
        <v>Nuk ka</v>
      </c>
      <c r="L160" s="20">
        <v>0</v>
      </c>
      <c r="M160" s="20"/>
      <c r="N160" s="21"/>
      <c r="P160" s="20"/>
    </row>
    <row r="161" spans="2:14">
      <c r="B161" s="19"/>
      <c r="C161" s="43"/>
      <c r="D161" s="27"/>
      <c r="E161" s="120"/>
      <c r="F161" s="119"/>
      <c r="G161" s="27"/>
      <c r="H161" s="27"/>
      <c r="I161" s="27"/>
      <c r="J161" s="53"/>
      <c r="K161" s="151"/>
      <c r="L161" s="20"/>
      <c r="M161" s="20"/>
      <c r="N161" s="21"/>
    </row>
    <row r="162" spans="2:14">
      <c r="B162" s="19"/>
      <c r="C162" s="43">
        <v>34</v>
      </c>
      <c r="D162" s="27"/>
      <c r="E162" s="120">
        <v>4</v>
      </c>
      <c r="F162" s="119" t="s">
        <v>159</v>
      </c>
      <c r="G162" s="27"/>
      <c r="H162" s="27"/>
      <c r="I162" s="27"/>
      <c r="J162" s="53"/>
      <c r="K162" s="27"/>
      <c r="L162" s="20"/>
      <c r="M162" s="20"/>
      <c r="N162" s="21"/>
    </row>
    <row r="163" spans="2:14">
      <c r="B163" s="19"/>
      <c r="C163" s="43"/>
      <c r="D163" s="27"/>
      <c r="E163" s="120"/>
      <c r="F163" s="121" t="s">
        <v>86</v>
      </c>
      <c r="G163" s="121"/>
      <c r="H163" s="20"/>
      <c r="I163" s="122" t="s">
        <v>64</v>
      </c>
      <c r="J163" s="53">
        <v>0</v>
      </c>
      <c r="K163" s="122" t="str">
        <f t="shared" ref="K163:K202" si="9">IF(L163=0,"Nuk ka","Leke")</f>
        <v>Leke</v>
      </c>
      <c r="L163" s="139">
        <f>L164+L170</f>
        <v>16330503</v>
      </c>
      <c r="M163" s="20"/>
      <c r="N163" s="21"/>
    </row>
    <row r="164" spans="2:14">
      <c r="B164" s="19"/>
      <c r="C164" s="43"/>
      <c r="D164" s="27"/>
      <c r="E164" s="120"/>
      <c r="F164" s="121" t="s">
        <v>87</v>
      </c>
      <c r="G164" s="121"/>
      <c r="H164" s="20"/>
      <c r="I164" s="122" t="s">
        <v>64</v>
      </c>
      <c r="J164" s="124"/>
      <c r="K164" s="122" t="str">
        <f t="shared" si="9"/>
        <v>Leke</v>
      </c>
      <c r="L164" s="196">
        <f>SUM(L165:L169)</f>
        <v>16330503</v>
      </c>
      <c r="M164" s="20"/>
      <c r="N164" s="21"/>
    </row>
    <row r="165" spans="2:14">
      <c r="B165" s="19"/>
      <c r="C165" s="43"/>
      <c r="D165" s="27"/>
      <c r="E165" s="120"/>
      <c r="F165" s="20" t="s">
        <v>88</v>
      </c>
      <c r="G165" s="20"/>
      <c r="H165" s="20"/>
      <c r="I165" s="122" t="s">
        <v>64</v>
      </c>
      <c r="J165" s="124"/>
      <c r="K165" s="122" t="str">
        <f t="shared" si="9"/>
        <v>Nuk ka</v>
      </c>
      <c r="L165" s="196"/>
      <c r="M165" s="20"/>
      <c r="N165" s="21"/>
    </row>
    <row r="166" spans="2:14">
      <c r="B166" s="19"/>
      <c r="C166" s="43"/>
      <c r="D166" s="27"/>
      <c r="E166" s="120"/>
      <c r="F166" s="20" t="s">
        <v>89</v>
      </c>
      <c r="G166" s="20"/>
      <c r="H166" s="20"/>
      <c r="I166" s="122" t="s">
        <v>64</v>
      </c>
      <c r="J166" s="124"/>
      <c r="K166" s="122" t="str">
        <f t="shared" si="9"/>
        <v>Nuk ka</v>
      </c>
      <c r="L166" s="196">
        <v>0</v>
      </c>
      <c r="M166" s="20"/>
      <c r="N166" s="21"/>
    </row>
    <row r="167" spans="2:14">
      <c r="B167" s="19"/>
      <c r="C167" s="43"/>
      <c r="D167" s="27"/>
      <c r="E167" s="120"/>
      <c r="F167" s="20" t="s">
        <v>90</v>
      </c>
      <c r="G167" s="20"/>
      <c r="H167" s="20"/>
      <c r="I167" s="122" t="s">
        <v>64</v>
      </c>
      <c r="J167" s="124"/>
      <c r="K167" s="122" t="str">
        <f t="shared" si="9"/>
        <v>Nuk ka</v>
      </c>
      <c r="L167" s="196">
        <v>0</v>
      </c>
      <c r="M167" s="20"/>
      <c r="N167" s="21"/>
    </row>
    <row r="168" spans="2:14">
      <c r="B168" s="19"/>
      <c r="C168" s="43"/>
      <c r="D168" s="27"/>
      <c r="E168" s="120"/>
      <c r="F168" s="27" t="s">
        <v>91</v>
      </c>
      <c r="G168" s="20"/>
      <c r="H168" s="20"/>
      <c r="I168" s="122" t="s">
        <v>64</v>
      </c>
      <c r="J168" s="124"/>
      <c r="K168" s="122" t="str">
        <f t="shared" si="9"/>
        <v>Leke</v>
      </c>
      <c r="L168" s="196">
        <f>[1]Pasivet!F10</f>
        <v>16330503</v>
      </c>
      <c r="M168" s="20"/>
      <c r="N168" s="21"/>
    </row>
    <row r="169" spans="2:14">
      <c r="B169" s="19"/>
      <c r="C169" s="43"/>
      <c r="D169" s="27"/>
      <c r="E169" s="120"/>
      <c r="F169" s="20" t="s">
        <v>92</v>
      </c>
      <c r="G169" s="20"/>
      <c r="H169" s="20"/>
      <c r="I169" s="122" t="s">
        <v>64</v>
      </c>
      <c r="J169" s="124"/>
      <c r="K169" s="122" t="str">
        <f t="shared" si="9"/>
        <v>Nuk ka</v>
      </c>
      <c r="L169" s="196">
        <v>0</v>
      </c>
      <c r="M169" s="20"/>
      <c r="N169" s="21"/>
    </row>
    <row r="170" spans="2:14">
      <c r="B170" s="19"/>
      <c r="C170" s="43"/>
      <c r="D170" s="27"/>
      <c r="E170" s="120"/>
      <c r="F170" s="127" t="s">
        <v>93</v>
      </c>
      <c r="G170" s="127"/>
      <c r="H170" s="20"/>
      <c r="I170" s="122" t="s">
        <v>64</v>
      </c>
      <c r="J170" s="124"/>
      <c r="K170" s="122" t="str">
        <f t="shared" si="9"/>
        <v>Nuk ka</v>
      </c>
      <c r="L170" s="196">
        <f>SUM(L171:L172)</f>
        <v>0</v>
      </c>
      <c r="M170" s="20"/>
      <c r="N170" s="21"/>
    </row>
    <row r="171" spans="2:14">
      <c r="B171" s="19"/>
      <c r="C171" s="43"/>
      <c r="D171" s="27"/>
      <c r="E171" s="120"/>
      <c r="F171" s="128" t="s">
        <v>160</v>
      </c>
      <c r="G171" s="20"/>
      <c r="H171" s="20"/>
      <c r="I171" s="122" t="s">
        <v>64</v>
      </c>
      <c r="J171" s="124"/>
      <c r="K171" s="122" t="str">
        <f t="shared" si="9"/>
        <v>Nuk ka</v>
      </c>
      <c r="L171" s="196">
        <v>0</v>
      </c>
      <c r="M171" s="20"/>
      <c r="N171" s="21"/>
    </row>
    <row r="172" spans="2:14">
      <c r="B172" s="19"/>
      <c r="D172" s="27"/>
      <c r="E172" s="120"/>
      <c r="F172" s="128" t="s">
        <v>95</v>
      </c>
      <c r="G172" s="20"/>
      <c r="H172" s="20"/>
      <c r="I172" s="122" t="s">
        <v>64</v>
      </c>
      <c r="J172" s="124"/>
      <c r="K172" s="122" t="str">
        <f t="shared" si="9"/>
        <v>Nuk ka</v>
      </c>
      <c r="L172" s="196">
        <v>0</v>
      </c>
      <c r="M172" s="20"/>
      <c r="N172" s="21"/>
    </row>
    <row r="173" spans="2:14">
      <c r="B173" s="19"/>
      <c r="D173" s="27"/>
      <c r="E173" s="120"/>
      <c r="F173" s="128"/>
      <c r="G173" s="20"/>
      <c r="H173" s="20"/>
      <c r="I173" s="122"/>
      <c r="J173" s="53"/>
      <c r="K173" s="122"/>
      <c r="L173" s="197"/>
      <c r="M173" s="20"/>
      <c r="N173" s="21"/>
    </row>
    <row r="174" spans="2:14">
      <c r="B174" s="19"/>
      <c r="C174" s="43">
        <v>35</v>
      </c>
      <c r="D174" s="27"/>
      <c r="E174" s="120">
        <v>5</v>
      </c>
      <c r="F174" s="119" t="s">
        <v>161</v>
      </c>
      <c r="G174" s="20"/>
      <c r="H174" s="20"/>
      <c r="I174" s="122"/>
      <c r="J174" s="53"/>
      <c r="K174" s="122" t="str">
        <f t="shared" si="9"/>
        <v>Nuk ka</v>
      </c>
      <c r="L174" s="198">
        <v>0</v>
      </c>
      <c r="M174" s="20"/>
      <c r="N174" s="21"/>
    </row>
    <row r="175" spans="2:14">
      <c r="B175" s="19"/>
      <c r="C175" s="43"/>
      <c r="D175" s="27"/>
      <c r="E175" s="120"/>
      <c r="F175" s="119"/>
      <c r="G175" s="27"/>
      <c r="H175" s="27"/>
      <c r="I175" s="27"/>
      <c r="J175" s="53"/>
      <c r="K175" s="27"/>
      <c r="L175" s="199"/>
      <c r="M175" s="20"/>
      <c r="N175" s="21"/>
    </row>
    <row r="176" spans="2:14">
      <c r="B176" s="19"/>
      <c r="C176" s="43">
        <v>36</v>
      </c>
      <c r="D176" s="27"/>
      <c r="E176" s="120">
        <v>6</v>
      </c>
      <c r="F176" s="119" t="s">
        <v>162</v>
      </c>
      <c r="G176" s="27"/>
      <c r="H176" s="27"/>
      <c r="I176" s="27"/>
      <c r="J176" s="53"/>
      <c r="K176" s="122" t="str">
        <f t="shared" si="9"/>
        <v>Nuk ka</v>
      </c>
      <c r="L176" s="200"/>
      <c r="M176" s="20"/>
      <c r="N176" s="21"/>
    </row>
    <row r="177" spans="2:14">
      <c r="B177" s="19"/>
      <c r="C177" s="43"/>
      <c r="D177" s="27"/>
      <c r="E177" s="120"/>
      <c r="F177" s="119"/>
      <c r="G177" s="27"/>
      <c r="H177" s="27"/>
      <c r="I177" s="27"/>
      <c r="J177" s="53"/>
      <c r="K177" s="27"/>
      <c r="L177" s="200"/>
      <c r="M177" s="20"/>
      <c r="N177" s="21"/>
    </row>
    <row r="178" spans="2:14">
      <c r="B178" s="19"/>
      <c r="C178" s="43">
        <v>37</v>
      </c>
      <c r="D178" s="27"/>
      <c r="E178" s="120">
        <v>7</v>
      </c>
      <c r="F178" s="119" t="s">
        <v>163</v>
      </c>
      <c r="G178" s="27"/>
      <c r="H178" s="27"/>
      <c r="I178" s="27"/>
      <c r="J178" s="53"/>
      <c r="K178" s="122" t="str">
        <f t="shared" si="9"/>
        <v>Nuk ka</v>
      </c>
      <c r="L178" s="200"/>
      <c r="M178" s="20"/>
      <c r="N178" s="21"/>
    </row>
    <row r="179" spans="2:14">
      <c r="B179" s="19"/>
      <c r="C179" s="43"/>
      <c r="D179" s="27"/>
      <c r="E179" s="120"/>
      <c r="F179" s="119"/>
      <c r="G179" s="27"/>
      <c r="H179" s="27"/>
      <c r="I179" s="27"/>
      <c r="J179" s="53"/>
      <c r="K179" s="27"/>
      <c r="L179" s="200"/>
      <c r="M179" s="20"/>
      <c r="N179" s="21"/>
    </row>
    <row r="180" spans="2:14">
      <c r="B180" s="19"/>
      <c r="C180" s="43"/>
      <c r="D180" s="27"/>
      <c r="E180" s="120" t="s">
        <v>84</v>
      </c>
      <c r="F180" s="119" t="s">
        <v>164</v>
      </c>
      <c r="G180" s="27"/>
      <c r="H180" s="27"/>
      <c r="I180" s="27"/>
      <c r="J180" s="53"/>
      <c r="K180" s="122" t="str">
        <f>IF(L180=0,"Nuk ka","Leke")</f>
        <v>Nuk ka</v>
      </c>
      <c r="L180" s="201"/>
      <c r="M180" s="20"/>
      <c r="N180" s="21"/>
    </row>
    <row r="181" spans="2:14">
      <c r="B181" s="19"/>
      <c r="C181" s="43"/>
      <c r="D181" s="27"/>
      <c r="E181" s="120"/>
      <c r="F181" s="119"/>
      <c r="G181" s="27"/>
      <c r="H181" s="27"/>
      <c r="I181" s="27"/>
      <c r="J181" s="53"/>
      <c r="K181" s="27"/>
      <c r="L181" s="200"/>
      <c r="M181" s="20"/>
      <c r="N181" s="21"/>
    </row>
    <row r="182" spans="2:14">
      <c r="B182" s="19"/>
      <c r="C182" s="43">
        <v>38</v>
      </c>
      <c r="D182" s="27"/>
      <c r="E182" s="120">
        <v>8</v>
      </c>
      <c r="F182" s="119" t="s">
        <v>165</v>
      </c>
      <c r="G182" s="27"/>
      <c r="H182" s="27"/>
      <c r="I182" s="27"/>
      <c r="J182" s="53"/>
      <c r="K182" s="122" t="str">
        <f t="shared" si="9"/>
        <v>Leke</v>
      </c>
      <c r="L182" s="200">
        <f>[1]Pasivet!F14</f>
        <v>132584</v>
      </c>
      <c r="M182" s="20"/>
      <c r="N182" s="21"/>
    </row>
    <row r="183" spans="2:14">
      <c r="B183" s="19"/>
      <c r="C183" s="43"/>
      <c r="D183" s="27"/>
      <c r="E183" s="120"/>
      <c r="F183" s="119"/>
      <c r="G183" s="27"/>
      <c r="H183" s="27"/>
      <c r="I183" s="27"/>
      <c r="J183" s="53"/>
      <c r="K183" s="27"/>
      <c r="L183" s="200"/>
      <c r="M183" s="20"/>
      <c r="N183" s="21"/>
    </row>
    <row r="184" spans="2:14">
      <c r="B184" s="19"/>
      <c r="C184" s="43">
        <v>39</v>
      </c>
      <c r="D184" s="27"/>
      <c r="E184" s="120">
        <v>9</v>
      </c>
      <c r="F184" s="119" t="s">
        <v>166</v>
      </c>
      <c r="G184" s="27"/>
      <c r="H184" s="27"/>
      <c r="I184" s="27"/>
      <c r="J184" s="53"/>
      <c r="K184" s="122" t="str">
        <f t="shared" si="9"/>
        <v>Nuk ka</v>
      </c>
      <c r="L184" s="200">
        <f>L188+L198+L200</f>
        <v>0</v>
      </c>
      <c r="M184" s="20"/>
      <c r="N184" s="21"/>
    </row>
    <row r="185" spans="2:14">
      <c r="B185" s="19"/>
      <c r="C185" s="43"/>
      <c r="D185" s="27"/>
      <c r="E185" s="120"/>
      <c r="F185" s="119"/>
      <c r="G185" s="27"/>
      <c r="H185" s="27"/>
      <c r="I185" s="27"/>
      <c r="J185" s="53"/>
      <c r="K185" s="122"/>
      <c r="L185" s="200"/>
      <c r="M185" s="20"/>
      <c r="N185" s="21"/>
    </row>
    <row r="186" spans="2:14">
      <c r="B186" s="19"/>
      <c r="C186" s="43"/>
      <c r="D186" s="27"/>
      <c r="E186" s="120">
        <v>9.1</v>
      </c>
      <c r="F186" s="119" t="s">
        <v>167</v>
      </c>
      <c r="G186" s="27"/>
      <c r="H186" s="27"/>
      <c r="I186" s="27"/>
      <c r="J186" s="53"/>
      <c r="K186" s="122"/>
      <c r="L186" s="200">
        <v>0</v>
      </c>
      <c r="M186" s="20"/>
      <c r="N186" s="21"/>
    </row>
    <row r="187" spans="2:14">
      <c r="B187" s="19"/>
      <c r="C187" s="43"/>
      <c r="D187" s="27"/>
      <c r="E187" s="120"/>
      <c r="F187" s="119"/>
      <c r="G187" s="156" t="s">
        <v>100</v>
      </c>
      <c r="H187" s="20"/>
      <c r="I187" s="20"/>
      <c r="J187" s="53"/>
      <c r="K187" s="122" t="str">
        <f t="shared" si="9"/>
        <v>Nuk ka</v>
      </c>
      <c r="L187" s="202">
        <v>0</v>
      </c>
      <c r="M187" s="20"/>
      <c r="N187" s="21"/>
    </row>
    <row r="188" spans="2:14">
      <c r="B188" s="19"/>
      <c r="C188" s="43"/>
      <c r="D188" s="27"/>
      <c r="E188" s="120"/>
      <c r="F188" s="119"/>
      <c r="G188" s="156" t="s">
        <v>101</v>
      </c>
      <c r="H188" s="20"/>
      <c r="I188" s="20"/>
      <c r="J188" s="53"/>
      <c r="K188" s="122" t="str">
        <f t="shared" si="9"/>
        <v>Nuk ka</v>
      </c>
      <c r="L188" s="203">
        <f>[1]Pasivet!K16</f>
        <v>0</v>
      </c>
      <c r="M188" s="20"/>
      <c r="N188" s="21"/>
    </row>
    <row r="189" spans="2:14">
      <c r="B189" s="19"/>
      <c r="C189" s="43"/>
      <c r="D189" s="27"/>
      <c r="E189" s="120"/>
      <c r="F189" s="119"/>
      <c r="G189" s="156" t="s">
        <v>102</v>
      </c>
      <c r="H189" s="27"/>
      <c r="I189" s="27"/>
      <c r="J189" s="53"/>
      <c r="K189" s="122" t="str">
        <f t="shared" si="9"/>
        <v>Nuk ka</v>
      </c>
      <c r="L189" s="204">
        <v>0</v>
      </c>
      <c r="M189" s="20"/>
      <c r="N189" s="21"/>
    </row>
    <row r="190" spans="2:14">
      <c r="B190" s="19"/>
      <c r="C190" s="43"/>
      <c r="D190" s="27"/>
      <c r="E190" s="120"/>
      <c r="F190" s="119"/>
      <c r="G190" s="156" t="s">
        <v>103</v>
      </c>
      <c r="H190" s="27"/>
      <c r="I190" s="27"/>
      <c r="J190" s="53"/>
      <c r="K190" s="122" t="str">
        <f t="shared" si="9"/>
        <v>Nuk ka</v>
      </c>
      <c r="L190" s="203">
        <v>0</v>
      </c>
      <c r="M190" s="20"/>
      <c r="N190" s="21"/>
    </row>
    <row r="191" spans="2:14" ht="15">
      <c r="B191" s="19"/>
      <c r="C191" s="43"/>
      <c r="D191" s="27"/>
      <c r="E191" s="120"/>
      <c r="F191" s="119"/>
      <c r="G191" s="156" t="s">
        <v>104</v>
      </c>
      <c r="H191" s="142"/>
      <c r="I191" s="142"/>
      <c r="J191" s="143"/>
      <c r="K191" s="122" t="str">
        <f t="shared" si="9"/>
        <v>Nuk ka</v>
      </c>
      <c r="L191" s="203">
        <v>0</v>
      </c>
      <c r="M191" s="20"/>
      <c r="N191" s="21"/>
    </row>
    <row r="192" spans="2:14">
      <c r="B192" s="19"/>
      <c r="C192" s="43"/>
      <c r="D192" s="27"/>
      <c r="E192" s="120"/>
      <c r="F192" s="119"/>
      <c r="G192" s="27"/>
      <c r="H192" s="27"/>
      <c r="I192" s="27"/>
      <c r="J192" s="53"/>
      <c r="K192" s="27"/>
      <c r="L192" s="200"/>
      <c r="M192" s="20"/>
      <c r="N192" s="21"/>
    </row>
    <row r="193" spans="2:14">
      <c r="B193" s="19"/>
      <c r="C193" s="43"/>
      <c r="D193" s="27"/>
      <c r="E193" s="120">
        <v>9.1999999999999993</v>
      </c>
      <c r="F193" s="119" t="s">
        <v>168</v>
      </c>
      <c r="G193" s="27"/>
      <c r="H193" s="27"/>
      <c r="I193" s="27"/>
      <c r="J193" s="53"/>
      <c r="K193" s="122" t="str">
        <f t="shared" si="9"/>
        <v>Nuk ka</v>
      </c>
      <c r="L193" s="205">
        <f>L198</f>
        <v>0</v>
      </c>
      <c r="M193" s="20"/>
      <c r="N193" s="21"/>
    </row>
    <row r="194" spans="2:14">
      <c r="B194" s="19"/>
      <c r="C194" s="43"/>
      <c r="D194" s="27"/>
      <c r="E194" s="120"/>
      <c r="F194" s="119"/>
      <c r="G194" s="156" t="s">
        <v>106</v>
      </c>
      <c r="H194" s="27"/>
      <c r="I194" s="27"/>
      <c r="J194" s="53"/>
      <c r="K194" s="122" t="str">
        <f t="shared" si="9"/>
        <v>Nuk ka</v>
      </c>
      <c r="L194" s="202">
        <v>0</v>
      </c>
      <c r="M194" s="20"/>
      <c r="N194" s="21"/>
    </row>
    <row r="195" spans="2:14">
      <c r="B195" s="19"/>
      <c r="C195" s="43"/>
      <c r="D195" s="27"/>
      <c r="E195" s="120"/>
      <c r="F195" s="119"/>
      <c r="G195" s="156" t="s">
        <v>107</v>
      </c>
      <c r="H195" s="27"/>
      <c r="I195" s="27"/>
      <c r="J195" s="53"/>
      <c r="K195" s="122" t="str">
        <f t="shared" si="9"/>
        <v>Nuk ka</v>
      </c>
      <c r="L195" s="141">
        <v>0</v>
      </c>
      <c r="M195" s="20"/>
      <c r="N195" s="21"/>
    </row>
    <row r="196" spans="2:14">
      <c r="B196" s="19"/>
      <c r="C196" s="43"/>
      <c r="D196" s="27"/>
      <c r="E196" s="120"/>
      <c r="F196" s="119"/>
      <c r="G196" s="206" t="s">
        <v>108</v>
      </c>
      <c r="H196" s="27"/>
      <c r="I196" s="27"/>
      <c r="J196" s="53"/>
      <c r="K196" s="122" t="str">
        <f t="shared" si="9"/>
        <v>Nuk ka</v>
      </c>
      <c r="L196" s="203">
        <v>0</v>
      </c>
      <c r="M196" s="20"/>
      <c r="N196" s="21"/>
    </row>
    <row r="197" spans="2:14">
      <c r="B197" s="19"/>
      <c r="C197" s="43"/>
      <c r="D197" s="27"/>
      <c r="E197" s="120"/>
      <c r="F197" s="119"/>
      <c r="G197" s="206" t="s">
        <v>169</v>
      </c>
      <c r="H197" s="27"/>
      <c r="I197" s="27"/>
      <c r="J197" s="53"/>
      <c r="K197" s="122" t="str">
        <f t="shared" si="9"/>
        <v>Nuk ka</v>
      </c>
      <c r="L197" s="203">
        <v>0</v>
      </c>
      <c r="M197" s="20"/>
      <c r="N197" s="21"/>
    </row>
    <row r="198" spans="2:14">
      <c r="B198" s="19"/>
      <c r="C198" s="43"/>
      <c r="D198" s="27"/>
      <c r="E198" s="120"/>
      <c r="F198" s="119"/>
      <c r="G198" s="156" t="s">
        <v>170</v>
      </c>
      <c r="H198" s="27"/>
      <c r="I198" s="27"/>
      <c r="J198" s="53"/>
      <c r="K198" s="122" t="str">
        <f t="shared" si="9"/>
        <v>Nuk ka</v>
      </c>
      <c r="L198" s="204">
        <v>0</v>
      </c>
      <c r="M198" s="20"/>
      <c r="N198" s="21"/>
    </row>
    <row r="199" spans="2:14">
      <c r="B199" s="19"/>
      <c r="C199" s="43"/>
      <c r="D199" s="27"/>
      <c r="E199" s="120"/>
      <c r="F199" s="119"/>
      <c r="G199" s="27"/>
      <c r="H199" s="27"/>
      <c r="I199" s="27"/>
      <c r="J199" s="53"/>
      <c r="K199" s="151"/>
      <c r="L199" s="200"/>
      <c r="M199" s="20"/>
      <c r="N199" s="21"/>
    </row>
    <row r="200" spans="2:14">
      <c r="B200" s="19"/>
      <c r="C200" s="43"/>
      <c r="D200" s="27"/>
      <c r="E200" s="120">
        <v>9.3000000000000007</v>
      </c>
      <c r="F200" s="119" t="s">
        <v>171</v>
      </c>
      <c r="G200" s="27"/>
      <c r="H200" s="27"/>
      <c r="I200" s="27"/>
      <c r="J200" s="53"/>
      <c r="K200" s="122" t="str">
        <f t="shared" si="9"/>
        <v>Nuk ka</v>
      </c>
      <c r="L200" s="207">
        <f>[1]Pasivet!J16</f>
        <v>0</v>
      </c>
      <c r="M200" s="20"/>
      <c r="N200" s="21"/>
    </row>
    <row r="201" spans="2:14">
      <c r="B201" s="19"/>
      <c r="C201" s="43"/>
      <c r="D201" s="27"/>
      <c r="E201" s="120"/>
      <c r="F201" s="119"/>
      <c r="G201" s="27"/>
      <c r="H201" s="27"/>
      <c r="I201" s="27"/>
      <c r="J201" s="53"/>
      <c r="K201" s="151"/>
      <c r="L201" s="207"/>
      <c r="M201" s="20"/>
      <c r="N201" s="21"/>
    </row>
    <row r="202" spans="2:14">
      <c r="B202" s="19"/>
      <c r="C202" s="43"/>
      <c r="D202" s="27"/>
      <c r="E202" s="120">
        <v>9.4</v>
      </c>
      <c r="F202" s="119" t="s">
        <v>172</v>
      </c>
      <c r="G202" s="27"/>
      <c r="H202" s="27"/>
      <c r="I202" s="27"/>
      <c r="J202" s="53"/>
      <c r="K202" s="122" t="str">
        <f t="shared" si="9"/>
        <v>Nuk ka</v>
      </c>
      <c r="L202" s="201">
        <v>0</v>
      </c>
      <c r="M202" s="20"/>
      <c r="N202" s="21"/>
    </row>
    <row r="203" spans="2:14">
      <c r="B203" s="19"/>
      <c r="C203" s="43"/>
      <c r="D203" s="27"/>
      <c r="E203" s="120"/>
      <c r="F203" s="119"/>
      <c r="G203" s="27"/>
      <c r="H203" s="27"/>
      <c r="I203" s="27"/>
      <c r="J203" s="53"/>
      <c r="K203" s="151"/>
      <c r="L203" s="199"/>
      <c r="M203" s="20"/>
      <c r="N203" s="21"/>
    </row>
    <row r="204" spans="2:14">
      <c r="B204" s="19"/>
      <c r="C204" s="43"/>
      <c r="D204" s="27"/>
      <c r="E204" s="120">
        <v>10</v>
      </c>
      <c r="F204" s="119" t="s">
        <v>173</v>
      </c>
      <c r="G204" s="27"/>
      <c r="H204" s="27"/>
      <c r="I204" s="27"/>
      <c r="J204" s="53"/>
      <c r="K204" s="151" t="s">
        <v>72</v>
      </c>
      <c r="L204" s="199">
        <v>0</v>
      </c>
      <c r="M204" s="20"/>
      <c r="N204" s="21"/>
    </row>
    <row r="205" spans="2:14">
      <c r="B205" s="19"/>
      <c r="C205" s="43"/>
      <c r="D205" s="27"/>
      <c r="E205" s="120"/>
      <c r="F205" s="119"/>
      <c r="G205" s="27"/>
      <c r="H205" s="27"/>
      <c r="I205" s="27"/>
      <c r="J205" s="53"/>
      <c r="K205" s="151"/>
      <c r="L205" s="20"/>
      <c r="M205" s="20"/>
      <c r="N205" s="21"/>
    </row>
    <row r="206" spans="2:14" ht="13.5" customHeight="1">
      <c r="B206" s="19"/>
      <c r="C206" s="43">
        <v>40</v>
      </c>
      <c r="D206" s="27"/>
      <c r="E206" s="58" t="s">
        <v>61</v>
      </c>
      <c r="F206" s="118" t="s">
        <v>174</v>
      </c>
      <c r="G206" s="60"/>
      <c r="H206" s="27"/>
      <c r="I206" s="27"/>
      <c r="J206" s="53"/>
      <c r="K206" s="122" t="str">
        <f>IF(L206=0,"Nuk ka","Leke")</f>
        <v>Nuk ka</v>
      </c>
      <c r="L206" s="20"/>
      <c r="M206" s="20"/>
      <c r="N206" s="21"/>
    </row>
    <row r="207" spans="2:14" ht="13.5" customHeight="1">
      <c r="B207" s="19"/>
      <c r="C207" s="43"/>
      <c r="D207" s="27"/>
      <c r="E207" s="58"/>
      <c r="F207" s="118"/>
      <c r="G207" s="60"/>
      <c r="H207" s="27"/>
      <c r="I207" s="27"/>
      <c r="J207" s="53"/>
      <c r="K207" s="122"/>
      <c r="L207" s="20"/>
      <c r="M207" s="20"/>
      <c r="N207" s="21"/>
    </row>
    <row r="208" spans="2:14" ht="13.5" customHeight="1">
      <c r="B208" s="19"/>
      <c r="C208" s="43">
        <v>41</v>
      </c>
      <c r="D208" s="27"/>
      <c r="E208" s="58" t="s">
        <v>61</v>
      </c>
      <c r="F208" s="118" t="s">
        <v>175</v>
      </c>
      <c r="G208" s="119"/>
      <c r="H208" s="27"/>
      <c r="I208" s="27"/>
      <c r="J208" s="53"/>
      <c r="K208" s="122" t="str">
        <f>IF(L208=0,"Nuk ka","Leke")</f>
        <v>Nuk ka</v>
      </c>
      <c r="L208" s="20"/>
      <c r="M208" s="20"/>
      <c r="N208" s="21"/>
    </row>
    <row r="209" spans="2:17" ht="13.5" customHeight="1">
      <c r="B209" s="19"/>
      <c r="C209" s="43"/>
      <c r="D209" s="27"/>
      <c r="E209" s="58"/>
      <c r="F209" s="118"/>
      <c r="G209" s="119"/>
      <c r="H209" s="27"/>
      <c r="I209" s="27"/>
      <c r="J209" s="53"/>
      <c r="K209" s="151"/>
      <c r="L209" s="20"/>
      <c r="M209" s="20"/>
      <c r="N209" s="21"/>
    </row>
    <row r="210" spans="2:17" ht="13.5" customHeight="1">
      <c r="B210" s="19"/>
      <c r="C210" s="43">
        <v>42</v>
      </c>
      <c r="D210" s="27"/>
      <c r="E210" s="58" t="s">
        <v>61</v>
      </c>
      <c r="F210" s="118" t="s">
        <v>176</v>
      </c>
      <c r="G210" s="119"/>
      <c r="H210" s="27"/>
      <c r="I210" s="27"/>
      <c r="J210" s="53"/>
      <c r="K210" s="122" t="str">
        <f>IF(L210=0,"Nuk ka","Leke")</f>
        <v>Nuk ka</v>
      </c>
      <c r="L210" s="20"/>
      <c r="M210" s="20"/>
      <c r="N210" s="21"/>
    </row>
    <row r="211" spans="2:17">
      <c r="B211" s="19"/>
      <c r="C211" s="43"/>
      <c r="D211" s="27"/>
      <c r="E211" s="55"/>
      <c r="F211" s="118"/>
      <c r="G211" s="60"/>
      <c r="H211" s="27"/>
      <c r="I211" s="27"/>
      <c r="J211" s="53"/>
      <c r="K211" s="151"/>
      <c r="L211" s="20"/>
      <c r="M211" s="20"/>
      <c r="N211" s="21"/>
    </row>
    <row r="212" spans="2:17">
      <c r="B212" s="19"/>
      <c r="C212" s="43"/>
      <c r="D212" s="27"/>
      <c r="E212" s="55"/>
      <c r="F212" s="118"/>
      <c r="G212" s="60"/>
      <c r="H212" s="27"/>
      <c r="I212" s="27"/>
      <c r="J212" s="53"/>
      <c r="K212" s="151"/>
      <c r="L212" s="20"/>
      <c r="M212" s="20"/>
      <c r="N212" s="21"/>
    </row>
    <row r="213" spans="2:17" ht="18.75">
      <c r="B213" s="19"/>
      <c r="C213" s="43">
        <v>43</v>
      </c>
      <c r="D213" s="27"/>
      <c r="E213" s="58" t="s">
        <v>61</v>
      </c>
      <c r="F213" s="118" t="s">
        <v>177</v>
      </c>
      <c r="G213" s="56"/>
      <c r="H213" s="27"/>
      <c r="I213" s="27"/>
      <c r="J213" s="53"/>
      <c r="K213" s="122" t="str">
        <f>IF(L213=0,"Nuk ka","Leke")</f>
        <v>Nuk ka</v>
      </c>
      <c r="L213" s="20"/>
      <c r="M213" s="20"/>
      <c r="N213" s="21"/>
      <c r="P213" s="20"/>
      <c r="Q213" s="20"/>
    </row>
    <row r="214" spans="2:17" ht="10.5" customHeight="1">
      <c r="B214" s="19"/>
      <c r="C214" s="43"/>
      <c r="D214" s="27"/>
      <c r="E214" s="149"/>
      <c r="F214" s="56"/>
      <c r="G214" s="56"/>
      <c r="H214" s="27"/>
      <c r="I214" s="27"/>
      <c r="J214" s="53"/>
      <c r="K214" s="151"/>
      <c r="L214" s="20"/>
      <c r="M214" s="20"/>
      <c r="N214" s="21"/>
      <c r="P214" s="20"/>
      <c r="Q214" s="20"/>
    </row>
    <row r="215" spans="2:17">
      <c r="B215" s="19"/>
      <c r="C215" s="43">
        <v>44</v>
      </c>
      <c r="D215" s="27"/>
      <c r="E215" s="120">
        <v>1</v>
      </c>
      <c r="F215" s="119" t="s">
        <v>156</v>
      </c>
      <c r="G215" s="56"/>
      <c r="H215" s="27"/>
      <c r="I215" s="27"/>
      <c r="J215" s="53"/>
      <c r="K215" s="122" t="str">
        <f>IF(L215=0,"Nuk ka","Leke")</f>
        <v>Nuk ka</v>
      </c>
      <c r="L215" s="20">
        <v>0</v>
      </c>
      <c r="M215" s="20"/>
      <c r="N215" s="21"/>
      <c r="P215" s="20"/>
      <c r="Q215" s="20"/>
    </row>
    <row r="216" spans="2:17">
      <c r="B216" s="19"/>
      <c r="C216" s="43">
        <v>45</v>
      </c>
      <c r="D216" s="27"/>
      <c r="E216" s="120">
        <v>2</v>
      </c>
      <c r="F216" s="119" t="s">
        <v>157</v>
      </c>
      <c r="G216" s="56"/>
      <c r="H216" s="27"/>
      <c r="I216" s="27"/>
      <c r="J216" s="53"/>
      <c r="K216" s="122" t="str">
        <f>IF(L216=0,"Nuk ka","Leke")</f>
        <v>Leke</v>
      </c>
      <c r="L216" s="195">
        <f>[1]Pasivet!F23</f>
        <v>6393967</v>
      </c>
      <c r="M216" s="20"/>
      <c r="N216" s="21"/>
      <c r="P216" s="20"/>
      <c r="Q216" s="20"/>
    </row>
    <row r="217" spans="2:17">
      <c r="B217" s="19"/>
      <c r="C217" s="43">
        <v>46</v>
      </c>
      <c r="D217" s="27"/>
      <c r="E217" s="120">
        <v>3</v>
      </c>
      <c r="F217" s="119" t="s">
        <v>178</v>
      </c>
      <c r="G217" s="27"/>
      <c r="H217" s="27"/>
      <c r="I217" s="27"/>
      <c r="J217" s="53"/>
      <c r="K217" s="122" t="str">
        <f>IF(L217=0,"Nuk ka","Leke")</f>
        <v>Nuk ka</v>
      </c>
      <c r="L217" s="20"/>
      <c r="M217" s="20"/>
      <c r="N217" s="21"/>
      <c r="P217" s="20"/>
      <c r="Q217" s="20"/>
    </row>
    <row r="218" spans="2:17">
      <c r="B218" s="19"/>
      <c r="C218" s="43">
        <v>47</v>
      </c>
      <c r="D218" s="27"/>
      <c r="E218" s="120">
        <v>4</v>
      </c>
      <c r="F218" s="119" t="s">
        <v>159</v>
      </c>
      <c r="G218" s="27"/>
      <c r="H218" s="27"/>
      <c r="I218" s="27"/>
      <c r="J218" s="53"/>
      <c r="K218" s="151"/>
      <c r="L218" s="20"/>
      <c r="M218" s="20"/>
      <c r="N218" s="21"/>
      <c r="P218" s="20"/>
      <c r="Q218" s="20"/>
    </row>
    <row r="219" spans="2:17">
      <c r="B219" s="19"/>
      <c r="C219" s="43">
        <v>48</v>
      </c>
      <c r="D219" s="27"/>
      <c r="E219" s="120">
        <v>5</v>
      </c>
      <c r="F219" s="119" t="s">
        <v>161</v>
      </c>
      <c r="G219" s="27"/>
      <c r="H219" s="27"/>
      <c r="I219" s="27"/>
      <c r="J219" s="53"/>
      <c r="K219" s="122" t="str">
        <f>IF(L219=0,"Nuk ka","Leke")</f>
        <v>Nuk ka</v>
      </c>
      <c r="L219" s="199">
        <v>0</v>
      </c>
      <c r="M219" s="20"/>
      <c r="N219" s="21"/>
      <c r="P219" s="20"/>
      <c r="Q219" s="20"/>
    </row>
    <row r="220" spans="2:17">
      <c r="B220" s="19"/>
      <c r="C220" s="43">
        <v>49</v>
      </c>
      <c r="D220" s="27"/>
      <c r="E220" s="120">
        <v>6</v>
      </c>
      <c r="F220" s="119" t="s">
        <v>162</v>
      </c>
      <c r="G220" s="27"/>
      <c r="H220" s="27"/>
      <c r="I220" s="27"/>
      <c r="J220" s="53"/>
      <c r="K220" s="151"/>
      <c r="L220" s="20"/>
      <c r="M220" s="20"/>
      <c r="N220" s="21"/>
      <c r="P220" s="20"/>
      <c r="Q220" s="20"/>
    </row>
    <row r="221" spans="2:17">
      <c r="B221" s="19"/>
      <c r="C221" s="43">
        <v>50</v>
      </c>
      <c r="D221" s="27"/>
      <c r="E221" s="120">
        <v>7</v>
      </c>
      <c r="F221" s="119" t="s">
        <v>163</v>
      </c>
      <c r="G221" s="60"/>
      <c r="H221" s="27"/>
      <c r="I221" s="27"/>
      <c r="J221" s="53"/>
      <c r="K221" s="122" t="str">
        <f>IF(L221=0,"Nuk ka","Leke")</f>
        <v>Nuk ka</v>
      </c>
      <c r="L221" s="199">
        <v>0</v>
      </c>
      <c r="M221" s="20"/>
      <c r="N221" s="21"/>
      <c r="P221" s="20"/>
      <c r="Q221" s="20"/>
    </row>
    <row r="222" spans="2:17">
      <c r="B222" s="19"/>
      <c r="C222" s="43">
        <v>51</v>
      </c>
      <c r="D222" s="27"/>
      <c r="E222" s="120">
        <v>8</v>
      </c>
      <c r="F222" s="119" t="s">
        <v>179</v>
      </c>
      <c r="G222" s="60"/>
      <c r="H222" s="27"/>
      <c r="I222" s="27"/>
      <c r="J222" s="53"/>
      <c r="K222" s="151"/>
      <c r="L222" s="20"/>
      <c r="M222" s="20"/>
      <c r="N222" s="21"/>
      <c r="P222" s="20"/>
      <c r="Q222" s="20"/>
    </row>
    <row r="223" spans="2:17">
      <c r="B223" s="19"/>
      <c r="C223" s="43"/>
      <c r="D223" s="27"/>
      <c r="E223" s="120"/>
      <c r="F223" s="119"/>
      <c r="G223" s="60"/>
      <c r="H223" s="27"/>
      <c r="I223" s="27"/>
      <c r="J223" s="53"/>
      <c r="K223" s="151"/>
      <c r="L223" s="20"/>
      <c r="M223" s="20"/>
      <c r="N223" s="21"/>
      <c r="P223" s="20"/>
      <c r="Q223" s="20"/>
    </row>
    <row r="224" spans="2:17" ht="18.75">
      <c r="B224" s="19"/>
      <c r="C224" s="43">
        <v>52</v>
      </c>
      <c r="D224" s="27"/>
      <c r="E224" s="58" t="s">
        <v>61</v>
      </c>
      <c r="F224" s="118" t="s">
        <v>180</v>
      </c>
      <c r="G224" s="60"/>
      <c r="H224" s="27"/>
      <c r="I224" s="27"/>
      <c r="J224" s="53"/>
      <c r="K224" s="122" t="str">
        <f>IF(L224=0,"Nuk ka","Leke")</f>
        <v>Nuk ka</v>
      </c>
      <c r="L224" s="20"/>
      <c r="M224" s="20"/>
      <c r="N224" s="21"/>
      <c r="P224" s="20"/>
      <c r="Q224" s="20"/>
    </row>
    <row r="225" spans="2:20" ht="18.75">
      <c r="B225" s="19"/>
      <c r="C225" s="43"/>
      <c r="D225" s="27"/>
      <c r="E225" s="58"/>
      <c r="F225" s="118"/>
      <c r="G225" s="60"/>
      <c r="H225" s="27"/>
      <c r="I225" s="27"/>
      <c r="J225" s="53"/>
      <c r="K225" s="122"/>
      <c r="L225" s="20"/>
      <c r="M225" s="20"/>
      <c r="N225" s="21"/>
      <c r="P225" s="20"/>
      <c r="Q225" s="20"/>
    </row>
    <row r="226" spans="2:20" ht="18.75">
      <c r="B226" s="19"/>
      <c r="C226" s="43">
        <v>53</v>
      </c>
      <c r="D226" s="27"/>
      <c r="E226" s="58" t="s">
        <v>61</v>
      </c>
      <c r="F226" s="118" t="s">
        <v>181</v>
      </c>
      <c r="G226" s="60"/>
      <c r="H226" s="27"/>
      <c r="I226" s="27"/>
      <c r="J226" s="53"/>
      <c r="K226" s="122" t="str">
        <f>IF(L226=0,"Nuk ka","Leke")</f>
        <v>Nuk ka</v>
      </c>
      <c r="L226" s="20"/>
      <c r="M226" s="20"/>
      <c r="N226" s="21"/>
      <c r="P226" s="20"/>
      <c r="Q226" s="20"/>
    </row>
    <row r="227" spans="2:20" ht="11.25" customHeight="1">
      <c r="B227" s="19"/>
      <c r="C227" s="43"/>
      <c r="D227" s="27"/>
      <c r="E227" s="58"/>
      <c r="F227" s="118"/>
      <c r="G227" s="60"/>
      <c r="H227" s="27"/>
      <c r="I227" s="27"/>
      <c r="J227" s="53"/>
      <c r="K227" s="122"/>
      <c r="L227" s="20"/>
      <c r="M227" s="20"/>
      <c r="N227" s="21"/>
      <c r="P227" s="20"/>
      <c r="Q227" s="20"/>
    </row>
    <row r="228" spans="2:20" ht="18.75">
      <c r="B228" s="19"/>
      <c r="C228" s="43">
        <v>54</v>
      </c>
      <c r="D228" s="27"/>
      <c r="E228" s="58" t="s">
        <v>61</v>
      </c>
      <c r="F228" s="118" t="s">
        <v>182</v>
      </c>
      <c r="G228" s="60"/>
      <c r="H228" s="27"/>
      <c r="I228" s="27"/>
      <c r="J228" s="53"/>
      <c r="K228" s="122" t="str">
        <f>IF(L228=0,"Nuk ka","Leke")</f>
        <v>Nuk ka</v>
      </c>
      <c r="L228" s="20"/>
      <c r="M228" s="20"/>
      <c r="N228" s="21"/>
      <c r="P228" s="20"/>
      <c r="Q228" s="20"/>
    </row>
    <row r="229" spans="2:20" ht="18.75">
      <c r="B229" s="19"/>
      <c r="C229" s="43"/>
      <c r="D229" s="27"/>
      <c r="E229" s="58"/>
      <c r="F229" s="118"/>
      <c r="G229" s="60"/>
      <c r="H229" s="27"/>
      <c r="I229" s="27"/>
      <c r="J229" s="53"/>
      <c r="K229" s="122"/>
      <c r="L229" s="20"/>
      <c r="M229" s="20"/>
      <c r="N229" s="21"/>
      <c r="P229" s="20"/>
      <c r="Q229" s="20"/>
    </row>
    <row r="230" spans="2:20">
      <c r="B230" s="19"/>
      <c r="C230" s="43">
        <v>55</v>
      </c>
      <c r="D230" s="27"/>
      <c r="E230" s="120">
        <v>1</v>
      </c>
      <c r="F230" s="119" t="s">
        <v>183</v>
      </c>
      <c r="G230" s="20"/>
      <c r="H230" s="27"/>
      <c r="I230" s="27"/>
      <c r="J230" s="53"/>
      <c r="K230" s="122" t="str">
        <f t="shared" ref="K230:K233" si="10">IF(L230=0,"Nuk ka","Leke")</f>
        <v>Nuk ka</v>
      </c>
      <c r="L230" s="20"/>
      <c r="M230" s="20"/>
      <c r="N230" s="21"/>
      <c r="P230" s="20"/>
      <c r="Q230" s="20"/>
    </row>
    <row r="231" spans="2:20">
      <c r="B231" s="19"/>
      <c r="C231" s="43">
        <v>56</v>
      </c>
      <c r="D231" s="27"/>
      <c r="E231" s="120">
        <v>2</v>
      </c>
      <c r="F231" s="119" t="s">
        <v>184</v>
      </c>
      <c r="G231" s="20"/>
      <c r="H231" s="27"/>
      <c r="I231" s="27"/>
      <c r="J231" s="53"/>
      <c r="K231" s="122" t="str">
        <f t="shared" si="10"/>
        <v>Nuk ka</v>
      </c>
      <c r="L231" s="20"/>
      <c r="M231" s="20"/>
      <c r="N231" s="21"/>
      <c r="P231" s="20"/>
      <c r="Q231" s="20"/>
    </row>
    <row r="232" spans="2:20">
      <c r="B232" s="19"/>
      <c r="C232" s="43"/>
      <c r="D232" s="27"/>
      <c r="E232" s="120"/>
      <c r="F232" s="119"/>
      <c r="G232" s="20"/>
      <c r="H232" s="27"/>
      <c r="I232" s="27"/>
      <c r="J232" s="53"/>
      <c r="K232" s="122"/>
      <c r="L232" s="20"/>
      <c r="M232" s="20"/>
      <c r="N232" s="21"/>
      <c r="P232" s="20"/>
      <c r="Q232" s="20"/>
    </row>
    <row r="233" spans="2:20" ht="18.75">
      <c r="B233" s="19"/>
      <c r="C233" s="43">
        <v>57</v>
      </c>
      <c r="D233" s="27"/>
      <c r="E233" s="58" t="s">
        <v>61</v>
      </c>
      <c r="F233" s="118" t="s">
        <v>185</v>
      </c>
      <c r="G233" s="60"/>
      <c r="H233" s="27"/>
      <c r="I233" s="27"/>
      <c r="J233" s="53"/>
      <c r="K233" s="122" t="str">
        <f t="shared" si="10"/>
        <v>Nuk ka</v>
      </c>
      <c r="L233" s="20"/>
      <c r="M233" s="20"/>
      <c r="N233" s="21"/>
      <c r="P233" s="20"/>
      <c r="Q233" s="20"/>
    </row>
    <row r="234" spans="2:20">
      <c r="B234" s="19"/>
      <c r="C234" s="43"/>
      <c r="D234" s="27"/>
      <c r="E234" s="55"/>
      <c r="F234" s="118"/>
      <c r="G234" s="60"/>
      <c r="H234" s="27"/>
      <c r="I234" s="27"/>
      <c r="J234" s="53"/>
      <c r="K234" s="122"/>
      <c r="L234" s="20"/>
      <c r="M234" s="20"/>
      <c r="N234" s="21"/>
      <c r="P234" s="20"/>
      <c r="Q234" s="20"/>
    </row>
    <row r="235" spans="2:20" ht="14.25" customHeight="1">
      <c r="B235" s="19"/>
      <c r="C235" s="43">
        <v>58</v>
      </c>
      <c r="D235" s="27"/>
      <c r="E235" s="149" t="s">
        <v>186</v>
      </c>
      <c r="F235" s="56" t="s">
        <v>187</v>
      </c>
      <c r="G235" s="56"/>
      <c r="H235" s="27"/>
      <c r="I235" s="27"/>
      <c r="J235" s="53"/>
      <c r="K235" s="151"/>
      <c r="L235" s="20"/>
      <c r="M235" s="20"/>
      <c r="N235" s="21"/>
      <c r="P235" s="20"/>
      <c r="Q235" s="20"/>
    </row>
    <row r="236" spans="2:20" ht="14.25" customHeight="1">
      <c r="B236" s="19"/>
      <c r="C236" s="43"/>
      <c r="D236" s="27"/>
      <c r="E236" s="149"/>
      <c r="F236" s="56"/>
      <c r="G236" s="56"/>
      <c r="H236" s="27"/>
      <c r="I236" s="27"/>
      <c r="J236" s="53"/>
      <c r="K236" s="151"/>
      <c r="L236" s="20"/>
      <c r="M236" s="20"/>
      <c r="N236" s="21"/>
      <c r="P236" s="20"/>
    </row>
    <row r="237" spans="2:20" ht="14.25" customHeight="1">
      <c r="B237" s="19"/>
      <c r="C237" s="39">
        <v>59</v>
      </c>
      <c r="D237" s="27"/>
      <c r="E237" s="58" t="s">
        <v>61</v>
      </c>
      <c r="F237" s="118" t="s">
        <v>188</v>
      </c>
      <c r="G237" s="60"/>
      <c r="H237" s="27"/>
      <c r="I237" s="27"/>
      <c r="J237" s="53"/>
      <c r="K237" s="122" t="str">
        <f>IF(L237=0,"Nuk ka","Leke")</f>
        <v>Leke</v>
      </c>
      <c r="L237" s="20">
        <v>10000</v>
      </c>
      <c r="M237" s="20"/>
      <c r="N237" s="21"/>
      <c r="P237" s="20"/>
      <c r="Q237" s="20"/>
      <c r="R237" s="20"/>
      <c r="S237" s="20"/>
      <c r="T237" s="20"/>
    </row>
    <row r="238" spans="2:20" ht="14.25" customHeight="1">
      <c r="B238" s="19"/>
      <c r="C238" s="43"/>
      <c r="D238" s="27"/>
      <c r="E238" s="55"/>
      <c r="F238" s="118"/>
      <c r="G238" s="60"/>
      <c r="H238" s="27"/>
      <c r="I238" s="27"/>
      <c r="J238" s="53"/>
      <c r="K238" s="151"/>
      <c r="L238" s="27" t="s">
        <v>189</v>
      </c>
      <c r="M238" s="20"/>
      <c r="N238" s="21"/>
      <c r="P238" s="20"/>
      <c r="Q238" s="20"/>
      <c r="R238" s="20"/>
      <c r="S238" s="20"/>
      <c r="T238" s="20"/>
    </row>
    <row r="239" spans="2:20" ht="14.25" customHeight="1">
      <c r="B239" s="19"/>
      <c r="C239" s="39">
        <v>60</v>
      </c>
      <c r="D239" s="27"/>
      <c r="E239" s="58" t="s">
        <v>61</v>
      </c>
      <c r="F239" s="118" t="s">
        <v>190</v>
      </c>
      <c r="G239" s="60"/>
      <c r="H239" s="27"/>
      <c r="I239" s="27"/>
      <c r="J239" s="53"/>
      <c r="K239" s="122" t="str">
        <f>IF(L239=0,"Nuk ka","Leke")</f>
        <v>Nuk ka</v>
      </c>
      <c r="L239" s="20"/>
      <c r="M239" s="20"/>
      <c r="N239" s="21"/>
      <c r="P239" s="20"/>
      <c r="Q239" s="20"/>
      <c r="R239" s="20"/>
      <c r="S239" s="20"/>
      <c r="T239" s="20"/>
    </row>
    <row r="240" spans="2:20" ht="14.25" customHeight="1">
      <c r="B240" s="19"/>
      <c r="C240" s="43"/>
      <c r="D240" s="27"/>
      <c r="E240" s="55"/>
      <c r="F240" s="118"/>
      <c r="G240" s="60"/>
      <c r="H240" s="27"/>
      <c r="I240" s="27"/>
      <c r="J240" s="53"/>
      <c r="K240" s="151"/>
      <c r="L240" s="20"/>
      <c r="M240" s="20"/>
      <c r="N240" s="21"/>
      <c r="P240" s="20"/>
      <c r="Q240" s="20"/>
      <c r="R240" s="20"/>
      <c r="S240" s="20"/>
      <c r="T240" s="20"/>
    </row>
    <row r="241" spans="2:20" ht="14.25" customHeight="1">
      <c r="B241" s="19"/>
      <c r="C241" s="39">
        <v>61</v>
      </c>
      <c r="D241" s="27"/>
      <c r="E241" s="58" t="s">
        <v>61</v>
      </c>
      <c r="F241" s="118" t="s">
        <v>191</v>
      </c>
      <c r="G241" s="60"/>
      <c r="H241" s="27"/>
      <c r="I241" s="27"/>
      <c r="J241" s="53"/>
      <c r="K241" s="122" t="str">
        <f>IF(L241=0,"Nuk ka","Leke")</f>
        <v>Nuk ka</v>
      </c>
      <c r="L241" s="208"/>
      <c r="M241" s="20"/>
      <c r="N241" s="21"/>
      <c r="P241" s="20"/>
      <c r="Q241" s="20"/>
      <c r="R241" s="20"/>
      <c r="S241" s="20"/>
      <c r="T241" s="20"/>
    </row>
    <row r="242" spans="2:20" ht="14.25" customHeight="1">
      <c r="B242" s="19"/>
      <c r="C242" s="43"/>
      <c r="D242" s="27"/>
      <c r="E242" s="58"/>
      <c r="F242" s="118"/>
      <c r="G242" s="60"/>
      <c r="H242" s="27"/>
      <c r="I242" s="27"/>
      <c r="J242" s="53"/>
      <c r="K242" s="122"/>
      <c r="L242" s="208"/>
      <c r="M242" s="20"/>
      <c r="N242" s="21"/>
      <c r="P242" s="20"/>
      <c r="Q242" s="20"/>
      <c r="R242" s="20"/>
      <c r="S242" s="20"/>
      <c r="T242" s="20"/>
    </row>
    <row r="243" spans="2:20" ht="14.25" customHeight="1">
      <c r="B243" s="19"/>
      <c r="C243" s="43">
        <v>62</v>
      </c>
      <c r="D243" s="27"/>
      <c r="E243" s="58" t="s">
        <v>61</v>
      </c>
      <c r="F243" s="118" t="s">
        <v>192</v>
      </c>
      <c r="G243" s="60"/>
      <c r="H243" s="27"/>
      <c r="I243" s="27"/>
      <c r="J243" s="53"/>
      <c r="K243" s="122" t="str">
        <f>IF(L243=0,"Nuk ka","Leke")</f>
        <v>Nuk ka</v>
      </c>
      <c r="M243" s="20"/>
      <c r="N243" s="21"/>
      <c r="P243" s="20"/>
      <c r="Q243" s="20"/>
      <c r="R243" s="20"/>
      <c r="S243" s="20"/>
      <c r="T243" s="20"/>
    </row>
    <row r="244" spans="2:20" ht="14.25" customHeight="1">
      <c r="B244" s="19"/>
      <c r="C244" s="43"/>
      <c r="D244" s="27"/>
      <c r="E244" s="58"/>
      <c r="F244" s="118"/>
      <c r="G244" s="60"/>
      <c r="H244" s="27"/>
      <c r="I244" s="27"/>
      <c r="J244" s="53"/>
      <c r="K244" s="151"/>
      <c r="M244" s="20"/>
      <c r="N244" s="21"/>
      <c r="P244" s="20"/>
      <c r="Q244" s="20"/>
      <c r="R244" s="20"/>
      <c r="S244" s="20"/>
      <c r="T244" s="20"/>
    </row>
    <row r="245" spans="2:20">
      <c r="B245" s="19"/>
      <c r="C245" s="43">
        <v>63</v>
      </c>
      <c r="D245" s="27"/>
      <c r="E245" s="120">
        <v>1</v>
      </c>
      <c r="F245" s="119" t="s">
        <v>193</v>
      </c>
      <c r="G245" s="20"/>
      <c r="H245" s="27"/>
      <c r="I245" s="27"/>
      <c r="J245" s="53"/>
      <c r="K245" s="151"/>
      <c r="L245" s="20">
        <v>1000</v>
      </c>
      <c r="M245" s="20"/>
      <c r="N245" s="21"/>
      <c r="P245" s="20"/>
      <c r="Q245" s="20"/>
      <c r="R245" s="20"/>
      <c r="S245" s="20"/>
      <c r="T245" s="20"/>
    </row>
    <row r="246" spans="2:20">
      <c r="B246" s="19"/>
      <c r="C246" s="39">
        <v>64</v>
      </c>
      <c r="D246" s="27"/>
      <c r="E246" s="120">
        <v>2</v>
      </c>
      <c r="F246" s="119" t="s">
        <v>194</v>
      </c>
      <c r="G246" s="20"/>
      <c r="H246" s="27"/>
      <c r="I246" s="27"/>
      <c r="J246" s="53"/>
      <c r="K246" s="122" t="str">
        <f>IF(L246=0,"Nuk ka","Leke")</f>
        <v>Nuk ka</v>
      </c>
      <c r="L246" s="20"/>
      <c r="M246" s="20"/>
      <c r="N246" s="21"/>
      <c r="P246" s="20"/>
      <c r="Q246" s="20"/>
      <c r="R246" s="20"/>
      <c r="S246" s="20"/>
      <c r="T246" s="20"/>
    </row>
    <row r="247" spans="2:20">
      <c r="B247" s="19"/>
      <c r="C247" s="43">
        <v>65</v>
      </c>
      <c r="D247" s="27"/>
      <c r="E247" s="120">
        <v>3</v>
      </c>
      <c r="F247" s="119" t="s">
        <v>192</v>
      </c>
      <c r="G247" s="20"/>
      <c r="H247" s="27"/>
      <c r="I247" s="27"/>
      <c r="J247" s="53"/>
      <c r="K247" s="122" t="str">
        <f>IF(L247=0,"Nuk ka","Leke")</f>
        <v>Nuk ka</v>
      </c>
      <c r="L247" s="20">
        <v>0</v>
      </c>
      <c r="M247" s="20"/>
      <c r="N247" s="21"/>
      <c r="P247" s="20"/>
      <c r="Q247" s="20"/>
      <c r="R247" s="20"/>
      <c r="S247" s="20"/>
      <c r="T247" s="20"/>
    </row>
    <row r="248" spans="2:20">
      <c r="B248" s="19"/>
      <c r="C248" s="43"/>
      <c r="D248" s="27"/>
      <c r="E248" s="120"/>
      <c r="F248" s="119"/>
      <c r="G248" s="20"/>
      <c r="H248" s="27"/>
      <c r="I248" s="27"/>
      <c r="J248" s="53"/>
      <c r="K248" s="151"/>
      <c r="L248" s="20"/>
      <c r="M248" s="20"/>
      <c r="N248" s="21"/>
      <c r="P248" s="20"/>
      <c r="Q248" s="20"/>
      <c r="R248" s="20"/>
      <c r="S248" s="20"/>
      <c r="T248" s="20"/>
    </row>
    <row r="249" spans="2:20" ht="18.75">
      <c r="B249" s="19"/>
      <c r="C249" s="39">
        <v>66</v>
      </c>
      <c r="D249" s="27"/>
      <c r="E249" s="58" t="s">
        <v>61</v>
      </c>
      <c r="F249" s="118" t="s">
        <v>195</v>
      </c>
      <c r="G249" s="60"/>
      <c r="H249" s="27"/>
      <c r="I249" s="27"/>
      <c r="J249" s="53"/>
      <c r="K249" s="122" t="str">
        <f>IF(L249=0,"Nuk ka","Leke")</f>
        <v>Nuk ka</v>
      </c>
      <c r="L249" s="209"/>
      <c r="M249" s="20"/>
      <c r="N249" s="21"/>
      <c r="P249" s="20"/>
      <c r="Q249" s="20"/>
      <c r="R249" s="20"/>
      <c r="S249" s="20"/>
      <c r="T249" s="20"/>
    </row>
    <row r="250" spans="2:20" ht="13.5" customHeight="1">
      <c r="B250" s="19"/>
      <c r="C250" s="43"/>
      <c r="D250" s="27"/>
      <c r="E250" s="58"/>
      <c r="F250" s="118"/>
      <c r="G250" s="60"/>
      <c r="H250" s="27"/>
      <c r="I250" s="27"/>
      <c r="J250" s="53"/>
      <c r="K250" s="122"/>
      <c r="L250" s="209"/>
      <c r="M250" s="20"/>
      <c r="N250" s="21"/>
      <c r="P250" s="20"/>
      <c r="Q250" s="20"/>
      <c r="R250" s="20"/>
      <c r="S250" s="20"/>
      <c r="T250" s="20"/>
    </row>
    <row r="251" spans="2:20" ht="18.75">
      <c r="B251" s="19"/>
      <c r="C251" s="43">
        <v>67</v>
      </c>
      <c r="D251" s="27"/>
      <c r="E251" s="58" t="s">
        <v>61</v>
      </c>
      <c r="F251" s="118" t="s">
        <v>196</v>
      </c>
      <c r="G251" s="60"/>
      <c r="H251" s="27"/>
      <c r="I251" s="27"/>
      <c r="J251" s="53"/>
      <c r="K251" s="122" t="str">
        <f>IF(L251=0,"Nuk ka","Leke")</f>
        <v>Nuk ka</v>
      </c>
      <c r="L251" s="200"/>
      <c r="M251" s="20"/>
      <c r="N251" s="21"/>
      <c r="P251" s="20"/>
      <c r="Q251" s="20"/>
      <c r="R251" s="20"/>
      <c r="S251" s="20"/>
      <c r="T251" s="20"/>
    </row>
    <row r="252" spans="2:20">
      <c r="B252" s="19"/>
      <c r="C252" s="43"/>
      <c r="D252" s="20"/>
      <c r="E252" s="55"/>
      <c r="F252" s="118"/>
      <c r="G252" s="60"/>
      <c r="H252" s="27"/>
      <c r="I252" s="27"/>
      <c r="M252" s="20"/>
      <c r="N252" s="21"/>
      <c r="P252" s="20"/>
      <c r="Q252" s="20"/>
      <c r="R252" s="20"/>
      <c r="S252" s="20"/>
      <c r="T252" s="20"/>
    </row>
    <row r="253" spans="2:20">
      <c r="B253" s="19"/>
      <c r="C253" s="43"/>
      <c r="D253" s="20"/>
      <c r="E253" s="210" t="s">
        <v>197</v>
      </c>
      <c r="F253" s="54" t="s">
        <v>198</v>
      </c>
      <c r="H253" s="20"/>
      <c r="I253" s="20"/>
      <c r="J253" s="53"/>
      <c r="K253" s="122" t="str">
        <f t="shared" ref="K253:K257" si="11">IF(L253=0,"Nuk ka","Leke")</f>
        <v>Leke</v>
      </c>
      <c r="L253" s="123">
        <f>'[1]PASH 1'!F43</f>
        <v>461806</v>
      </c>
      <c r="M253" s="20"/>
      <c r="N253" s="21"/>
    </row>
    <row r="254" spans="2:20">
      <c r="B254" s="19"/>
      <c r="C254" s="43"/>
      <c r="D254" s="20"/>
      <c r="E254" s="210" t="s">
        <v>197</v>
      </c>
      <c r="F254" s="20" t="s">
        <v>199</v>
      </c>
      <c r="H254" s="20"/>
      <c r="I254" s="20"/>
      <c r="J254" s="53"/>
      <c r="K254" s="122" t="str">
        <f t="shared" si="11"/>
        <v>Nuk ka</v>
      </c>
      <c r="L254" s="211">
        <v>0</v>
      </c>
      <c r="M254" s="20"/>
      <c r="N254" s="21"/>
    </row>
    <row r="255" spans="2:20">
      <c r="B255" s="19"/>
      <c r="C255" s="43"/>
      <c r="D255" s="20"/>
      <c r="E255" s="210" t="s">
        <v>197</v>
      </c>
      <c r="F255" s="20" t="s">
        <v>200</v>
      </c>
      <c r="H255" s="20"/>
      <c r="I255" s="20"/>
      <c r="J255" s="53"/>
      <c r="K255" s="122" t="str">
        <f t="shared" si="11"/>
        <v>Leke</v>
      </c>
      <c r="L255" s="212">
        <f>L253+L254</f>
        <v>461806</v>
      </c>
      <c r="M255" s="20"/>
      <c r="N255" s="21"/>
    </row>
    <row r="256" spans="2:20">
      <c r="B256" s="19"/>
      <c r="C256" s="43"/>
      <c r="D256" s="20"/>
      <c r="E256" s="210" t="s">
        <v>197</v>
      </c>
      <c r="F256" s="128" t="s">
        <v>201</v>
      </c>
      <c r="H256" s="20"/>
      <c r="I256" s="20"/>
      <c r="J256" s="53"/>
      <c r="K256" s="122" t="str">
        <f t="shared" si="11"/>
        <v>Leke</v>
      </c>
      <c r="L256" s="213">
        <f>L255*0.15</f>
        <v>69270.899999999994</v>
      </c>
      <c r="M256" s="20"/>
      <c r="N256" s="21"/>
    </row>
    <row r="257" spans="2:14">
      <c r="B257" s="19"/>
      <c r="C257" s="43"/>
      <c r="D257" s="20"/>
      <c r="E257" s="210" t="s">
        <v>197</v>
      </c>
      <c r="F257" s="26" t="s">
        <v>202</v>
      </c>
      <c r="H257" s="20"/>
      <c r="I257" s="20"/>
      <c r="J257" s="53"/>
      <c r="K257" s="122" t="str">
        <f t="shared" si="11"/>
        <v>Leke</v>
      </c>
      <c r="L257" s="214">
        <f>L253-L256</f>
        <v>392535.1</v>
      </c>
      <c r="M257" s="20"/>
      <c r="N257" s="21"/>
    </row>
    <row r="258" spans="2:14" ht="15.75">
      <c r="B258" s="19"/>
      <c r="C258" s="43"/>
      <c r="D258" s="215"/>
      <c r="E258" s="20"/>
      <c r="F258" s="210"/>
      <c r="G258" s="128"/>
      <c r="H258" s="20"/>
      <c r="I258" s="20"/>
      <c r="J258" s="53"/>
      <c r="K258" s="122"/>
      <c r="L258" s="214"/>
      <c r="M258" s="20"/>
      <c r="N258" s="21"/>
    </row>
    <row r="259" spans="2:14" ht="15.75">
      <c r="B259" s="19"/>
      <c r="C259" s="43"/>
      <c r="D259" s="20"/>
      <c r="E259" s="20"/>
      <c r="F259" s="216" t="s">
        <v>203</v>
      </c>
      <c r="G259" s="216"/>
      <c r="H259" s="216"/>
      <c r="I259" s="216"/>
      <c r="J259" s="216"/>
      <c r="K259" s="122"/>
      <c r="L259" s="214"/>
      <c r="M259" s="20"/>
      <c r="N259" s="21"/>
    </row>
    <row r="260" spans="2:14" ht="15.75">
      <c r="B260" s="19"/>
      <c r="E260" s="20"/>
      <c r="F260" s="217" t="s">
        <v>204</v>
      </c>
      <c r="G260" s="217"/>
      <c r="H260" s="217"/>
      <c r="I260" s="217"/>
      <c r="J260" s="217"/>
      <c r="K260" s="217"/>
      <c r="L260" s="214"/>
      <c r="M260" s="20"/>
      <c r="N260" s="21"/>
    </row>
    <row r="261" spans="2:14" ht="12.75" customHeight="1">
      <c r="B261" s="19"/>
      <c r="C261" s="55"/>
      <c r="E261" s="218" t="s">
        <v>205</v>
      </c>
      <c r="F261" s="219"/>
      <c r="G261" s="219"/>
      <c r="H261" s="219"/>
      <c r="I261" s="219"/>
      <c r="J261" s="53"/>
      <c r="K261" s="122"/>
      <c r="L261" s="214"/>
      <c r="M261" s="20"/>
      <c r="N261" s="21"/>
    </row>
    <row r="262" spans="2:14" ht="12.75" customHeight="1">
      <c r="B262" s="19"/>
      <c r="C262" s="55"/>
      <c r="E262" s="20"/>
      <c r="F262" s="210"/>
      <c r="G262" s="128"/>
      <c r="H262" s="20"/>
      <c r="I262" s="20"/>
      <c r="J262" s="53"/>
      <c r="K262" s="122"/>
      <c r="L262" s="214"/>
      <c r="M262" s="20"/>
      <c r="N262" s="21"/>
    </row>
    <row r="263" spans="2:14" ht="12.75" customHeight="1">
      <c r="B263" s="19"/>
      <c r="C263" s="55">
        <v>1</v>
      </c>
      <c r="E263" s="220" t="s">
        <v>61</v>
      </c>
      <c r="F263" s="221" t="s">
        <v>206</v>
      </c>
      <c r="G263" s="221"/>
      <c r="H263" s="221"/>
      <c r="I263" s="221"/>
      <c r="J263" s="221"/>
      <c r="K263" s="151" t="str">
        <f>IF(L263=0,"Nuk ka","Leke")</f>
        <v>Leke</v>
      </c>
      <c r="L263" s="222">
        <f>'[1]PASH 1'!F7</f>
        <v>51135443</v>
      </c>
      <c r="M263" s="20"/>
      <c r="N263" s="21"/>
    </row>
    <row r="264" spans="2:14" ht="12.75" customHeight="1">
      <c r="B264" s="19"/>
      <c r="C264" s="55"/>
      <c r="E264" s="220"/>
      <c r="F264" s="221"/>
      <c r="G264" s="221"/>
      <c r="H264" s="221"/>
      <c r="I264" s="221"/>
      <c r="J264" s="221"/>
      <c r="K264" s="151"/>
      <c r="L264" s="222"/>
      <c r="M264" s="20"/>
      <c r="N264" s="21"/>
    </row>
    <row r="265" spans="2:14" ht="12.75" customHeight="1">
      <c r="B265" s="19"/>
      <c r="C265" s="55"/>
      <c r="E265" s="223" t="s">
        <v>84</v>
      </c>
      <c r="F265" s="224" t="s">
        <v>207</v>
      </c>
      <c r="G265" s="224"/>
      <c r="H265" s="224"/>
      <c r="I265" s="224"/>
      <c r="J265" s="225">
        <v>701</v>
      </c>
      <c r="K265" s="151" t="str">
        <f t="shared" ref="K265:K324" si="12">IF(L265=0,"Nuk ka","Leke")</f>
        <v>Nuk ka</v>
      </c>
      <c r="L265" s="226">
        <v>0</v>
      </c>
      <c r="M265" s="20"/>
      <c r="N265" s="21"/>
    </row>
    <row r="266" spans="2:14">
      <c r="B266" s="19"/>
      <c r="C266" s="55"/>
      <c r="E266" s="223" t="s">
        <v>84</v>
      </c>
      <c r="F266" s="224" t="s">
        <v>208</v>
      </c>
      <c r="G266" s="224"/>
      <c r="H266" s="224"/>
      <c r="I266" s="224"/>
      <c r="J266" s="225">
        <v>704</v>
      </c>
      <c r="K266" s="151" t="str">
        <f t="shared" si="12"/>
        <v>Nuk ka</v>
      </c>
      <c r="L266" s="227">
        <v>0</v>
      </c>
      <c r="M266" s="20"/>
      <c r="N266" s="21"/>
    </row>
    <row r="267" spans="2:14">
      <c r="B267" s="19"/>
      <c r="E267" s="223" t="s">
        <v>84</v>
      </c>
      <c r="F267" s="224" t="s">
        <v>209</v>
      </c>
      <c r="G267" s="224"/>
      <c r="H267" s="224"/>
      <c r="I267" s="224"/>
      <c r="J267" s="225">
        <v>705</v>
      </c>
      <c r="K267" s="151" t="str">
        <f t="shared" si="12"/>
        <v>Nuk ka</v>
      </c>
      <c r="L267" s="226">
        <v>0</v>
      </c>
      <c r="M267" s="20"/>
      <c r="N267" s="21"/>
    </row>
    <row r="268" spans="2:14">
      <c r="B268" s="19"/>
      <c r="C268" s="55"/>
      <c r="F268" s="118"/>
      <c r="G268" s="118"/>
      <c r="H268" s="118"/>
      <c r="I268" s="20"/>
      <c r="J268" s="228"/>
      <c r="K268" s="151"/>
      <c r="L268" s="214"/>
      <c r="M268" s="20"/>
      <c r="N268" s="21"/>
    </row>
    <row r="269" spans="2:14" ht="15.75">
      <c r="B269" s="19"/>
      <c r="C269" s="55">
        <v>2</v>
      </c>
      <c r="E269" s="220" t="s">
        <v>61</v>
      </c>
      <c r="F269" s="118" t="s">
        <v>210</v>
      </c>
      <c r="G269" s="118"/>
      <c r="H269" s="118"/>
      <c r="I269" s="20"/>
      <c r="J269" s="228"/>
      <c r="K269" s="151" t="str">
        <f t="shared" si="12"/>
        <v>Nuk ka</v>
      </c>
      <c r="L269" s="214"/>
      <c r="M269" s="20"/>
      <c r="N269" s="21"/>
    </row>
    <row r="270" spans="2:14">
      <c r="B270" s="19"/>
      <c r="C270" s="55"/>
      <c r="F270" s="118"/>
      <c r="G270" s="118"/>
      <c r="H270" s="118"/>
      <c r="I270" s="20"/>
      <c r="J270" s="228"/>
      <c r="K270" s="151"/>
      <c r="L270" s="214"/>
      <c r="M270" s="20"/>
      <c r="N270" s="21"/>
    </row>
    <row r="271" spans="2:14" ht="15.75">
      <c r="B271" s="19"/>
      <c r="C271" s="55">
        <v>3</v>
      </c>
      <c r="E271" s="220" t="s">
        <v>61</v>
      </c>
      <c r="F271" s="118" t="s">
        <v>211</v>
      </c>
      <c r="G271" s="118"/>
      <c r="H271" s="118"/>
      <c r="I271" s="20"/>
      <c r="J271" s="228"/>
      <c r="K271" s="151"/>
      <c r="L271" s="214"/>
      <c r="M271" s="20"/>
      <c r="N271" s="21"/>
    </row>
    <row r="272" spans="2:14">
      <c r="B272" s="19"/>
      <c r="C272" s="55"/>
      <c r="E272" s="20"/>
      <c r="F272" s="118"/>
      <c r="G272" s="118"/>
      <c r="H272" s="118"/>
      <c r="I272" s="20"/>
      <c r="J272" s="228"/>
      <c r="K272" s="151"/>
      <c r="L272" s="214"/>
      <c r="M272" s="20"/>
      <c r="N272" s="21"/>
    </row>
    <row r="273" spans="2:14" ht="15.75">
      <c r="B273" s="19"/>
      <c r="C273" s="55">
        <v>4</v>
      </c>
      <c r="E273" s="220" t="s">
        <v>61</v>
      </c>
      <c r="F273" s="229" t="s">
        <v>212</v>
      </c>
      <c r="G273" s="229"/>
      <c r="H273" s="229"/>
      <c r="I273" s="229"/>
      <c r="J273" s="229"/>
      <c r="K273" s="151" t="str">
        <f t="shared" si="12"/>
        <v>Nuk ka</v>
      </c>
      <c r="L273" s="222">
        <v>0</v>
      </c>
      <c r="M273" s="20"/>
      <c r="N273" s="21"/>
    </row>
    <row r="274" spans="2:14" ht="12.75" customHeight="1">
      <c r="B274" s="19"/>
      <c r="C274" s="55"/>
      <c r="E274" s="223" t="s">
        <v>84</v>
      </c>
      <c r="F274" s="224" t="s">
        <v>213</v>
      </c>
      <c r="G274" s="224"/>
      <c r="H274" s="224"/>
      <c r="I274" s="224"/>
      <c r="J274" s="230">
        <v>7081</v>
      </c>
      <c r="K274" s="151" t="str">
        <f t="shared" si="12"/>
        <v>Nuk ka</v>
      </c>
      <c r="L274" s="226">
        <v>0</v>
      </c>
      <c r="M274" s="20"/>
      <c r="N274" s="21"/>
    </row>
    <row r="275" spans="2:14" ht="12.75" customHeight="1">
      <c r="B275" s="19"/>
      <c r="C275" s="55"/>
      <c r="E275" s="223" t="s">
        <v>84</v>
      </c>
      <c r="F275" s="224" t="s">
        <v>214</v>
      </c>
      <c r="G275" s="224"/>
      <c r="H275" s="224"/>
      <c r="I275" s="224"/>
      <c r="J275" s="230">
        <v>7082</v>
      </c>
      <c r="K275" s="151" t="str">
        <f t="shared" si="12"/>
        <v>Nuk ka</v>
      </c>
      <c r="L275" s="226"/>
      <c r="M275" s="20"/>
      <c r="N275" s="21"/>
    </row>
    <row r="276" spans="2:14" ht="12.75" customHeight="1">
      <c r="B276" s="19"/>
      <c r="C276" s="55"/>
      <c r="E276" s="223" t="s">
        <v>84</v>
      </c>
      <c r="F276" s="224" t="s">
        <v>215</v>
      </c>
      <c r="G276" s="224"/>
      <c r="H276" s="224"/>
      <c r="I276" s="224"/>
      <c r="J276" s="230">
        <v>7083</v>
      </c>
      <c r="K276" s="151" t="str">
        <f t="shared" si="12"/>
        <v>Nuk ka</v>
      </c>
      <c r="L276" s="226"/>
      <c r="M276" s="20"/>
      <c r="N276" s="21"/>
    </row>
    <row r="277" spans="2:14" ht="12.75" customHeight="1">
      <c r="B277" s="19"/>
      <c r="C277" s="55"/>
      <c r="E277" s="223" t="s">
        <v>84</v>
      </c>
      <c r="F277" s="231" t="s">
        <v>216</v>
      </c>
      <c r="G277" s="231"/>
      <c r="H277" s="231"/>
      <c r="I277" s="231"/>
      <c r="J277" s="230">
        <v>721</v>
      </c>
      <c r="K277" s="151" t="str">
        <f t="shared" si="12"/>
        <v>Nuk ka</v>
      </c>
      <c r="L277" s="226">
        <v>0</v>
      </c>
      <c r="M277" s="20"/>
      <c r="N277" s="21"/>
    </row>
    <row r="278" spans="2:14" ht="12.75" customHeight="1">
      <c r="B278" s="19"/>
      <c r="C278" s="55"/>
      <c r="E278" s="223" t="s">
        <v>84</v>
      </c>
      <c r="F278" s="231" t="s">
        <v>217</v>
      </c>
      <c r="G278" s="231"/>
      <c r="H278" s="231"/>
      <c r="I278" s="231"/>
      <c r="J278" s="230">
        <v>722</v>
      </c>
      <c r="K278" s="151" t="str">
        <f t="shared" si="12"/>
        <v>Nuk ka</v>
      </c>
      <c r="L278" s="226"/>
      <c r="M278" s="20"/>
      <c r="N278" s="21"/>
    </row>
    <row r="279" spans="2:14">
      <c r="B279" s="19"/>
      <c r="C279" s="55"/>
      <c r="E279" s="223" t="s">
        <v>84</v>
      </c>
      <c r="F279" s="231" t="s">
        <v>218</v>
      </c>
      <c r="G279" s="231"/>
      <c r="H279" s="231"/>
      <c r="I279" s="231"/>
      <c r="J279" s="230">
        <v>73</v>
      </c>
      <c r="K279" s="151" t="str">
        <f t="shared" si="12"/>
        <v>Nuk ka</v>
      </c>
      <c r="L279" s="226"/>
      <c r="M279" s="20"/>
      <c r="N279" s="21"/>
    </row>
    <row r="280" spans="2:14">
      <c r="B280" s="19"/>
      <c r="D280" s="34"/>
      <c r="E280" s="223" t="s">
        <v>84</v>
      </c>
      <c r="F280" s="231" t="s">
        <v>219</v>
      </c>
      <c r="G280" s="231"/>
      <c r="H280" s="231"/>
      <c r="I280" s="231"/>
      <c r="J280" s="230" t="s">
        <v>220</v>
      </c>
      <c r="K280" s="151" t="str">
        <f t="shared" si="12"/>
        <v>Nuk ka</v>
      </c>
      <c r="L280" s="226">
        <v>0</v>
      </c>
      <c r="M280" s="20"/>
      <c r="N280" s="21"/>
    </row>
    <row r="281" spans="2:14">
      <c r="B281" s="19"/>
      <c r="D281" s="34"/>
      <c r="F281" s="60"/>
      <c r="G281" s="60"/>
      <c r="H281" s="60"/>
      <c r="I281" s="20"/>
      <c r="J281" s="53"/>
      <c r="K281" s="151"/>
      <c r="L281" s="214"/>
      <c r="M281" s="20"/>
      <c r="N281" s="21"/>
    </row>
    <row r="282" spans="2:14">
      <c r="B282" s="19"/>
      <c r="D282" s="34"/>
      <c r="E282" s="34"/>
      <c r="F282" s="232" t="s">
        <v>221</v>
      </c>
      <c r="G282" s="232"/>
      <c r="H282" s="232"/>
      <c r="I282" s="232"/>
      <c r="J282" s="232"/>
      <c r="K282" s="151" t="str">
        <f t="shared" si="12"/>
        <v>Nuk ka</v>
      </c>
      <c r="L282" s="222">
        <v>0</v>
      </c>
      <c r="M282" s="20"/>
      <c r="N282" s="21"/>
    </row>
    <row r="283" spans="2:14" ht="12.75" customHeight="1">
      <c r="B283" s="19"/>
      <c r="C283" s="55"/>
      <c r="D283" s="34"/>
      <c r="E283" s="34"/>
      <c r="F283" s="56"/>
      <c r="G283" s="56"/>
      <c r="H283" s="56"/>
      <c r="I283" s="149"/>
      <c r="J283" s="53"/>
      <c r="K283" s="151"/>
      <c r="L283" s="214"/>
      <c r="M283" s="20"/>
      <c r="N283" s="21"/>
    </row>
    <row r="284" spans="2:14" ht="12.75" customHeight="1">
      <c r="B284" s="19"/>
      <c r="C284" s="55"/>
      <c r="D284" s="34"/>
      <c r="E284" s="34"/>
      <c r="F284" s="233" t="s">
        <v>222</v>
      </c>
      <c r="G284" s="233"/>
      <c r="H284" s="233"/>
      <c r="I284" s="233"/>
      <c r="J284" s="233"/>
      <c r="K284" s="151" t="str">
        <f t="shared" si="12"/>
        <v>Leke</v>
      </c>
      <c r="L284" s="222">
        <f>'[1]PASH 1'!F12</f>
        <v>42417891</v>
      </c>
      <c r="M284" s="20"/>
      <c r="N284" s="21"/>
    </row>
    <row r="285" spans="2:14">
      <c r="B285" s="19"/>
      <c r="C285" s="55"/>
      <c r="D285" s="34"/>
      <c r="E285" s="223" t="s">
        <v>84</v>
      </c>
      <c r="F285" s="234" t="s">
        <v>223</v>
      </c>
      <c r="G285" s="234"/>
      <c r="H285" s="234"/>
      <c r="I285" s="234"/>
      <c r="J285" s="235" t="s">
        <v>224</v>
      </c>
      <c r="K285" s="151" t="str">
        <f t="shared" si="12"/>
        <v>Nuk ka</v>
      </c>
      <c r="L285" s="226">
        <v>0</v>
      </c>
      <c r="M285" s="20"/>
      <c r="N285" s="21"/>
    </row>
    <row r="286" spans="2:14" ht="12.75" customHeight="1">
      <c r="B286" s="19"/>
      <c r="C286" s="55"/>
      <c r="D286" s="34"/>
      <c r="E286" s="223" t="s">
        <v>84</v>
      </c>
      <c r="F286" s="234" t="s">
        <v>225</v>
      </c>
      <c r="G286" s="234"/>
      <c r="H286" s="234"/>
      <c r="I286" s="234"/>
      <c r="J286" s="235">
        <v>6032</v>
      </c>
      <c r="K286" s="151" t="str">
        <f t="shared" si="12"/>
        <v>Nuk ka</v>
      </c>
      <c r="L286" s="226">
        <v>0</v>
      </c>
      <c r="M286" s="20"/>
      <c r="N286" s="21"/>
    </row>
    <row r="287" spans="2:14">
      <c r="B287" s="19"/>
      <c r="C287" s="55"/>
      <c r="D287" s="34"/>
      <c r="E287" s="223" t="s">
        <v>84</v>
      </c>
      <c r="F287" s="234" t="s">
        <v>226</v>
      </c>
      <c r="G287" s="234"/>
      <c r="H287" s="234"/>
      <c r="I287" s="234"/>
      <c r="J287" s="235">
        <v>605</v>
      </c>
      <c r="K287" s="151" t="str">
        <f t="shared" si="12"/>
        <v>Nuk ka</v>
      </c>
      <c r="L287" s="226">
        <v>0</v>
      </c>
      <c r="M287" s="20"/>
      <c r="N287" s="21"/>
    </row>
    <row r="288" spans="2:14">
      <c r="B288" s="19"/>
      <c r="C288" s="55">
        <v>5</v>
      </c>
      <c r="E288" s="223" t="s">
        <v>84</v>
      </c>
      <c r="F288" s="234" t="s">
        <v>227</v>
      </c>
      <c r="G288" s="234"/>
      <c r="H288" s="234"/>
      <c r="I288" s="234"/>
      <c r="J288" s="235">
        <v>6035</v>
      </c>
      <c r="K288" s="151" t="str">
        <f t="shared" si="12"/>
        <v>Nuk ka</v>
      </c>
      <c r="L288" s="226">
        <v>0</v>
      </c>
      <c r="M288" s="20"/>
      <c r="N288" s="21"/>
    </row>
    <row r="289" spans="2:14">
      <c r="B289" s="19"/>
      <c r="C289" s="55"/>
      <c r="E289" s="34"/>
      <c r="F289" s="236"/>
      <c r="G289" s="236"/>
      <c r="H289" s="236"/>
      <c r="I289" s="236"/>
      <c r="J289" s="237"/>
      <c r="K289" s="151"/>
      <c r="L289" s="214"/>
      <c r="M289" s="20"/>
      <c r="N289" s="21"/>
    </row>
    <row r="290" spans="2:14" ht="15.75">
      <c r="B290" s="19"/>
      <c r="C290" s="55"/>
      <c r="E290" s="220" t="s">
        <v>61</v>
      </c>
      <c r="F290" s="229" t="s">
        <v>228</v>
      </c>
      <c r="G290" s="229"/>
      <c r="H290" s="229"/>
      <c r="I290" s="229"/>
      <c r="J290" s="229"/>
      <c r="K290" s="151" t="str">
        <f t="shared" si="12"/>
        <v>Leke</v>
      </c>
      <c r="L290" s="222">
        <f>SUM(L291:L292)</f>
        <v>4630642</v>
      </c>
      <c r="M290" s="20"/>
      <c r="N290" s="21"/>
    </row>
    <row r="291" spans="2:14">
      <c r="B291" s="19"/>
      <c r="C291" s="55"/>
      <c r="E291" s="223" t="s">
        <v>84</v>
      </c>
      <c r="F291" s="238" t="s">
        <v>229</v>
      </c>
      <c r="G291" s="238"/>
      <c r="H291" s="238"/>
      <c r="I291" s="238"/>
      <c r="J291" s="239">
        <v>641</v>
      </c>
      <c r="K291" s="151" t="str">
        <f t="shared" si="12"/>
        <v>Leke</v>
      </c>
      <c r="L291" s="240">
        <f>'[1]PASH 1'!F17</f>
        <v>3972545</v>
      </c>
      <c r="M291" s="20"/>
      <c r="N291" s="21"/>
    </row>
    <row r="292" spans="2:14">
      <c r="B292" s="19"/>
      <c r="C292" s="55">
        <v>6</v>
      </c>
      <c r="E292" s="223" t="s">
        <v>84</v>
      </c>
      <c r="F292" s="238" t="s">
        <v>230</v>
      </c>
      <c r="G292" s="238"/>
      <c r="H292" s="238"/>
      <c r="I292" s="238"/>
      <c r="J292" s="239">
        <v>644</v>
      </c>
      <c r="K292" s="151" t="str">
        <f t="shared" si="12"/>
        <v>Leke</v>
      </c>
      <c r="L292" s="240">
        <f>'[1]PASH 1'!F18</f>
        <v>658097</v>
      </c>
      <c r="M292" s="20"/>
      <c r="N292" s="21"/>
    </row>
    <row r="293" spans="2:14">
      <c r="B293" s="19"/>
      <c r="C293" s="55"/>
      <c r="E293" s="223"/>
      <c r="F293" s="206"/>
      <c r="G293" s="206"/>
      <c r="H293" s="206"/>
      <c r="I293" s="206"/>
      <c r="J293" s="241"/>
      <c r="K293" s="151"/>
      <c r="L293" s="214"/>
      <c r="M293" s="20"/>
      <c r="N293" s="21"/>
    </row>
    <row r="294" spans="2:14" ht="15.75">
      <c r="B294" s="19"/>
      <c r="C294" s="55">
        <v>7</v>
      </c>
      <c r="E294" s="220" t="s">
        <v>61</v>
      </c>
      <c r="F294" s="118" t="s">
        <v>231</v>
      </c>
      <c r="G294" s="206"/>
      <c r="H294" s="206"/>
      <c r="I294" s="206"/>
      <c r="J294" s="241"/>
      <c r="K294" s="151" t="str">
        <f>IF(L294=0,"Nuk ka","Leke")</f>
        <v>Nuk ka</v>
      </c>
      <c r="L294" s="242">
        <v>0</v>
      </c>
      <c r="M294" s="20"/>
      <c r="N294" s="21"/>
    </row>
    <row r="295" spans="2:14" ht="12.75" customHeight="1">
      <c r="B295" s="19"/>
      <c r="C295" s="55"/>
      <c r="E295" s="20"/>
      <c r="F295" s="229"/>
      <c r="G295" s="229"/>
      <c r="H295" s="229"/>
      <c r="I295" s="229"/>
      <c r="J295" s="243">
        <v>681</v>
      </c>
      <c r="M295" s="20"/>
      <c r="N295" s="21"/>
    </row>
    <row r="296" spans="2:14" ht="12.75" customHeight="1">
      <c r="B296" s="19"/>
      <c r="C296" s="55"/>
      <c r="E296" s="220" t="s">
        <v>61</v>
      </c>
      <c r="F296" s="118" t="s">
        <v>232</v>
      </c>
      <c r="G296" s="229"/>
      <c r="H296" s="229"/>
      <c r="I296" s="229"/>
      <c r="J296" s="243"/>
      <c r="K296" s="151" t="str">
        <f>IF(L296=0,"Nuk ka","Leke")</f>
        <v>Leke</v>
      </c>
      <c r="L296" s="242">
        <f>'[1]PASH 1'!F22</f>
        <v>925003</v>
      </c>
      <c r="M296" s="20"/>
      <c r="N296" s="21"/>
    </row>
    <row r="297" spans="2:14" ht="15" customHeight="1">
      <c r="B297" s="19"/>
      <c r="C297" s="55"/>
      <c r="F297" s="60"/>
      <c r="G297" s="60"/>
      <c r="H297" s="60"/>
      <c r="I297" s="20"/>
      <c r="J297" s="53"/>
      <c r="K297" s="151"/>
      <c r="L297" s="214"/>
      <c r="M297" s="20"/>
      <c r="N297" s="21"/>
    </row>
    <row r="298" spans="2:14" ht="15.75">
      <c r="B298" s="19"/>
      <c r="C298" s="55"/>
      <c r="E298" s="220" t="s">
        <v>61</v>
      </c>
      <c r="F298" s="229" t="s">
        <v>233</v>
      </c>
      <c r="G298" s="229"/>
      <c r="H298" s="229"/>
      <c r="I298" s="229"/>
      <c r="J298" s="229"/>
      <c r="K298" s="151" t="str">
        <f t="shared" si="12"/>
        <v>Leke</v>
      </c>
      <c r="L298" s="222">
        <f>SUM(L299:L324)</f>
        <v>2208037</v>
      </c>
      <c r="M298" s="162">
        <f>'[1]PASH 1'!F23</f>
        <v>2208037</v>
      </c>
      <c r="N298" s="21"/>
    </row>
    <row r="299" spans="2:14" ht="12.75" customHeight="1">
      <c r="B299" s="19"/>
      <c r="C299" s="55"/>
      <c r="E299" s="223" t="s">
        <v>84</v>
      </c>
      <c r="F299" s="244" t="s">
        <v>234</v>
      </c>
      <c r="G299" s="245"/>
      <c r="H299" s="245"/>
      <c r="I299" s="245"/>
      <c r="J299" s="246">
        <v>604</v>
      </c>
      <c r="K299" s="151" t="str">
        <f t="shared" si="12"/>
        <v>Leke</v>
      </c>
      <c r="L299" s="226">
        <v>34172</v>
      </c>
      <c r="M299" s="20"/>
      <c r="N299" s="21"/>
    </row>
    <row r="300" spans="2:14" ht="12.75" customHeight="1">
      <c r="B300" s="19"/>
      <c r="C300" s="55"/>
      <c r="E300" s="223" t="s">
        <v>84</v>
      </c>
      <c r="F300" s="244" t="s">
        <v>235</v>
      </c>
      <c r="G300" s="245"/>
      <c r="H300" s="245"/>
      <c r="I300" s="245"/>
      <c r="J300" s="246">
        <v>606</v>
      </c>
      <c r="K300" s="151" t="str">
        <f t="shared" si="12"/>
        <v>Nuk ka</v>
      </c>
      <c r="L300" s="226"/>
      <c r="M300" s="20"/>
      <c r="N300" s="21"/>
    </row>
    <row r="301" spans="2:14" ht="15" customHeight="1">
      <c r="B301" s="19"/>
      <c r="C301" s="55"/>
      <c r="E301" s="223" t="s">
        <v>84</v>
      </c>
      <c r="F301" s="244" t="s">
        <v>236</v>
      </c>
      <c r="G301" s="247"/>
      <c r="H301" s="247"/>
      <c r="I301" s="247"/>
      <c r="J301" s="248">
        <v>607</v>
      </c>
      <c r="K301" s="151" t="str">
        <f t="shared" si="12"/>
        <v>Leke</v>
      </c>
      <c r="L301" s="226">
        <v>638036</v>
      </c>
      <c r="M301" s="20"/>
      <c r="N301" s="21"/>
    </row>
    <row r="302" spans="2:14">
      <c r="B302" s="19"/>
      <c r="C302" s="55"/>
      <c r="E302" s="223" t="s">
        <v>84</v>
      </c>
      <c r="F302" s="244" t="s">
        <v>237</v>
      </c>
      <c r="G302" s="249"/>
      <c r="H302" s="249"/>
      <c r="I302" s="249"/>
      <c r="J302" s="250"/>
      <c r="K302" s="151" t="str">
        <f t="shared" si="12"/>
        <v>Nuk ka</v>
      </c>
      <c r="L302" s="226"/>
      <c r="M302" s="20"/>
      <c r="N302" s="21"/>
    </row>
    <row r="303" spans="2:14" ht="15" customHeight="1">
      <c r="B303" s="19"/>
      <c r="C303" s="55"/>
      <c r="E303" s="223" t="s">
        <v>84</v>
      </c>
      <c r="F303" s="244" t="s">
        <v>238</v>
      </c>
      <c r="G303" s="249"/>
      <c r="H303" s="249"/>
      <c r="I303" s="249"/>
      <c r="J303" s="251">
        <v>611</v>
      </c>
      <c r="K303" s="151" t="str">
        <f t="shared" si="12"/>
        <v>Nuk ka</v>
      </c>
      <c r="L303" s="226"/>
      <c r="M303" s="20"/>
      <c r="N303" s="21"/>
    </row>
    <row r="304" spans="2:14" ht="15" customHeight="1">
      <c r="B304" s="19"/>
      <c r="C304" s="55"/>
      <c r="E304" s="223" t="s">
        <v>84</v>
      </c>
      <c r="F304" s="244" t="s">
        <v>239</v>
      </c>
      <c r="G304" s="249"/>
      <c r="H304" s="249"/>
      <c r="I304" s="249"/>
      <c r="J304" s="251">
        <v>613</v>
      </c>
      <c r="K304" s="151" t="str">
        <f t="shared" si="12"/>
        <v>Leke</v>
      </c>
      <c r="L304" s="226">
        <v>920500</v>
      </c>
      <c r="M304" s="20"/>
      <c r="N304" s="21"/>
    </row>
    <row r="305" spans="2:14">
      <c r="B305" s="19"/>
      <c r="C305" s="55"/>
      <c r="E305" s="223" t="s">
        <v>84</v>
      </c>
      <c r="F305" s="244" t="s">
        <v>240</v>
      </c>
      <c r="G305" s="249"/>
      <c r="H305" s="249"/>
      <c r="I305" s="249"/>
      <c r="J305" s="251">
        <v>615</v>
      </c>
      <c r="K305" s="151" t="str">
        <f t="shared" si="12"/>
        <v>Leke</v>
      </c>
      <c r="L305" s="226">
        <v>313122</v>
      </c>
      <c r="M305" s="20"/>
      <c r="N305" s="21"/>
    </row>
    <row r="306" spans="2:14">
      <c r="B306" s="19"/>
      <c r="C306" s="55"/>
      <c r="E306" s="223" t="s">
        <v>84</v>
      </c>
      <c r="F306" s="244" t="s">
        <v>241</v>
      </c>
      <c r="G306" s="249"/>
      <c r="H306" s="249"/>
      <c r="I306" s="249"/>
      <c r="J306" s="251">
        <v>616</v>
      </c>
      <c r="K306" s="151" t="str">
        <f t="shared" si="12"/>
        <v>Leke</v>
      </c>
      <c r="L306" s="226">
        <v>26950</v>
      </c>
      <c r="M306" s="20"/>
      <c r="N306" s="21"/>
    </row>
    <row r="307" spans="2:14" ht="12.75" customHeight="1">
      <c r="B307" s="19"/>
      <c r="C307" s="55"/>
      <c r="E307" s="223" t="s">
        <v>84</v>
      </c>
      <c r="F307" s="244" t="s">
        <v>242</v>
      </c>
      <c r="G307" s="252"/>
      <c r="H307" s="252"/>
      <c r="I307" s="252"/>
      <c r="J307" s="251">
        <v>617</v>
      </c>
      <c r="K307" s="151" t="str">
        <f t="shared" si="12"/>
        <v>Nuk ka</v>
      </c>
      <c r="L307" s="226">
        <v>0</v>
      </c>
      <c r="M307" s="20"/>
      <c r="N307" s="21"/>
    </row>
    <row r="308" spans="2:14" ht="12.75" customHeight="1">
      <c r="B308" s="19"/>
      <c r="C308" s="55"/>
      <c r="E308" s="223" t="s">
        <v>84</v>
      </c>
      <c r="F308" s="244" t="s">
        <v>243</v>
      </c>
      <c r="G308" s="244"/>
      <c r="H308" s="244"/>
      <c r="I308" s="244"/>
      <c r="J308" s="251">
        <v>618</v>
      </c>
      <c r="K308" s="151" t="str">
        <f t="shared" si="12"/>
        <v>Leke</v>
      </c>
      <c r="L308" s="226">
        <v>73923</v>
      </c>
      <c r="M308" s="20"/>
      <c r="N308" s="21"/>
    </row>
    <row r="309" spans="2:14" ht="12.75" customHeight="1">
      <c r="B309" s="19"/>
      <c r="C309" s="55"/>
      <c r="E309" s="223" t="s">
        <v>84</v>
      </c>
      <c r="F309" s="244" t="s">
        <v>244</v>
      </c>
      <c r="G309" s="253"/>
      <c r="H309" s="253"/>
      <c r="I309" s="253"/>
      <c r="J309" s="251">
        <v>621</v>
      </c>
      <c r="K309" s="151" t="str">
        <f t="shared" si="12"/>
        <v>Nuk ka</v>
      </c>
      <c r="L309" s="226"/>
      <c r="M309" s="20"/>
      <c r="N309" s="21"/>
    </row>
    <row r="310" spans="2:14" ht="12.75" customHeight="1">
      <c r="B310" s="19"/>
      <c r="C310" s="55"/>
      <c r="E310" s="223" t="s">
        <v>84</v>
      </c>
      <c r="F310" s="244" t="s">
        <v>245</v>
      </c>
      <c r="G310" s="253"/>
      <c r="H310" s="253"/>
      <c r="I310" s="253"/>
      <c r="J310" s="251">
        <v>622</v>
      </c>
      <c r="K310" s="151" t="str">
        <f t="shared" si="12"/>
        <v>Nuk ka</v>
      </c>
      <c r="L310" s="226"/>
      <c r="M310" s="20"/>
      <c r="N310" s="21"/>
    </row>
    <row r="311" spans="2:14" ht="12.75" customHeight="1">
      <c r="B311" s="19"/>
      <c r="C311" s="55"/>
      <c r="E311" s="223" t="s">
        <v>84</v>
      </c>
      <c r="F311" s="244" t="s">
        <v>246</v>
      </c>
      <c r="G311" s="244"/>
      <c r="H311" s="244"/>
      <c r="I311" s="244"/>
      <c r="J311" s="251">
        <v>623</v>
      </c>
      <c r="K311" s="151" t="str">
        <f t="shared" si="12"/>
        <v>Nuk ka</v>
      </c>
      <c r="L311" s="226"/>
      <c r="M311" s="20"/>
      <c r="N311" s="21"/>
    </row>
    <row r="312" spans="2:14" ht="12.75" customHeight="1">
      <c r="B312" s="19"/>
      <c r="C312" s="55"/>
      <c r="E312" s="223" t="s">
        <v>84</v>
      </c>
      <c r="F312" s="244" t="s">
        <v>247</v>
      </c>
      <c r="G312" s="244"/>
      <c r="H312" s="244"/>
      <c r="I312" s="244"/>
      <c r="J312" s="251">
        <v>624</v>
      </c>
      <c r="K312" s="151" t="str">
        <f t="shared" si="12"/>
        <v>Nuk ka</v>
      </c>
      <c r="L312" s="226"/>
      <c r="M312" s="20"/>
      <c r="N312" s="21"/>
    </row>
    <row r="313" spans="2:14" ht="12.75" customHeight="1">
      <c r="B313" s="19"/>
      <c r="C313" s="55"/>
      <c r="E313" s="223" t="s">
        <v>84</v>
      </c>
      <c r="F313" s="244" t="s">
        <v>248</v>
      </c>
      <c r="G313" s="245"/>
      <c r="H313" s="245"/>
      <c r="I313" s="245"/>
      <c r="J313" s="251">
        <v>625</v>
      </c>
      <c r="K313" s="151" t="str">
        <f t="shared" si="12"/>
        <v>Nuk ka</v>
      </c>
      <c r="L313" s="254"/>
      <c r="M313" s="20"/>
      <c r="N313" s="21"/>
    </row>
    <row r="314" spans="2:14" ht="15" customHeight="1">
      <c r="B314" s="19"/>
      <c r="C314" s="55"/>
      <c r="E314" s="223" t="s">
        <v>84</v>
      </c>
      <c r="F314" s="244" t="s">
        <v>249</v>
      </c>
      <c r="G314" s="245"/>
      <c r="H314" s="245"/>
      <c r="I314" s="245"/>
      <c r="J314" s="251">
        <v>626</v>
      </c>
      <c r="K314" s="151" t="str">
        <f t="shared" si="12"/>
        <v>Leke</v>
      </c>
      <c r="L314" s="254">
        <v>12500</v>
      </c>
      <c r="M314" s="20"/>
      <c r="N314" s="21"/>
    </row>
    <row r="315" spans="2:14" ht="12.75" customHeight="1">
      <c r="B315" s="19"/>
      <c r="C315" s="55"/>
      <c r="E315" s="223" t="s">
        <v>84</v>
      </c>
      <c r="F315" s="244" t="s">
        <v>250</v>
      </c>
      <c r="G315" s="245"/>
      <c r="H315" s="245"/>
      <c r="I315" s="245"/>
      <c r="J315" s="251">
        <v>627</v>
      </c>
      <c r="K315" s="151" t="str">
        <f t="shared" si="12"/>
        <v>Nuk ka</v>
      </c>
      <c r="L315" s="254">
        <v>0</v>
      </c>
      <c r="M315" s="20"/>
      <c r="N315" s="21"/>
    </row>
    <row r="316" spans="2:14" ht="12.75" customHeight="1">
      <c r="B316" s="19"/>
      <c r="C316" s="55"/>
      <c r="E316" s="223" t="s">
        <v>84</v>
      </c>
      <c r="F316" s="244" t="s">
        <v>251</v>
      </c>
      <c r="G316" s="245"/>
      <c r="H316" s="245"/>
      <c r="I316" s="245"/>
      <c r="J316" s="246">
        <v>628</v>
      </c>
      <c r="K316" s="151" t="str">
        <f t="shared" si="12"/>
        <v>Leke</v>
      </c>
      <c r="L316" s="254">
        <v>41242</v>
      </c>
      <c r="M316" s="20"/>
      <c r="N316" s="21"/>
    </row>
    <row r="317" spans="2:14" ht="15" customHeight="1">
      <c r="B317" s="19"/>
      <c r="C317" s="55"/>
      <c r="E317" s="223" t="s">
        <v>84</v>
      </c>
      <c r="F317" s="244" t="s">
        <v>252</v>
      </c>
      <c r="G317" s="245"/>
      <c r="H317" s="245"/>
      <c r="I317" s="245"/>
      <c r="J317" s="251">
        <v>632</v>
      </c>
      <c r="K317" s="151" t="str">
        <f t="shared" si="12"/>
        <v>Nuk ka</v>
      </c>
      <c r="L317" s="254"/>
      <c r="M317" s="20"/>
      <c r="N317" s="21"/>
    </row>
    <row r="318" spans="2:14" ht="12.75" customHeight="1">
      <c r="B318" s="19"/>
      <c r="C318" s="55"/>
      <c r="E318" s="223" t="s">
        <v>84</v>
      </c>
      <c r="F318" s="244" t="s">
        <v>253</v>
      </c>
      <c r="G318" s="245"/>
      <c r="H318" s="245"/>
      <c r="I318" s="245"/>
      <c r="J318" s="251">
        <v>633</v>
      </c>
      <c r="K318" s="151" t="str">
        <f t="shared" si="12"/>
        <v>Nuk ka</v>
      </c>
      <c r="L318" s="254"/>
      <c r="M318" s="20"/>
      <c r="N318" s="21"/>
    </row>
    <row r="319" spans="2:14">
      <c r="B319" s="19"/>
      <c r="C319" s="55"/>
      <c r="E319" s="223" t="s">
        <v>84</v>
      </c>
      <c r="F319" s="244" t="s">
        <v>254</v>
      </c>
      <c r="G319" s="245"/>
      <c r="H319" s="245"/>
      <c r="I319" s="245"/>
      <c r="J319" s="251">
        <v>634</v>
      </c>
      <c r="K319" s="151" t="str">
        <f t="shared" si="12"/>
        <v>Leke</v>
      </c>
      <c r="L319" s="254">
        <v>138950</v>
      </c>
      <c r="M319" s="20"/>
      <c r="N319" s="21"/>
    </row>
    <row r="320" spans="2:14">
      <c r="B320" s="19"/>
      <c r="C320" s="55"/>
      <c r="E320" s="223" t="s">
        <v>84</v>
      </c>
      <c r="F320" s="244" t="s">
        <v>255</v>
      </c>
      <c r="G320" s="245"/>
      <c r="H320" s="245"/>
      <c r="I320" s="245"/>
      <c r="J320" s="255" t="s">
        <v>256</v>
      </c>
      <c r="K320" s="151" t="str">
        <f t="shared" si="12"/>
        <v>Leke</v>
      </c>
      <c r="L320" s="254">
        <v>8642</v>
      </c>
      <c r="M320" s="20"/>
      <c r="N320" s="21"/>
    </row>
    <row r="321" spans="2:14">
      <c r="B321" s="19"/>
      <c r="C321" s="55"/>
      <c r="E321" s="223" t="s">
        <v>84</v>
      </c>
      <c r="F321" s="244" t="s">
        <v>257</v>
      </c>
      <c r="G321" s="253"/>
      <c r="H321" s="253"/>
      <c r="I321" s="253"/>
      <c r="J321" s="251">
        <v>653</v>
      </c>
      <c r="K321" s="151" t="str">
        <f t="shared" si="12"/>
        <v>Nuk ka</v>
      </c>
      <c r="L321" s="254"/>
      <c r="M321" s="20"/>
      <c r="N321" s="21"/>
    </row>
    <row r="322" spans="2:14">
      <c r="B322" s="19"/>
      <c r="C322" s="55"/>
      <c r="E322" s="223" t="s">
        <v>84</v>
      </c>
      <c r="F322" s="244" t="s">
        <v>258</v>
      </c>
      <c r="G322" s="253"/>
      <c r="H322" s="253"/>
      <c r="I322" s="253"/>
      <c r="J322" s="251">
        <v>654</v>
      </c>
      <c r="K322" s="151" t="str">
        <f t="shared" si="12"/>
        <v>Nuk ka</v>
      </c>
      <c r="L322" s="256"/>
      <c r="M322" s="20"/>
      <c r="N322" s="21"/>
    </row>
    <row r="323" spans="2:14" s="34" customFormat="1">
      <c r="B323" s="257"/>
      <c r="C323" s="55">
        <v>10</v>
      </c>
      <c r="E323" s="223" t="s">
        <v>84</v>
      </c>
      <c r="F323" s="244" t="s">
        <v>259</v>
      </c>
      <c r="G323" s="253"/>
      <c r="H323" s="253"/>
      <c r="I323" s="253"/>
      <c r="J323" s="251" t="s">
        <v>260</v>
      </c>
      <c r="K323" s="151" t="str">
        <f t="shared" si="12"/>
        <v>Nuk ka</v>
      </c>
      <c r="L323" s="256"/>
      <c r="M323" s="20"/>
      <c r="N323" s="258"/>
    </row>
    <row r="324" spans="2:14">
      <c r="B324" s="19"/>
      <c r="C324" s="55"/>
      <c r="E324" s="223" t="s">
        <v>84</v>
      </c>
      <c r="F324" s="244" t="s">
        <v>261</v>
      </c>
      <c r="G324" s="245"/>
      <c r="H324" s="245"/>
      <c r="I324" s="245"/>
      <c r="J324" s="246">
        <v>67</v>
      </c>
      <c r="K324" s="151" t="str">
        <f t="shared" si="12"/>
        <v>Nuk ka</v>
      </c>
      <c r="L324" s="214">
        <v>0</v>
      </c>
      <c r="M324" s="20"/>
      <c r="N324" s="21"/>
    </row>
    <row r="325" spans="2:14">
      <c r="B325" s="19"/>
      <c r="C325" s="55"/>
      <c r="F325" s="259"/>
      <c r="G325" s="259"/>
      <c r="H325" s="259"/>
      <c r="I325" s="259"/>
      <c r="J325" s="260"/>
      <c r="K325" s="151"/>
      <c r="L325" s="214"/>
      <c r="M325" s="149"/>
      <c r="N325" s="21"/>
    </row>
    <row r="326" spans="2:14">
      <c r="B326" s="19"/>
      <c r="C326" s="55"/>
      <c r="E326" s="34"/>
      <c r="F326" s="56"/>
      <c r="G326" s="56"/>
      <c r="H326" s="56"/>
      <c r="I326" s="20"/>
      <c r="J326" s="53"/>
      <c r="K326" s="151"/>
      <c r="L326" s="214"/>
      <c r="M326" s="20"/>
      <c r="N326" s="21"/>
    </row>
    <row r="327" spans="2:14" ht="15.75">
      <c r="B327" s="19"/>
      <c r="C327" s="55"/>
      <c r="E327" s="220" t="s">
        <v>61</v>
      </c>
      <c r="F327" s="118" t="s">
        <v>262</v>
      </c>
      <c r="G327" s="56"/>
      <c r="H327" s="56"/>
      <c r="I327" s="20"/>
      <c r="J327" s="53"/>
      <c r="K327" s="151"/>
      <c r="L327" s="214"/>
      <c r="M327" s="20"/>
      <c r="N327" s="21"/>
    </row>
    <row r="328" spans="2:14">
      <c r="B328" s="19"/>
      <c r="C328" s="55"/>
      <c r="E328" s="34"/>
      <c r="F328" s="56"/>
      <c r="G328" s="56"/>
      <c r="H328" s="56"/>
      <c r="I328" s="20"/>
      <c r="J328" s="53"/>
      <c r="K328" s="151"/>
      <c r="L328" s="214"/>
      <c r="M328" s="20"/>
      <c r="N328" s="21"/>
    </row>
    <row r="329" spans="2:14" ht="42" customHeight="1">
      <c r="B329" s="19"/>
      <c r="C329" s="55"/>
      <c r="E329" s="34"/>
      <c r="F329" s="261" t="s">
        <v>263</v>
      </c>
      <c r="G329" s="261"/>
      <c r="H329" s="261"/>
      <c r="I329" s="261"/>
      <c r="J329" s="262"/>
      <c r="K329" s="151" t="str">
        <f t="shared" ref="K329:K331" si="13">IF(L329=0,"Nuk ka","Leke")</f>
        <v>Nuk ka</v>
      </c>
      <c r="L329" s="214">
        <v>0</v>
      </c>
      <c r="M329" s="20"/>
      <c r="N329" s="21"/>
    </row>
    <row r="330" spans="2:14" ht="48" customHeight="1">
      <c r="B330" s="19"/>
      <c r="C330" s="55"/>
      <c r="E330" s="34"/>
      <c r="F330" s="261" t="s">
        <v>264</v>
      </c>
      <c r="G330" s="261"/>
      <c r="H330" s="261"/>
      <c r="I330" s="261"/>
      <c r="J330" s="262"/>
      <c r="K330" s="151" t="str">
        <f t="shared" si="13"/>
        <v>Nuk ka</v>
      </c>
      <c r="L330" s="214">
        <v>0</v>
      </c>
      <c r="M330" s="20"/>
      <c r="N330" s="21"/>
    </row>
    <row r="331" spans="2:14" ht="36.75" customHeight="1">
      <c r="B331" s="19"/>
      <c r="C331" s="55"/>
      <c r="E331" s="34"/>
      <c r="F331" s="261" t="s">
        <v>265</v>
      </c>
      <c r="G331" s="261"/>
      <c r="H331" s="261"/>
      <c r="I331" s="261"/>
      <c r="J331" s="262"/>
      <c r="K331" s="151" t="str">
        <f t="shared" si="13"/>
        <v>Nuk ka</v>
      </c>
      <c r="L331" s="214">
        <v>0</v>
      </c>
      <c r="M331" s="20"/>
      <c r="N331" s="21"/>
    </row>
    <row r="332" spans="2:14">
      <c r="B332" s="19"/>
      <c r="C332" s="55"/>
      <c r="E332" s="34"/>
      <c r="F332" s="56"/>
      <c r="G332" s="56"/>
      <c r="H332" s="56"/>
      <c r="I332" s="20"/>
      <c r="J332" s="53"/>
      <c r="K332" s="151"/>
      <c r="L332" s="214"/>
      <c r="M332" s="20"/>
      <c r="N332" s="21"/>
    </row>
    <row r="333" spans="2:14">
      <c r="B333" s="19"/>
      <c r="C333" s="55"/>
      <c r="E333" s="34"/>
      <c r="F333" s="56"/>
      <c r="G333" s="56"/>
      <c r="H333" s="56"/>
      <c r="I333" s="20"/>
      <c r="J333" s="53"/>
      <c r="K333" s="151"/>
      <c r="L333" s="214"/>
      <c r="M333" s="20"/>
      <c r="N333" s="21"/>
    </row>
    <row r="334" spans="2:14" ht="31.5" customHeight="1">
      <c r="B334" s="19"/>
      <c r="C334" s="55"/>
      <c r="E334" s="263" t="s">
        <v>61</v>
      </c>
      <c r="F334" s="264" t="s">
        <v>266</v>
      </c>
      <c r="G334" s="264"/>
      <c r="H334" s="264"/>
      <c r="I334" s="264"/>
      <c r="J334" s="53"/>
      <c r="K334" s="151" t="str">
        <f t="shared" ref="K334" si="14">IF(L334=0,"Nuk ka","Leke")</f>
        <v>Nuk ka</v>
      </c>
      <c r="L334" s="214">
        <v>0</v>
      </c>
      <c r="M334" s="20"/>
      <c r="N334" s="21"/>
    </row>
    <row r="335" spans="2:14">
      <c r="B335" s="19"/>
      <c r="C335" s="55"/>
      <c r="E335" s="149"/>
      <c r="F335" s="56"/>
      <c r="G335" s="56"/>
      <c r="H335" s="56"/>
      <c r="I335" s="20"/>
      <c r="J335" s="53"/>
      <c r="K335" s="151"/>
      <c r="L335" s="214"/>
      <c r="M335" s="20"/>
      <c r="N335" s="21"/>
    </row>
    <row r="336" spans="2:14" ht="15.75">
      <c r="B336" s="19"/>
      <c r="C336" s="55"/>
      <c r="E336" s="220" t="s">
        <v>61</v>
      </c>
      <c r="F336" s="118" t="s">
        <v>267</v>
      </c>
      <c r="G336" s="56"/>
      <c r="H336" s="56"/>
      <c r="I336" s="20"/>
      <c r="J336" s="53"/>
      <c r="K336" s="151"/>
      <c r="L336" s="214"/>
      <c r="M336" s="20"/>
      <c r="N336" s="21"/>
    </row>
    <row r="337" spans="2:14">
      <c r="B337" s="19"/>
      <c r="C337" s="55"/>
      <c r="E337" s="34"/>
      <c r="F337" s="56"/>
      <c r="G337" s="56"/>
      <c r="H337" s="56"/>
      <c r="I337" s="20"/>
      <c r="J337" s="53"/>
      <c r="K337" s="151"/>
      <c r="L337" s="214"/>
      <c r="M337" s="20"/>
      <c r="N337" s="21"/>
    </row>
    <row r="338" spans="2:14" ht="45" customHeight="1">
      <c r="B338" s="19"/>
      <c r="C338" s="55"/>
      <c r="E338" s="34"/>
      <c r="F338" s="261" t="s">
        <v>268</v>
      </c>
      <c r="G338" s="261"/>
      <c r="H338" s="261"/>
      <c r="I338" s="261"/>
      <c r="J338" s="53"/>
      <c r="K338" s="151" t="str">
        <f t="shared" ref="K338:K339" si="15">IF(L338=0,"Nuk ka","Leke")</f>
        <v>Nuk ka</v>
      </c>
      <c r="L338" s="214">
        <v>0</v>
      </c>
      <c r="M338" s="20"/>
      <c r="N338" s="21"/>
    </row>
    <row r="339" spans="2:14" ht="21.75" customHeight="1">
      <c r="B339" s="19"/>
      <c r="C339" s="55"/>
      <c r="E339" s="34"/>
      <c r="F339" s="265" t="s">
        <v>269</v>
      </c>
      <c r="G339" s="56"/>
      <c r="H339" s="56"/>
      <c r="I339" s="20"/>
      <c r="J339" s="53"/>
      <c r="K339" s="151" t="str">
        <f t="shared" si="15"/>
        <v>Nuk ka</v>
      </c>
      <c r="L339" s="214">
        <v>0</v>
      </c>
      <c r="M339" s="20"/>
      <c r="N339" s="21"/>
    </row>
    <row r="340" spans="2:14">
      <c r="B340" s="19"/>
      <c r="C340" s="55"/>
      <c r="E340" s="34"/>
      <c r="F340" s="56"/>
      <c r="G340" s="56"/>
      <c r="H340" s="56"/>
      <c r="I340" s="20"/>
      <c r="J340" s="53"/>
      <c r="K340" s="151"/>
      <c r="L340" s="214"/>
      <c r="M340" s="20"/>
      <c r="N340" s="21"/>
    </row>
    <row r="341" spans="2:14" ht="32.25" customHeight="1">
      <c r="B341" s="19"/>
      <c r="C341" s="55"/>
      <c r="E341" s="220" t="s">
        <v>61</v>
      </c>
      <c r="F341" s="266" t="s">
        <v>270</v>
      </c>
      <c r="G341" s="266"/>
      <c r="H341" s="266"/>
      <c r="I341" s="266"/>
      <c r="J341" s="53"/>
      <c r="K341" s="151" t="str">
        <f t="shared" ref="K341" si="16">IF(L341=0,"Nuk ka","Leke")</f>
        <v>Nuk ka</v>
      </c>
      <c r="L341" s="222">
        <f>SUM(L342-L343)</f>
        <v>0</v>
      </c>
      <c r="M341" s="20"/>
      <c r="N341" s="21"/>
    </row>
    <row r="342" spans="2:14">
      <c r="B342" s="19"/>
      <c r="C342" s="55"/>
      <c r="E342" s="34"/>
      <c r="F342" s="56"/>
      <c r="G342" s="56"/>
      <c r="H342" s="56"/>
      <c r="I342" s="20"/>
      <c r="J342" s="53"/>
      <c r="K342" s="151"/>
      <c r="L342" s="214"/>
      <c r="M342" s="20"/>
      <c r="N342" s="21"/>
    </row>
    <row r="343" spans="2:14">
      <c r="B343" s="19"/>
      <c r="C343" s="55"/>
      <c r="E343" s="34"/>
      <c r="F343" s="238" t="s">
        <v>271</v>
      </c>
      <c r="G343" s="238"/>
      <c r="H343" s="238"/>
      <c r="I343" s="238"/>
      <c r="J343" s="248">
        <v>761</v>
      </c>
      <c r="K343" s="151" t="str">
        <f t="shared" ref="K343:K344" si="17">IF(L343=0,"Nuk ka","Leke")</f>
        <v>Nuk ka</v>
      </c>
      <c r="L343" s="226">
        <v>0</v>
      </c>
      <c r="M343" s="20"/>
      <c r="N343" s="21"/>
    </row>
    <row r="344" spans="2:14">
      <c r="B344" s="19"/>
      <c r="C344" s="55"/>
      <c r="E344" s="34"/>
      <c r="F344" s="238" t="s">
        <v>272</v>
      </c>
      <c r="G344" s="238"/>
      <c r="H344" s="238"/>
      <c r="I344" s="238"/>
      <c r="J344" s="248">
        <v>661</v>
      </c>
      <c r="K344" s="151" t="str">
        <f t="shared" si="17"/>
        <v>Nuk ka</v>
      </c>
      <c r="L344" s="226">
        <v>0</v>
      </c>
      <c r="M344" s="20"/>
      <c r="N344" s="21"/>
    </row>
    <row r="345" spans="2:14">
      <c r="B345" s="19"/>
      <c r="C345" s="55"/>
      <c r="E345" s="34"/>
      <c r="F345" s="56"/>
      <c r="G345" s="56"/>
      <c r="H345" s="56"/>
      <c r="I345" s="20"/>
      <c r="J345" s="53"/>
      <c r="K345" s="151"/>
      <c r="L345" s="214"/>
      <c r="M345" s="20"/>
      <c r="N345" s="21"/>
    </row>
    <row r="346" spans="2:14">
      <c r="B346" s="19"/>
      <c r="C346" s="55"/>
      <c r="E346" s="34"/>
      <c r="F346" s="267" t="s">
        <v>273</v>
      </c>
      <c r="G346" s="267"/>
      <c r="H346" s="267"/>
      <c r="I346" s="267"/>
      <c r="J346" s="248">
        <v>762</v>
      </c>
      <c r="K346" s="151" t="str">
        <f t="shared" ref="K346:K347" si="18">IF(L346=0,"Nuk ka","Leke")</f>
        <v>Nuk ka</v>
      </c>
      <c r="L346" s="214"/>
      <c r="M346" s="20"/>
      <c r="N346" s="21"/>
    </row>
    <row r="347" spans="2:14">
      <c r="B347" s="19"/>
      <c r="C347" s="55"/>
      <c r="E347" s="34"/>
      <c r="F347" s="267" t="s">
        <v>274</v>
      </c>
      <c r="G347" s="267"/>
      <c r="H347" s="267"/>
      <c r="I347" s="267"/>
      <c r="J347" s="248">
        <v>662</v>
      </c>
      <c r="K347" s="151" t="str">
        <f t="shared" si="18"/>
        <v>Nuk ka</v>
      </c>
      <c r="L347" s="214"/>
      <c r="M347" s="20"/>
      <c r="N347" s="21"/>
    </row>
    <row r="348" spans="2:14">
      <c r="B348" s="19"/>
      <c r="C348" s="55"/>
      <c r="E348" s="34"/>
      <c r="F348" s="56"/>
      <c r="G348" s="56"/>
      <c r="H348" s="56"/>
      <c r="I348" s="20"/>
      <c r="J348" s="53"/>
      <c r="K348" s="151"/>
      <c r="L348" s="214"/>
      <c r="M348" s="20"/>
      <c r="N348" s="21"/>
    </row>
    <row r="349" spans="2:14">
      <c r="B349" s="19"/>
      <c r="C349" s="55"/>
      <c r="E349" s="223" t="s">
        <v>84</v>
      </c>
      <c r="F349" s="268" t="s">
        <v>275</v>
      </c>
      <c r="G349" s="268"/>
      <c r="H349" s="268"/>
      <c r="I349" s="268"/>
      <c r="J349" s="268"/>
      <c r="K349" s="151" t="str">
        <f t="shared" ref="K349:K353" si="19">IF(L349=0,"Nuk ka","Leke")</f>
        <v>Nuk ka</v>
      </c>
      <c r="L349" s="222">
        <f>L350+L355+L359+L363</f>
        <v>0</v>
      </c>
      <c r="M349" s="20"/>
      <c r="N349" s="21"/>
    </row>
    <row r="350" spans="2:14">
      <c r="B350" s="19"/>
      <c r="C350" s="55"/>
      <c r="E350" s="223"/>
      <c r="F350" s="119" t="s">
        <v>276</v>
      </c>
      <c r="G350" s="119"/>
      <c r="H350" s="119"/>
      <c r="I350" s="119"/>
      <c r="J350" s="269"/>
      <c r="K350" s="151" t="str">
        <f t="shared" si="19"/>
        <v>Nuk ka</v>
      </c>
      <c r="L350" s="214">
        <f>SUM(L351:L353)</f>
        <v>0</v>
      </c>
      <c r="M350" s="20"/>
      <c r="N350" s="21"/>
    </row>
    <row r="351" spans="2:14">
      <c r="B351" s="19"/>
      <c r="C351" s="55"/>
      <c r="E351" s="223"/>
      <c r="F351" s="119"/>
      <c r="G351" s="270" t="s">
        <v>277</v>
      </c>
      <c r="H351" s="270"/>
      <c r="I351" s="270"/>
      <c r="J351" s="248">
        <v>763</v>
      </c>
      <c r="K351" s="151" t="str">
        <f t="shared" si="19"/>
        <v>Nuk ka</v>
      </c>
      <c r="L351" s="214"/>
      <c r="M351" s="20"/>
      <c r="N351" s="21"/>
    </row>
    <row r="352" spans="2:14">
      <c r="B352" s="19"/>
      <c r="C352" s="55"/>
      <c r="E352" s="223"/>
      <c r="F352" s="119"/>
      <c r="G352" s="271" t="s">
        <v>278</v>
      </c>
      <c r="H352" s="271"/>
      <c r="I352" s="271"/>
      <c r="J352" s="272" t="s">
        <v>279</v>
      </c>
      <c r="K352" s="151" t="str">
        <f t="shared" si="19"/>
        <v>Nuk ka</v>
      </c>
      <c r="L352" s="214"/>
      <c r="M352" s="20"/>
      <c r="N352" s="21"/>
    </row>
    <row r="353" spans="2:16">
      <c r="B353" s="19"/>
      <c r="C353" s="55"/>
      <c r="E353" s="223"/>
      <c r="F353" s="119"/>
      <c r="G353" s="271" t="s">
        <v>280</v>
      </c>
      <c r="H353" s="271"/>
      <c r="I353" s="271"/>
      <c r="J353" s="272" t="s">
        <v>281</v>
      </c>
      <c r="K353" s="151" t="str">
        <f t="shared" si="19"/>
        <v>Nuk ka</v>
      </c>
      <c r="L353" s="214">
        <v>0</v>
      </c>
      <c r="M353" s="20"/>
      <c r="N353" s="21"/>
    </row>
    <row r="354" spans="2:16">
      <c r="B354" s="19"/>
      <c r="C354" s="55"/>
      <c r="E354" s="223" t="s">
        <v>84</v>
      </c>
      <c r="F354" s="119"/>
      <c r="G354" s="273"/>
      <c r="H354" s="119"/>
      <c r="I354" s="119"/>
      <c r="J354" s="274"/>
      <c r="K354" s="151"/>
      <c r="L354" s="214"/>
      <c r="M354" s="20"/>
      <c r="N354" s="21"/>
    </row>
    <row r="355" spans="2:16">
      <c r="B355" s="19"/>
      <c r="C355" s="55"/>
      <c r="E355" s="223"/>
      <c r="F355" s="275" t="s">
        <v>282</v>
      </c>
      <c r="G355" s="275"/>
      <c r="H355" s="275"/>
      <c r="I355" s="275"/>
      <c r="J355" s="275"/>
      <c r="K355" s="151" t="str">
        <f t="shared" ref="K355:K357" si="20">IF(L355=0,"Nuk ka","Leke")</f>
        <v>Nuk ka</v>
      </c>
      <c r="L355" s="214">
        <f>L356-L357</f>
        <v>0</v>
      </c>
      <c r="M355" s="20"/>
      <c r="N355" s="21"/>
    </row>
    <row r="356" spans="2:16">
      <c r="B356" s="19"/>
      <c r="C356" s="55"/>
      <c r="E356" s="223"/>
      <c r="G356" s="275" t="s">
        <v>283</v>
      </c>
      <c r="H356" s="275"/>
      <c r="I356" s="275"/>
      <c r="J356" s="223">
        <v>767</v>
      </c>
      <c r="K356" s="151" t="str">
        <f t="shared" si="20"/>
        <v>Nuk ka</v>
      </c>
      <c r="L356" s="226"/>
      <c r="M356" s="20"/>
      <c r="N356" s="21"/>
    </row>
    <row r="357" spans="2:16">
      <c r="B357" s="19"/>
      <c r="C357" s="55"/>
      <c r="E357" s="223"/>
      <c r="F357" s="265"/>
      <c r="G357" s="267" t="s">
        <v>284</v>
      </c>
      <c r="H357" s="267"/>
      <c r="I357" s="267"/>
      <c r="J357" s="223">
        <v>667</v>
      </c>
      <c r="K357" s="151" t="str">
        <f t="shared" si="20"/>
        <v>Nuk ka</v>
      </c>
      <c r="L357" s="226"/>
      <c r="M357" s="20"/>
      <c r="N357" s="21"/>
    </row>
    <row r="358" spans="2:16">
      <c r="B358" s="19"/>
      <c r="C358" s="55"/>
      <c r="E358" s="223" t="s">
        <v>84</v>
      </c>
      <c r="F358" s="265"/>
      <c r="G358" s="273"/>
      <c r="H358" s="265"/>
      <c r="I358" s="265"/>
      <c r="J358" s="276"/>
      <c r="K358" s="151"/>
      <c r="L358" s="214"/>
      <c r="M358" s="20"/>
      <c r="N358" s="21"/>
    </row>
    <row r="359" spans="2:16">
      <c r="B359" s="19"/>
      <c r="C359" s="55"/>
      <c r="E359" s="223"/>
      <c r="F359" s="275" t="s">
        <v>285</v>
      </c>
      <c r="G359" s="275"/>
      <c r="H359" s="275"/>
      <c r="I359" s="275"/>
      <c r="J359" s="275"/>
      <c r="K359" s="151" t="str">
        <f t="shared" ref="K359:K361" si="21">IF(L359=0,"Nuk ka","Leke")</f>
        <v>Nuk ka</v>
      </c>
      <c r="L359" s="214">
        <f>L360-L361</f>
        <v>0</v>
      </c>
      <c r="M359" s="20"/>
      <c r="N359" s="21"/>
    </row>
    <row r="360" spans="2:16">
      <c r="B360" s="19"/>
      <c r="C360" s="55"/>
      <c r="E360" s="223"/>
      <c r="F360" s="265"/>
      <c r="G360" s="238" t="s">
        <v>286</v>
      </c>
      <c r="H360" s="238"/>
      <c r="I360" s="238"/>
      <c r="J360" s="248">
        <v>769</v>
      </c>
      <c r="K360" s="151" t="str">
        <f t="shared" si="21"/>
        <v>Nuk ka</v>
      </c>
      <c r="L360" s="254"/>
      <c r="M360" s="20"/>
      <c r="N360" s="21"/>
    </row>
    <row r="361" spans="2:16">
      <c r="B361" s="19"/>
      <c r="C361" s="55"/>
      <c r="E361" s="223"/>
      <c r="F361" s="265"/>
      <c r="G361" s="238" t="s">
        <v>287</v>
      </c>
      <c r="H361" s="238"/>
      <c r="I361" s="238"/>
      <c r="J361" s="248">
        <v>669</v>
      </c>
      <c r="K361" s="151" t="str">
        <f t="shared" si="21"/>
        <v>Nuk ka</v>
      </c>
      <c r="L361" s="254">
        <v>0</v>
      </c>
      <c r="M361" s="149"/>
      <c r="N361" s="21"/>
    </row>
    <row r="362" spans="2:16" s="34" customFormat="1">
      <c r="B362" s="257"/>
      <c r="C362" s="55">
        <v>12</v>
      </c>
      <c r="E362" s="223" t="s">
        <v>84</v>
      </c>
      <c r="F362" s="265"/>
      <c r="G362" s="265"/>
      <c r="H362" s="265"/>
      <c r="I362" s="265"/>
      <c r="J362" s="265"/>
      <c r="K362" s="151"/>
      <c r="L362" s="214"/>
      <c r="M362" s="149"/>
      <c r="N362" s="258"/>
      <c r="P362"/>
    </row>
    <row r="363" spans="2:16">
      <c r="B363" s="19"/>
      <c r="C363" s="55"/>
      <c r="D363" s="34">
        <v>1</v>
      </c>
      <c r="E363" s="223"/>
      <c r="F363" s="275" t="s">
        <v>288</v>
      </c>
      <c r="G363" s="275"/>
      <c r="H363" s="275"/>
      <c r="I363" s="275"/>
      <c r="J363" s="275"/>
      <c r="K363" s="151" t="str">
        <f t="shared" ref="K363:K365" si="22">IF(L363=0,"Nuk ka","Leke")</f>
        <v>Nuk ka</v>
      </c>
      <c r="L363" s="214">
        <v>0</v>
      </c>
      <c r="M363" s="20"/>
      <c r="N363" s="21"/>
    </row>
    <row r="364" spans="2:16">
      <c r="B364" s="19"/>
      <c r="C364" s="55"/>
      <c r="D364" s="34"/>
      <c r="E364" s="223"/>
      <c r="F364" s="265"/>
      <c r="G364" s="267" t="s">
        <v>289</v>
      </c>
      <c r="H364" s="267"/>
      <c r="I364" s="267"/>
      <c r="J364" s="248">
        <v>768</v>
      </c>
      <c r="K364" s="151" t="str">
        <f t="shared" si="22"/>
        <v>Nuk ka</v>
      </c>
      <c r="L364" s="214"/>
      <c r="M364" s="149"/>
      <c r="N364" s="21"/>
    </row>
    <row r="365" spans="2:16">
      <c r="B365" s="19"/>
      <c r="C365" s="55"/>
      <c r="D365" s="34"/>
      <c r="F365" s="265"/>
      <c r="G365" s="267" t="s">
        <v>290</v>
      </c>
      <c r="H365" s="267"/>
      <c r="I365" s="267"/>
      <c r="J365" s="248">
        <v>668</v>
      </c>
      <c r="K365" s="151" t="str">
        <f t="shared" si="22"/>
        <v>Nuk ka</v>
      </c>
      <c r="L365" s="214"/>
      <c r="M365" s="20"/>
      <c r="N365" s="21"/>
    </row>
    <row r="366" spans="2:16">
      <c r="B366" s="19"/>
      <c r="C366" s="55">
        <v>16</v>
      </c>
      <c r="F366" s="163"/>
      <c r="G366" s="119"/>
      <c r="H366" s="119"/>
      <c r="I366" s="20"/>
      <c r="J366" s="53"/>
      <c r="K366" s="151"/>
      <c r="L366" s="214"/>
      <c r="M366" s="20"/>
      <c r="N366" s="21"/>
    </row>
    <row r="367" spans="2:16">
      <c r="B367" s="19"/>
      <c r="C367" s="43"/>
      <c r="D367" s="20"/>
      <c r="F367" s="277" t="s">
        <v>291</v>
      </c>
      <c r="G367" s="277"/>
      <c r="H367" s="277"/>
      <c r="I367" s="277"/>
      <c r="J367" s="277"/>
      <c r="K367" s="151" t="str">
        <f t="shared" ref="K367:K375" si="23">IF(L367=0,"Nuk ka","Leke")</f>
        <v>Nuk ka</v>
      </c>
      <c r="L367" s="222"/>
      <c r="M367" s="20"/>
      <c r="N367" s="21"/>
    </row>
    <row r="368" spans="2:16" ht="15.75">
      <c r="B368" s="19"/>
      <c r="C368" s="43"/>
      <c r="D368" s="215" t="s">
        <v>292</v>
      </c>
      <c r="F368" s="194" t="s">
        <v>293</v>
      </c>
      <c r="G368" s="194"/>
      <c r="H368" s="194"/>
      <c r="I368" s="194"/>
      <c r="J368" s="194"/>
      <c r="K368" s="151" t="str">
        <f t="shared" si="23"/>
        <v>Nuk ka</v>
      </c>
      <c r="L368" s="214">
        <v>0</v>
      </c>
      <c r="M368" s="20"/>
      <c r="N368" s="21"/>
    </row>
    <row r="369" spans="2:14" ht="15.75">
      <c r="B369" s="19"/>
      <c r="C369" s="43"/>
      <c r="D369" s="215"/>
      <c r="F369" s="194"/>
      <c r="G369" s="194"/>
      <c r="H369" s="194"/>
      <c r="I369" s="194"/>
      <c r="J369" s="194"/>
      <c r="K369" s="151"/>
      <c r="L369" s="214"/>
      <c r="M369" s="20"/>
      <c r="N369" s="21"/>
    </row>
    <row r="370" spans="2:14">
      <c r="B370" s="19"/>
      <c r="C370" s="43"/>
      <c r="D370" s="20"/>
      <c r="F370" s="194" t="s">
        <v>294</v>
      </c>
      <c r="G370" s="194"/>
      <c r="H370" s="194"/>
      <c r="I370" s="194"/>
      <c r="J370" s="194"/>
      <c r="K370" s="151" t="str">
        <f t="shared" si="23"/>
        <v>Nuk ka</v>
      </c>
      <c r="L370" s="214">
        <f>(L367+L368)*0.15</f>
        <v>0</v>
      </c>
      <c r="M370" s="20"/>
      <c r="N370" s="21"/>
    </row>
    <row r="371" spans="2:14">
      <c r="B371" s="19"/>
      <c r="C371" s="43"/>
      <c r="D371" s="20"/>
      <c r="G371" s="265" t="s">
        <v>295</v>
      </c>
      <c r="H371" s="194"/>
      <c r="I371" s="194"/>
      <c r="J371" s="194"/>
      <c r="K371" s="151"/>
      <c r="L371" s="214"/>
      <c r="M371" s="20"/>
      <c r="N371" s="21"/>
    </row>
    <row r="372" spans="2:14">
      <c r="B372" s="19"/>
      <c r="C372" s="43"/>
      <c r="D372" s="20"/>
      <c r="G372" s="265" t="s">
        <v>296</v>
      </c>
      <c r="H372" s="194"/>
      <c r="I372" s="194"/>
      <c r="J372" s="194"/>
      <c r="K372" s="151"/>
      <c r="L372" s="214"/>
      <c r="M372" s="20"/>
      <c r="N372" s="21"/>
    </row>
    <row r="373" spans="2:14">
      <c r="B373" s="19"/>
      <c r="C373" s="43"/>
      <c r="D373" s="20"/>
      <c r="G373" s="265" t="s">
        <v>297</v>
      </c>
      <c r="H373" s="194"/>
      <c r="I373" s="194"/>
      <c r="J373" s="194"/>
      <c r="K373" s="151"/>
      <c r="L373" s="214"/>
      <c r="M373" s="20"/>
      <c r="N373" s="21"/>
    </row>
    <row r="374" spans="2:14">
      <c r="B374" s="19"/>
      <c r="C374" s="43"/>
      <c r="D374" s="20"/>
      <c r="F374" s="194"/>
      <c r="G374" s="194"/>
      <c r="H374" s="194"/>
      <c r="I374" s="194"/>
      <c r="J374" s="194"/>
      <c r="K374" s="151"/>
      <c r="L374" s="214"/>
      <c r="M374" s="20"/>
      <c r="N374" s="21"/>
    </row>
    <row r="375" spans="2:14">
      <c r="B375" s="19"/>
      <c r="C375" s="43"/>
      <c r="D375" s="20"/>
      <c r="E375" s="20"/>
      <c r="F375" s="268" t="s">
        <v>298</v>
      </c>
      <c r="G375" s="268"/>
      <c r="H375" s="268"/>
      <c r="I375" s="268"/>
      <c r="J375" s="268"/>
      <c r="K375" s="151" t="str">
        <f t="shared" si="23"/>
        <v>Nuk ka</v>
      </c>
      <c r="L375" s="222">
        <f>L367-L370</f>
        <v>0</v>
      </c>
      <c r="M375" s="20"/>
      <c r="N375" s="21"/>
    </row>
    <row r="376" spans="2:14" ht="15.75">
      <c r="B376" s="19"/>
      <c r="C376" s="43"/>
      <c r="D376" s="20"/>
      <c r="E376" s="215"/>
      <c r="F376" s="210"/>
      <c r="G376" s="128"/>
      <c r="H376" s="20"/>
      <c r="I376" s="20"/>
      <c r="J376" s="53"/>
      <c r="K376" s="122"/>
      <c r="L376" s="214"/>
      <c r="M376" s="20"/>
      <c r="N376" s="21"/>
    </row>
    <row r="377" spans="2:14" ht="15.75">
      <c r="B377" s="19"/>
      <c r="C377" s="43"/>
      <c r="D377" s="20"/>
      <c r="E377" s="20"/>
      <c r="F377" s="23" t="s">
        <v>299</v>
      </c>
      <c r="G377" s="20"/>
      <c r="H377" s="20"/>
      <c r="I377" s="20"/>
      <c r="J377" s="53"/>
      <c r="K377" s="20"/>
      <c r="L377" s="20"/>
      <c r="M377" s="20"/>
      <c r="N377" s="21"/>
    </row>
    <row r="378" spans="2:14">
      <c r="B378" s="19"/>
      <c r="C378" s="43"/>
      <c r="D378" s="20"/>
      <c r="E378" s="278"/>
      <c r="F378" s="20"/>
      <c r="G378" s="20"/>
      <c r="H378" s="20"/>
      <c r="I378" s="20"/>
      <c r="J378" s="53"/>
      <c r="K378" s="20"/>
      <c r="L378" s="20"/>
      <c r="M378" s="128"/>
      <c r="N378" s="21"/>
    </row>
    <row r="379" spans="2:14">
      <c r="B379" s="19"/>
      <c r="C379" s="43"/>
      <c r="D379" s="20"/>
      <c r="F379" s="27" t="s">
        <v>300</v>
      </c>
      <c r="G379" s="20"/>
      <c r="H379" s="20"/>
      <c r="I379" s="20"/>
      <c r="J379" s="53"/>
      <c r="K379" s="20"/>
      <c r="L379" s="20"/>
      <c r="M379" s="20"/>
      <c r="N379" s="21"/>
    </row>
    <row r="380" spans="2:14">
      <c r="B380" s="19"/>
      <c r="C380" s="43"/>
      <c r="D380" s="20"/>
      <c r="E380" s="27"/>
      <c r="F380" s="27" t="s">
        <v>301</v>
      </c>
      <c r="G380" s="20"/>
      <c r="H380" s="20"/>
      <c r="I380" s="20"/>
      <c r="J380" s="53"/>
      <c r="K380" s="20"/>
      <c r="L380" s="20"/>
      <c r="M380" s="20"/>
      <c r="N380" s="21"/>
    </row>
    <row r="381" spans="2:14">
      <c r="B381" s="19"/>
      <c r="C381" s="43"/>
      <c r="D381" s="20"/>
      <c r="F381" s="27" t="s">
        <v>302</v>
      </c>
      <c r="G381" s="20"/>
      <c r="H381" s="20"/>
      <c r="I381" s="20"/>
      <c r="J381" s="53"/>
      <c r="K381" s="20"/>
      <c r="L381" s="20"/>
      <c r="M381" s="20"/>
      <c r="N381" s="21"/>
    </row>
    <row r="382" spans="2:14">
      <c r="B382" s="19"/>
      <c r="C382" s="43"/>
      <c r="D382" s="20"/>
      <c r="E382" s="20"/>
      <c r="F382" s="27" t="s">
        <v>303</v>
      </c>
      <c r="G382" s="20"/>
      <c r="H382" s="20"/>
      <c r="I382" s="20"/>
      <c r="J382" s="53"/>
      <c r="K382" s="20"/>
      <c r="L382" s="20"/>
      <c r="M382" s="20"/>
      <c r="N382" s="21"/>
    </row>
    <row r="383" spans="2:14">
      <c r="B383" s="19"/>
      <c r="C383" s="43"/>
      <c r="D383" s="20"/>
      <c r="E383" s="20"/>
      <c r="F383" s="20"/>
      <c r="G383" s="20"/>
      <c r="H383" s="20"/>
      <c r="I383" s="20"/>
      <c r="J383" s="53"/>
      <c r="K383" s="20"/>
      <c r="L383" s="20"/>
      <c r="M383" s="20"/>
      <c r="N383" s="21"/>
    </row>
    <row r="384" spans="2:14" ht="15.75">
      <c r="B384" s="19"/>
      <c r="C384" s="43"/>
      <c r="D384" s="20"/>
      <c r="E384" s="20"/>
      <c r="F384" s="20"/>
      <c r="G384" s="20"/>
      <c r="H384" s="20"/>
      <c r="I384" s="20"/>
      <c r="J384" s="53"/>
      <c r="K384" s="20"/>
      <c r="L384" s="20"/>
      <c r="M384" s="279"/>
      <c r="N384" s="21"/>
    </row>
    <row r="385" spans="2:14" ht="15.75">
      <c r="B385" s="19"/>
      <c r="C385" s="43"/>
      <c r="D385" s="20"/>
      <c r="E385" s="20"/>
      <c r="F385" s="280" t="s">
        <v>304</v>
      </c>
      <c r="G385" s="280"/>
      <c r="J385" s="279"/>
      <c r="K385" s="279" t="s">
        <v>305</v>
      </c>
      <c r="L385" s="279"/>
      <c r="M385" s="281"/>
      <c r="N385" s="21"/>
    </row>
    <row r="386" spans="2:14" ht="15.75">
      <c r="B386" s="19"/>
      <c r="C386" s="43"/>
      <c r="D386" s="20"/>
      <c r="E386" s="20"/>
      <c r="F386" s="282" t="s">
        <v>306</v>
      </c>
      <c r="G386" s="20"/>
      <c r="J386" s="281"/>
      <c r="K386" s="281" t="s">
        <v>306</v>
      </c>
      <c r="L386" s="281"/>
      <c r="M386" s="20"/>
      <c r="N386" s="21"/>
    </row>
    <row r="387" spans="2:14" ht="15.75">
      <c r="B387" s="19"/>
      <c r="C387" s="43"/>
      <c r="D387" s="20"/>
      <c r="E387" s="20"/>
      <c r="F387" s="282"/>
      <c r="G387" s="20"/>
      <c r="H387" s="20"/>
      <c r="I387" s="281"/>
      <c r="J387" s="281"/>
      <c r="K387" s="281"/>
      <c r="L387" s="281"/>
      <c r="M387" s="20"/>
      <c r="N387" s="21"/>
    </row>
    <row r="388" spans="2:14" ht="31.5" customHeight="1">
      <c r="B388" s="36"/>
      <c r="C388" s="283"/>
      <c r="D388" s="37"/>
      <c r="E388" s="37"/>
      <c r="F388" s="37"/>
      <c r="G388" s="37"/>
      <c r="H388" s="37"/>
      <c r="I388" s="37"/>
      <c r="J388" s="46"/>
      <c r="K388" s="37"/>
      <c r="L388" s="37"/>
      <c r="M388" s="37"/>
      <c r="N388" s="38"/>
    </row>
  </sheetData>
  <mergeCells count="102">
    <mergeCell ref="G364:I364"/>
    <mergeCell ref="G365:I365"/>
    <mergeCell ref="F367:J367"/>
    <mergeCell ref="F375:J375"/>
    <mergeCell ref="F385:G385"/>
    <mergeCell ref="G356:I356"/>
    <mergeCell ref="G357:I357"/>
    <mergeCell ref="F359:J359"/>
    <mergeCell ref="G360:I360"/>
    <mergeCell ref="G361:I361"/>
    <mergeCell ref="F363:J363"/>
    <mergeCell ref="F347:I347"/>
    <mergeCell ref="F349:J349"/>
    <mergeCell ref="G351:I351"/>
    <mergeCell ref="G352:I352"/>
    <mergeCell ref="G353:I353"/>
    <mergeCell ref="F355:J355"/>
    <mergeCell ref="F334:I334"/>
    <mergeCell ref="F338:I338"/>
    <mergeCell ref="F341:I341"/>
    <mergeCell ref="F343:I343"/>
    <mergeCell ref="F344:I344"/>
    <mergeCell ref="F346:I346"/>
    <mergeCell ref="F288:I288"/>
    <mergeCell ref="F291:I291"/>
    <mergeCell ref="F292:I292"/>
    <mergeCell ref="F329:I329"/>
    <mergeCell ref="F330:I330"/>
    <mergeCell ref="F331:I331"/>
    <mergeCell ref="F280:I280"/>
    <mergeCell ref="F282:J282"/>
    <mergeCell ref="F284:J284"/>
    <mergeCell ref="F285:I285"/>
    <mergeCell ref="F286:I286"/>
    <mergeCell ref="F287:I287"/>
    <mergeCell ref="F274:I274"/>
    <mergeCell ref="F275:I275"/>
    <mergeCell ref="F276:I276"/>
    <mergeCell ref="F277:I277"/>
    <mergeCell ref="F278:I278"/>
    <mergeCell ref="F279:I279"/>
    <mergeCell ref="F164:G164"/>
    <mergeCell ref="F170:G170"/>
    <mergeCell ref="F260:K260"/>
    <mergeCell ref="F265:I265"/>
    <mergeCell ref="F266:I266"/>
    <mergeCell ref="F267:I267"/>
    <mergeCell ref="H71:I71"/>
    <mergeCell ref="E128:E129"/>
    <mergeCell ref="F128:F129"/>
    <mergeCell ref="G128:I128"/>
    <mergeCell ref="J128:L128"/>
    <mergeCell ref="F163:G163"/>
    <mergeCell ref="F39:J39"/>
    <mergeCell ref="F40:J40"/>
    <mergeCell ref="F41:L41"/>
    <mergeCell ref="F53:G53"/>
    <mergeCell ref="F54:G54"/>
    <mergeCell ref="F60:G60"/>
    <mergeCell ref="F31:L31"/>
    <mergeCell ref="E33:M33"/>
    <mergeCell ref="E35:E36"/>
    <mergeCell ref="F35:J36"/>
    <mergeCell ref="F37:J37"/>
    <mergeCell ref="F38:J38"/>
    <mergeCell ref="F27:G27"/>
    <mergeCell ref="I27:J27"/>
    <mergeCell ref="F28:G28"/>
    <mergeCell ref="F29:G29"/>
    <mergeCell ref="I29:J29"/>
    <mergeCell ref="F30:G30"/>
    <mergeCell ref="I30:J30"/>
    <mergeCell ref="F24:G24"/>
    <mergeCell ref="I24:J24"/>
    <mergeCell ref="F25:G25"/>
    <mergeCell ref="I25:J25"/>
    <mergeCell ref="F26:G26"/>
    <mergeCell ref="I26:J26"/>
    <mergeCell ref="F21:G21"/>
    <mergeCell ref="I21:J21"/>
    <mergeCell ref="F22:G22"/>
    <mergeCell ref="I22:J22"/>
    <mergeCell ref="F23:G23"/>
    <mergeCell ref="I23:J23"/>
    <mergeCell ref="F18:G18"/>
    <mergeCell ref="I18:J18"/>
    <mergeCell ref="F19:G19"/>
    <mergeCell ref="I19:J19"/>
    <mergeCell ref="F20:G20"/>
    <mergeCell ref="I20:J20"/>
    <mergeCell ref="F15:G15"/>
    <mergeCell ref="I15:J15"/>
    <mergeCell ref="F16:G16"/>
    <mergeCell ref="I16:J16"/>
    <mergeCell ref="F17:G17"/>
    <mergeCell ref="I17:J17"/>
    <mergeCell ref="B4:N4"/>
    <mergeCell ref="D6:E6"/>
    <mergeCell ref="E13:E14"/>
    <mergeCell ref="F13:G14"/>
    <mergeCell ref="H13:H14"/>
    <mergeCell ref="I13:J14"/>
  </mergeCells>
  <pageMargins left="0.45" right="0.2" top="0.5" bottom="0.5" header="0.3" footer="0.3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Shenimet</vt:lpstr>
      <vt:lpstr>Shenimet sqaruese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Senada</dc:creator>
  <cp:lastModifiedBy>Senada</cp:lastModifiedBy>
  <dcterms:created xsi:type="dcterms:W3CDTF">2018-02-23T10:25:38Z</dcterms:created>
  <dcterms:modified xsi:type="dcterms:W3CDTF">2018-02-23T10:26:26Z</dcterms:modified>
</cp:coreProperties>
</file>