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555" yWindow="-15" windowWidth="1071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18" l="1"/>
  <c r="D55" i="18" s="1"/>
  <c r="B49" i="18"/>
  <c r="B55" i="18" s="1"/>
  <c r="D28" i="18"/>
  <c r="D42" i="18" s="1"/>
  <c r="D47" i="18" s="1"/>
  <c r="D57" i="18" s="1"/>
  <c r="B28" i="18"/>
  <c r="B42" i="18" s="1"/>
  <c r="B47" i="18" s="1"/>
  <c r="B57" i="18" s="1"/>
  <c r="B60" i="18" l="1"/>
  <c r="D6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<sst xmlns="http://schemas.openxmlformats.org/spreadsheetml/2006/main" count="408" uniqueCount="267">
  <si>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</si>
  <si>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</si>
  <si>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</si>
  <si>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</si>
  <si>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</si>
  <si>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</si>
  <si>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</si>
  <si>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</si>
  <si>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</si>
  <si>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</si>
  <si>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</si>
  <si>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</si>
  <si>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</si>
  <si>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</si>
  <si>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</si>
  <si>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</si>
  <si>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</si>
  <si>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</si>
  <si>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</si>
  <si>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</si>
  <si>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</si>
  <si>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</si>
  <si>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</si>
  <si>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</si>
  <si>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</si>
  <si>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</si>
  <si>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</si>
  <si>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</si>
  <si>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</si>
  <si>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</si>
  <si>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</si>
  <si>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</si>
  <si>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</si>
  <si>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</si>
  <si>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</si>
  <si>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</si>
  <si>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</si>
  <si>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</si>
  <si>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</si>
  <si>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</si>
  <si>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</si>
  <si>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</si>
  <si>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</si>
  <si>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</si>
  <si>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</si>
  <si>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</si>
  <si>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</si>
  <si>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</si>
  <si>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</si>
  <si>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</si>
  <si>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</si>
  <si>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</si>
  <si>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</si>
  <si>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</si>
  <si>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</si>
  <si>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</si>
  <si>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</si>
  <si>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</si>
  <si>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</si>
  <si>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</si>
  <si>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</si>
  <si>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</si>
  <si>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</si>
  <si>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</si>
  <si>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</si>
  <si>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</si>
  <si>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</si>
  <si>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</si>
  <si>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</si>
  <si>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</si>
  <si>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</si>
  <si>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</si>
  <si>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</si>
  <si>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</si>
  <si>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</si>
  <si>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</si>
  <si>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</si>
  <si>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</si>
  <si>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</si>
  <si>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</si>
  <si>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</si>
  <si>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</si>
  <si>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</si>
  <si>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</si>
  <si>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</si>
  <si>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</si>
  <si>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</si>
  <si>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</si>
  <si>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</si>
  <si>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</si>
  <si>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</si>
  <si>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</si>
  <si>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</si>
  <si>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</si>
  <si>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</si>
  <si>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</si>
  <si>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</si>
  <si>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</si>
  <si>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</si>
  <si>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</si>
  <si>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</si>
  <si>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</si>
  <si>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</si>
  <si>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</si>
  <si>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</si>
  <si>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</si>
  <si>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</si>
  <si>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</si>
  <si>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</si>
  <si>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</si>
  <si>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</si>
  <si>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</si>
  <si>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</si>
  <si>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</si>
  <si>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</si>
  <si>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</si>
  <si>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</si>
  <si>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</si>
  <si>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</si>
  <si>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</si>
  <si>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</si>
  <si>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</si>
  <si>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</si>
  <si>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</si>
  <si>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</si>
  <si>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</si>
  <si>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</si>
  <si>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</si>
  <si>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</si>
  <si>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</si>
  <si>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</si>
  <si>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</si>
  <si>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</si>
  <si>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</si>
  <si>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</si>
  <si>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</si>
  <si>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</si>
  <si>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</si>
  <si>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</si>
  <si>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</si>
  <si>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</si>
  <si>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</si>
  <si>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</si>
  <si>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</si>
  <si>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</si>
  <si>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</si>
  <si>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</si>
  <si>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</si>
  <si>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</si>
  <si>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</si>
  <si>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</si>
  <si>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</si>
  <si>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</si>
  <si>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</si>
  <si>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</si>
  <si>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</si>
  <si>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</si>
  <si>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</si>
  <si>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</si>
  <si>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</si>
  <si>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</si>
  <si>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</si>
  <si>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</si>
  <si>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</si>
  <si>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</si>
  <si>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</si>
  <si>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</si>
  <si>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</si>
  <si>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</si>
  <si>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</si>
  <si>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</si>
  <si>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</si>
  <si>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</si>
  <si>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</si>
  <si>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</si>
  <si>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</si>
  <si>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</si>
  <si>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</si>
  <si>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</si>
  <si>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</si>
  <si>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</si>
  <si>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</si>
  <si>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</si>
  <si>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</si>
  <si>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</si>
  <si>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</si>
  <si>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</si>
  <si>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</si>
  <si>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</si>
  <si>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</si>
  <si>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</si>
  <si>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</si>
  <si>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</si>
  <si>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</si>
  <si>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</si>
  <si>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</si>
  <si>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</si>
  <si>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</si>
  <si>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</si>
  <si>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</si>
  <si>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</si>
  <si>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</si>
  <si>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</si>
  <si>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</si>
  <si>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</si>
  <si>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</si>
  <si>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</si>
  <si>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</si>
  <si>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</si>
  <si>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</si>
  <si>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</si>
  <si>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</si>
  <si>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</si>
  <si>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</si>
  <si>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</si>
  <si>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</si>
  <si>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</si>
  <si>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</si>
  <si>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</si>
  <si>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</si>
  <si>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</si>
  <si>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</si>
  <si>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</si>
  <si>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</si>
  <si>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</si>
  <si>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</si>
  <si>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</si>
  <si>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</si>
  <si>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</si>
  <si>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</si>
  <si>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</si>
  <si>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</si>
  <si>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</si>
  <si>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</si>
  <si>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</si>
  <si>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</si>
  <si>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</si>
  <si>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</si>
  <si>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</si>
  <si>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</si>
  <si>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</si>
  <si>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</si>
  <si>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</si>
  <si>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</si>
  <si>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</si>
  <si>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</si>
  <si>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</si>
  <si>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</si>
  <si>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</si>
  <si>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</si>
  <si>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</si>
  <si>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</si>
  <si>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</si>
  <si>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</si>
  <si>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</si>
  <si>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</si>
  <si>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</si>
  <si>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</si>
  <si>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</si>
  <si>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</si>
  <si>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</si>
  <si>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</si>
  <si>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</si>
  <si>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</si>
  <si>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2018</t>
  </si>
  <si>
    <t>TrakMar  shpk</t>
  </si>
  <si>
    <t>NIPT  L01410504A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</si>
</sst>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6592" applyNumberFormat="1" applyFont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workbookViewId="0">
      <selection activeCell="D40" sqref="D40"/>
    </sheetView>
  </sheetViews>
  <sheetFormatPr defaultRowHeight="15"/>
  <cols>
    <col min="1" max="1" width="5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2"/>
      <c r="C9" s="52"/>
      <c r="D9" s="82"/>
      <c r="E9" s="51"/>
      <c r="F9" s="42"/>
    </row>
    <row r="10" spans="1:6">
      <c r="A10" s="63" t="s">
        <v>258</v>
      </c>
      <c r="B10" s="64">
        <v>37330322</v>
      </c>
      <c r="C10" s="52"/>
      <c r="D10" s="64">
        <v>19793716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>
        <v>50000</v>
      </c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2"/>
      <c r="C18" s="52"/>
      <c r="D18" s="82"/>
      <c r="E18" s="51"/>
      <c r="F18" s="42"/>
    </row>
    <row r="19" spans="1:6">
      <c r="A19" s="63" t="s">
        <v>219</v>
      </c>
      <c r="B19" s="64">
        <v>-16937750</v>
      </c>
      <c r="C19" s="52"/>
      <c r="D19" s="64">
        <v>-11834556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82"/>
      <c r="C21" s="83"/>
      <c r="D21" s="82"/>
      <c r="E21" s="51"/>
      <c r="F21" s="42"/>
    </row>
    <row r="22" spans="1:6">
      <c r="A22" s="63" t="s">
        <v>244</v>
      </c>
      <c r="B22" s="64">
        <v>-1123158</v>
      </c>
      <c r="C22" s="52"/>
      <c r="D22" s="64">
        <v>-1342800</v>
      </c>
      <c r="E22" s="51"/>
      <c r="F22" s="42"/>
    </row>
    <row r="23" spans="1:6">
      <c r="A23" s="63" t="s">
        <v>245</v>
      </c>
      <c r="B23" s="64">
        <v>-187566</v>
      </c>
      <c r="C23" s="52"/>
      <c r="D23" s="64">
        <v>-224247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84">
        <v>0</v>
      </c>
      <c r="C25" s="83"/>
      <c r="D25" s="84">
        <v>0</v>
      </c>
      <c r="E25" s="51"/>
      <c r="F25" s="42"/>
    </row>
    <row r="26" spans="1:6">
      <c r="A26" s="45" t="s">
        <v>235</v>
      </c>
      <c r="B26" s="84">
        <v>-685947</v>
      </c>
      <c r="C26" s="83"/>
      <c r="D26" s="84">
        <v>-428800</v>
      </c>
      <c r="E26" s="51"/>
      <c r="F26" s="42"/>
    </row>
    <row r="27" spans="1:6">
      <c r="A27" s="45" t="s">
        <v>221</v>
      </c>
      <c r="B27" s="84">
        <v>-2341332</v>
      </c>
      <c r="C27" s="83"/>
      <c r="D27" s="84">
        <v>-1657780</v>
      </c>
      <c r="E27" s="51"/>
      <c r="F27" s="42"/>
    </row>
    <row r="28" spans="1:6">
      <c r="A28" s="45" t="s">
        <v>210</v>
      </c>
      <c r="B28" s="82">
        <f>B29+B30+B31+B32+B33+B34</f>
        <v>0</v>
      </c>
      <c r="C28" s="52"/>
      <c r="D28" s="82">
        <f>D29+D30+D31+D32+D33+D34</f>
        <v>0</v>
      </c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42">
        <v>0</v>
      </c>
      <c r="C35" s="42"/>
      <c r="D35" s="42">
        <v>0</v>
      </c>
      <c r="E35" s="42"/>
      <c r="F35" s="42"/>
    </row>
    <row r="36" spans="1:6">
      <c r="A36" s="45" t="s">
        <v>238</v>
      </c>
      <c r="B36" s="82"/>
      <c r="C36" s="66"/>
      <c r="D36" s="82"/>
      <c r="E36" s="51"/>
      <c r="F36" s="42"/>
    </row>
    <row r="37" spans="1:6">
      <c r="A37" s="63" t="s">
        <v>251</v>
      </c>
      <c r="B37" s="64">
        <v>-359634</v>
      </c>
      <c r="C37" s="52"/>
      <c r="D37" s="64">
        <v>-597033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-373138</v>
      </c>
      <c r="C39" s="52"/>
      <c r="D39" s="64">
        <v>-117345</v>
      </c>
      <c r="E39" s="51"/>
      <c r="F39" s="42"/>
    </row>
    <row r="40" spans="1:6">
      <c r="A40" s="45" t="s">
        <v>223</v>
      </c>
      <c r="B40" s="84">
        <v>0</v>
      </c>
      <c r="C40" s="83"/>
      <c r="D40" s="84">
        <v>0</v>
      </c>
      <c r="E40" s="51"/>
      <c r="F40" s="42"/>
    </row>
    <row r="41" spans="1:6">
      <c r="A41" s="80" t="s">
        <v>256</v>
      </c>
      <c r="B41" s="84">
        <v>0</v>
      </c>
      <c r="C41" s="83"/>
      <c r="D41" s="84">
        <v>0</v>
      </c>
      <c r="E41" s="51"/>
      <c r="F41" s="42"/>
    </row>
    <row r="42" spans="1:6">
      <c r="A42" s="45" t="s">
        <v>224</v>
      </c>
      <c r="B42" s="54">
        <f>SUM(B10:B41)</f>
        <v>15321797</v>
      </c>
      <c r="C42" s="55"/>
      <c r="D42" s="54">
        <f>SUM(D10:D41)</f>
        <v>3641155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-2340019</v>
      </c>
      <c r="C44" s="52"/>
      <c r="D44" s="64">
        <v>-551772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12981778</v>
      </c>
      <c r="C47" s="58"/>
      <c r="D47" s="67">
        <f>SUM(D42:D46)</f>
        <v>3089383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82">
        <f>B50+B51+B52+B53+B54</f>
        <v>0</v>
      </c>
      <c r="C49" s="53"/>
      <c r="D49" s="82">
        <f>D50+D51+D52+D53+D54</f>
        <v>0</v>
      </c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86">
        <v>0</v>
      </c>
      <c r="C54" s="86"/>
      <c r="D54" s="86">
        <v>0</v>
      </c>
      <c r="E54" s="35"/>
      <c r="F54" s="37"/>
    </row>
    <row r="55" spans="1:6" ht="29.25">
      <c r="A55" s="70" t="s">
        <v>241</v>
      </c>
      <c r="B55" s="71">
        <f>B49</f>
        <v>0</v>
      </c>
      <c r="C55" s="72"/>
      <c r="D55" s="71">
        <f>D49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B55+B47</f>
        <v>12981778</v>
      </c>
      <c r="C57" s="77"/>
      <c r="D57" s="76">
        <f>D55+D47</f>
        <v>3089383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5"/>
      <c r="C59" s="75"/>
      <c r="D59" s="85"/>
      <c r="E59" s="61"/>
      <c r="F59" s="39"/>
    </row>
    <row r="60" spans="1:6">
      <c r="A60" s="73" t="s">
        <v>227</v>
      </c>
      <c r="B60" s="64">
        <f>B59</f>
        <v>0</v>
      </c>
      <c r="C60" s="51"/>
      <c r="D60" s="64">
        <f>D59</f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2019-07-09T19:25:56Z</dcterms:modified>
</cp:coreProperties>
</file>