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BILANCI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D26" i="18"/>
  <c r="D44" i="18"/>
  <c r="D37" i="18"/>
  <c r="D23" i="18"/>
  <c r="D22" i="18"/>
  <c r="D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<sst xmlns="http://schemas.openxmlformats.org/spreadsheetml/2006/main" count="414" uniqueCount="271">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</sst>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aktivi"/>
      <sheetName val="pasivi"/>
      <sheetName val="te ardhura &amp; shpenz"/>
      <sheetName val="levizjet e kapitalit"/>
      <sheetName val="cash flow"/>
      <sheetName val="klient"/>
      <sheetName val="furnitor"/>
      <sheetName val="AAM"/>
      <sheetName val="Pasq. bank"/>
      <sheetName val="aktivitet per BM"/>
      <sheetName val="Aneks Statistikor"/>
      <sheetName val="shen.spjegues"/>
    </sheetNames>
    <sheetDataSet>
      <sheetData sheetId="0"/>
      <sheetData sheetId="1"/>
      <sheetData sheetId="2"/>
      <sheetData sheetId="3">
        <row r="7">
          <cell r="H7">
            <v>298862457.36000001</v>
          </cell>
        </row>
        <row r="15">
          <cell r="K15">
            <v>52492093</v>
          </cell>
        </row>
        <row r="16">
          <cell r="K16">
            <v>4524937</v>
          </cell>
        </row>
        <row r="19">
          <cell r="H19">
            <v>9492681.9364421908</v>
          </cell>
        </row>
        <row r="20">
          <cell r="H20">
            <v>182389930.28516668</v>
          </cell>
        </row>
        <row r="30">
          <cell r="H30">
            <v>1839291.9985257201</v>
          </cell>
        </row>
        <row r="37">
          <cell r="H37">
            <v>7686391.2314798124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117343618</v>
      </c>
      <c r="C10" s="52"/>
      <c r="D10" s="64">
        <f>'[1]te ardhura &amp; shpenz'!$H$7</f>
        <v>298862457.36000001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-41077450</v>
      </c>
      <c r="C22" s="52"/>
      <c r="D22" s="64">
        <f>-'[1]te ardhura &amp; shpenz'!$K$15</f>
        <v>-52492093</v>
      </c>
      <c r="E22" s="51"/>
      <c r="F22" s="42"/>
    </row>
    <row r="23" spans="1:6">
      <c r="A23" s="63" t="s">
        <v>249</v>
      </c>
      <c r="B23" s="64">
        <v>-4466316</v>
      </c>
      <c r="C23" s="52"/>
      <c r="D23" s="64">
        <f>-'[1]te ardhura &amp; shpenz'!$K$16</f>
        <v>-4524937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-11366729</v>
      </c>
      <c r="C26" s="52"/>
      <c r="D26" s="64">
        <f>-'[1]te ardhura &amp; shpenz'!$H$19</f>
        <v>-9492681.9364421908</v>
      </c>
      <c r="E26" s="51"/>
      <c r="F26" s="42"/>
    </row>
    <row r="27" spans="1:6">
      <c r="A27" s="45" t="s">
        <v>221</v>
      </c>
      <c r="B27" s="64">
        <v>-63649860</v>
      </c>
      <c r="C27" s="52"/>
      <c r="D27" s="64">
        <f>-'[1]te ardhura &amp; shpenz'!$H$20</f>
        <v>-182389930.28516668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196986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-808696</v>
      </c>
      <c r="C37" s="52"/>
      <c r="D37" s="64">
        <f>-'[1]te ardhura &amp; shpenz'!$H$30</f>
        <v>-1839291.9985257201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-3828447</v>
      </c>
      <c r="C42" s="55"/>
      <c r="D42" s="54">
        <f>SUM(D9:D41)</f>
        <v>48123523.139865413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f>-'[1]te ardhura &amp; shpenz'!$H$37</f>
        <v>-7686391.2314798124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-3828447</v>
      </c>
      <c r="C47" s="58"/>
      <c r="D47" s="67">
        <f>SUM(D42:D46)</f>
        <v>40437131.908385605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-3828447</v>
      </c>
      <c r="C57" s="77"/>
      <c r="D57" s="76">
        <f>D47+D55</f>
        <v>40437131.908385605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2020-07-22T08:43:13Z</dcterms:modified>
</cp:coreProperties>
</file>