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ilance 2020 biz.madh perf OK 31,03,2021 30,06,2021\Bilanci 2020 Bero Shpk\"/>
    </mc:Choice>
  </mc:AlternateContent>
  <bookViews>
    <workbookView xWindow="0" yWindow="0" windowWidth="26370" windowHeight="99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61" i="1"/>
  <c r="D60" i="1"/>
  <c r="B60" i="1"/>
  <c r="D55" i="1"/>
  <c r="B55" i="1"/>
  <c r="D46" i="1"/>
  <c r="B46" i="1"/>
  <c r="D45" i="1"/>
  <c r="B45" i="1"/>
  <c r="D44" i="1"/>
  <c r="B44" i="1"/>
  <c r="D40" i="1"/>
  <c r="B40" i="1"/>
  <c r="D39" i="1"/>
  <c r="B39" i="1"/>
  <c r="D37" i="1"/>
  <c r="B37" i="1"/>
  <c r="D33" i="1"/>
  <c r="B33" i="1"/>
  <c r="D31" i="1"/>
  <c r="B31" i="1"/>
  <c r="D29" i="1"/>
  <c r="B29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D57" i="1" s="1"/>
  <c r="B10" i="1"/>
  <c r="B42" i="1" s="1"/>
  <c r="B47" i="1" s="1"/>
  <c r="B57" i="1" s="1"/>
  <c r="A3" i="1"/>
  <c r="A2" i="1"/>
  <c r="A1" i="1"/>
</calcChain>
</file>

<file path=xl/sharedStrings.xml><?xml version="1.0" encoding="utf-8"?>
<sst xmlns="http://schemas.openxmlformats.org/spreadsheetml/2006/main" count="63" uniqueCount="59">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</sst>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8" fillId="0" borderId="0"/>
    <xf numFmtId="0" fontId="14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4" fillId="2" borderId="0" xfId="0" applyFont="1" applyFill="1"/>
    <xf numFmtId="0" fontId="5" fillId="2" borderId="0" xfId="0" applyFont="1" applyFill="1" applyAlignment="1"/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2" fillId="2" borderId="0" xfId="0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9" fillId="2" borderId="0" xfId="0" applyNumberFormat="1" applyFont="1" applyFill="1" applyBorder="1" applyAlignment="1" applyProtection="1"/>
    <xf numFmtId="37" fontId="3" fillId="0" borderId="0" xfId="1" applyNumberFormat="1" applyFont="1" applyFill="1" applyBorder="1" applyAlignment="1" applyProtection="1">
      <alignment horizontal="right" wrapText="1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2" fillId="2" borderId="0" xfId="2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5" fillId="3" borderId="0" xfId="1" applyNumberFormat="1" applyFont="1" applyFill="1" applyBorder="1" applyAlignment="1" applyProtection="1">
      <alignment horizontal="right" wrapText="1"/>
    </xf>
    <xf numFmtId="0" fontId="12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 applyProtection="1">
      <alignment wrapText="1"/>
    </xf>
    <xf numFmtId="37" fontId="5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0" fontId="4" fillId="2" borderId="0" xfId="2" applyNumberFormat="1" applyFont="1" applyFill="1" applyBorder="1" applyAlignment="1" applyProtection="1">
      <alignment wrapText="1"/>
    </xf>
    <xf numFmtId="0" fontId="12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vertical="center"/>
    </xf>
    <xf numFmtId="0" fontId="13" fillId="2" borderId="0" xfId="4" applyNumberFormat="1" applyFont="1" applyFill="1" applyBorder="1" applyAlignment="1">
      <alignment vertical="center"/>
    </xf>
    <xf numFmtId="0" fontId="13" fillId="2" borderId="0" xfId="5" applyFont="1" applyFill="1"/>
    <xf numFmtId="0" fontId="13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%20Bero%20Shpk%20perf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itor"/>
      <sheetName val="Klient"/>
      <sheetName val="Blerje"/>
      <sheetName val="Shitje"/>
      <sheetName val="Mag."/>
      <sheetName val="Banka"/>
      <sheetName val="Arka"/>
      <sheetName val="Pag."/>
      <sheetName val="V#"/>
      <sheetName val="Centr"/>
      <sheetName val="Bilanci"/>
      <sheetName val="Deklerata"/>
      <sheetName val="Tat.fitimi"/>
      <sheetName val="Kasa karb."/>
      <sheetName val="1.Pasq.Poz.Financ."/>
      <sheetName val="2.Pasq.Perf.(natyres)"/>
      <sheetName val="4.Pasq.Fluks.(indirekte)"/>
      <sheetName val="6.Pasq.leviz.kapit.n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0">
          <cell r="E180">
            <v>98212201.250000015</v>
          </cell>
          <cell r="F180">
            <v>65347196.999999993</v>
          </cell>
        </row>
        <row r="181">
          <cell r="E181">
            <v>0</v>
          </cell>
          <cell r="F181">
            <v>0</v>
          </cell>
        </row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>
            <v>0</v>
          </cell>
        </row>
        <row r="186">
          <cell r="E186">
            <v>-67183556.649789393</v>
          </cell>
          <cell r="F186">
            <v>-44379477.634385176</v>
          </cell>
        </row>
        <row r="187">
          <cell r="E187">
            <v>-365478.7</v>
          </cell>
          <cell r="F187">
            <v>-295370</v>
          </cell>
        </row>
        <row r="190">
          <cell r="E190">
            <v>-3479057</v>
          </cell>
          <cell r="F190">
            <v>-2961598</v>
          </cell>
        </row>
        <row r="192">
          <cell r="E192">
            <v>-581002.51899999997</v>
          </cell>
          <cell r="F192">
            <v>-494586.86600000004</v>
          </cell>
        </row>
        <row r="194">
          <cell r="E194">
            <v>0</v>
          </cell>
          <cell r="F194">
            <v>-196464.9082835</v>
          </cell>
        </row>
        <row r="195">
          <cell r="E195">
            <v>-1045112.277227262</v>
          </cell>
          <cell r="F195">
            <v>-1214584.8644876941</v>
          </cell>
        </row>
        <row r="196">
          <cell r="E196">
            <v>-6884365.1335000005</v>
          </cell>
          <cell r="F196">
            <v>-4239942.5017499998</v>
          </cell>
        </row>
        <row r="200">
          <cell r="E200">
            <v>0</v>
          </cell>
          <cell r="F200">
            <v>0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11">
          <cell r="E211">
            <v>-3439637.03</v>
          </cell>
          <cell r="F211">
            <v>-1129233.8999999999</v>
          </cell>
        </row>
        <row r="212">
          <cell r="E212">
            <v>0</v>
          </cell>
          <cell r="F212">
            <v>0</v>
          </cell>
        </row>
        <row r="214">
          <cell r="E214">
            <v>0</v>
          </cell>
          <cell r="F214">
            <v>0</v>
          </cell>
        </row>
        <row r="219">
          <cell r="E219">
            <v>2285098.7910725041</v>
          </cell>
          <cell r="F219">
            <v>1565390.748764043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</sheetData>
      <sheetData sheetId="11"/>
      <sheetData sheetId="12"/>
      <sheetData sheetId="13"/>
      <sheetData sheetId="14">
        <row r="1">
          <cell r="A1" t="str">
            <v>Pasqyrat financiare te vitit 2020</v>
          </cell>
        </row>
        <row r="2">
          <cell r="A2" t="str">
            <v>Bero Shpk</v>
          </cell>
        </row>
        <row r="3">
          <cell r="A3" t="str">
            <v>J62904004G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3" sqref="A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110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110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110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110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110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110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110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110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110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110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110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110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110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110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110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110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110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110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110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110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110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110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110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110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110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110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110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110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110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110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110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110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110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110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110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110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110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110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110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110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110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110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110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110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110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110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110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110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110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110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110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110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110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110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110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110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110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110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110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110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110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110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110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 x14ac:dyDescent="0.25">
      <c r="A1" s="1" t="str">
        <f>'[1]1.Pasq.Poz.Financ.'!A1</f>
        <v>Pasqyrat financiare te vitit 2020</v>
      </c>
    </row>
    <row r="2" spans="1:6" x14ac:dyDescent="0.25">
      <c r="A2" s="4" t="str">
        <f>'[1]1.Pasq.Poz.Financ.'!A2</f>
        <v>Bero Shpk</v>
      </c>
    </row>
    <row r="3" spans="1:6" x14ac:dyDescent="0.25">
      <c r="A3" s="4" t="str">
        <f>'[1]1.Pasq.Poz.Financ.'!A3</f>
        <v>J62904004G</v>
      </c>
    </row>
    <row r="4" spans="1:6" x14ac:dyDescent="0.25">
      <c r="A4" s="4" t="s">
        <v>0</v>
      </c>
    </row>
    <row r="5" spans="1:6" x14ac:dyDescent="0.25">
      <c r="A5" s="1" t="s">
        <v>56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6"/>
      <c r="F6" s="3"/>
    </row>
    <row r="7" spans="1:6" x14ac:dyDescent="0.25">
      <c r="A7" s="5"/>
      <c r="B7" s="6" t="s">
        <v>2</v>
      </c>
      <c r="C7" s="6"/>
      <c r="D7" s="6" t="s">
        <v>3</v>
      </c>
      <c r="E7" s="6"/>
      <c r="F7" s="3"/>
    </row>
    <row r="8" spans="1:6" x14ac:dyDescent="0.25">
      <c r="A8" s="7"/>
      <c r="B8" s="8"/>
      <c r="C8" s="9"/>
      <c r="D8" s="8"/>
      <c r="E8" s="8"/>
      <c r="F8" s="3"/>
    </row>
    <row r="9" spans="1:6" x14ac:dyDescent="0.25">
      <c r="A9" s="10" t="s">
        <v>4</v>
      </c>
      <c r="B9" s="11"/>
      <c r="C9" s="12"/>
      <c r="D9" s="11"/>
      <c r="E9" s="11"/>
      <c r="F9" s="13" t="s">
        <v>5</v>
      </c>
    </row>
    <row r="10" spans="1:6" x14ac:dyDescent="0.25">
      <c r="A10" s="14" t="s">
        <v>6</v>
      </c>
      <c r="B10" s="15">
        <f>ROUND([1]Bilanci!E180,0)</f>
        <v>98212201</v>
      </c>
      <c r="C10" s="12"/>
      <c r="D10" s="15">
        <f>ROUND([1]Bilanci!F180,0)</f>
        <v>65347197</v>
      </c>
      <c r="E10" s="11"/>
      <c r="F10" s="16" t="s">
        <v>7</v>
      </c>
    </row>
    <row r="11" spans="1:6" x14ac:dyDescent="0.25">
      <c r="A11" s="14" t="s">
        <v>8</v>
      </c>
      <c r="B11" s="15">
        <v>0</v>
      </c>
      <c r="C11" s="12"/>
      <c r="D11" s="15">
        <v>0</v>
      </c>
      <c r="E11" s="11"/>
      <c r="F11" s="16" t="s">
        <v>9</v>
      </c>
    </row>
    <row r="12" spans="1:6" x14ac:dyDescent="0.25">
      <c r="A12" s="14" t="s">
        <v>10</v>
      </c>
      <c r="B12" s="15">
        <v>0</v>
      </c>
      <c r="C12" s="12"/>
      <c r="D12" s="15">
        <v>0</v>
      </c>
      <c r="E12" s="11"/>
      <c r="F12" s="16" t="s">
        <v>9</v>
      </c>
    </row>
    <row r="13" spans="1:6" x14ac:dyDescent="0.25">
      <c r="A13" s="14" t="s">
        <v>11</v>
      </c>
      <c r="B13" s="15">
        <v>0</v>
      </c>
      <c r="C13" s="12"/>
      <c r="D13" s="15">
        <v>0</v>
      </c>
      <c r="E13" s="11"/>
      <c r="F13" s="16" t="s">
        <v>9</v>
      </c>
    </row>
    <row r="14" spans="1:6" x14ac:dyDescent="0.25">
      <c r="A14" s="14" t="s">
        <v>12</v>
      </c>
      <c r="B14" s="15">
        <v>0</v>
      </c>
      <c r="C14" s="12"/>
      <c r="D14" s="15">
        <v>0</v>
      </c>
      <c r="E14" s="11"/>
      <c r="F14" s="16" t="s">
        <v>13</v>
      </c>
    </row>
    <row r="15" spans="1:6" x14ac:dyDescent="0.25">
      <c r="A15" s="10" t="s">
        <v>14</v>
      </c>
      <c r="B15" s="15">
        <f>ROUND([1]Bilanci!E181,0)</f>
        <v>0</v>
      </c>
      <c r="C15" s="12"/>
      <c r="D15" s="15">
        <f>ROUND([1]Bilanci!F181,0)</f>
        <v>0</v>
      </c>
      <c r="E15" s="11"/>
      <c r="F15" s="3"/>
    </row>
    <row r="16" spans="1:6" x14ac:dyDescent="0.25">
      <c r="A16" s="10" t="s">
        <v>15</v>
      </c>
      <c r="B16" s="15">
        <f>ROUND([1]Bilanci!E182,0)</f>
        <v>0</v>
      </c>
      <c r="C16" s="12"/>
      <c r="D16" s="15">
        <f>ROUND([1]Bilanci!F182,0)</f>
        <v>0</v>
      </c>
      <c r="E16" s="11"/>
      <c r="F16" s="3"/>
    </row>
    <row r="17" spans="1:6" x14ac:dyDescent="0.25">
      <c r="A17" s="10" t="s">
        <v>16</v>
      </c>
      <c r="B17" s="15">
        <f>ROUND([1]Bilanci!E183,0)</f>
        <v>0</v>
      </c>
      <c r="C17" s="12"/>
      <c r="D17" s="15">
        <f>ROUND([1]Bilanci!F183,0)</f>
        <v>0</v>
      </c>
      <c r="E17" s="11"/>
      <c r="F17" s="3"/>
    </row>
    <row r="18" spans="1:6" x14ac:dyDescent="0.25">
      <c r="A18" s="10" t="s">
        <v>17</v>
      </c>
      <c r="B18" s="17"/>
      <c r="C18" s="12"/>
      <c r="D18" s="17"/>
      <c r="E18" s="11"/>
      <c r="F18" s="3"/>
    </row>
    <row r="19" spans="1:6" x14ac:dyDescent="0.25">
      <c r="A19" s="14" t="s">
        <v>17</v>
      </c>
      <c r="B19" s="15">
        <f>ROUND([1]Bilanci!E186,0)</f>
        <v>-67183557</v>
      </c>
      <c r="C19" s="12"/>
      <c r="D19" s="15">
        <f>ROUND([1]Bilanci!F186,0)</f>
        <v>-44379478</v>
      </c>
      <c r="E19" s="11"/>
      <c r="F19" s="3"/>
    </row>
    <row r="20" spans="1:6" x14ac:dyDescent="0.25">
      <c r="A20" s="14" t="s">
        <v>18</v>
      </c>
      <c r="B20" s="15">
        <f>ROUND([1]Bilanci!E187,0)</f>
        <v>-365479</v>
      </c>
      <c r="C20" s="12"/>
      <c r="D20" s="15">
        <f>ROUND([1]Bilanci!F187,0)</f>
        <v>-295370</v>
      </c>
      <c r="E20" s="11"/>
      <c r="F20" s="3"/>
    </row>
    <row r="21" spans="1:6" x14ac:dyDescent="0.25">
      <c r="A21" s="10" t="s">
        <v>19</v>
      </c>
      <c r="B21" s="17"/>
      <c r="C21" s="12"/>
      <c r="D21" s="17"/>
      <c r="E21" s="11"/>
      <c r="F21" s="3"/>
    </row>
    <row r="22" spans="1:6" x14ac:dyDescent="0.25">
      <c r="A22" s="14" t="s">
        <v>20</v>
      </c>
      <c r="B22" s="15">
        <f>ROUND([1]Bilanci!E190,0)</f>
        <v>-3479057</v>
      </c>
      <c r="C22" s="12"/>
      <c r="D22" s="15">
        <f>ROUND([1]Bilanci!F190,0)</f>
        <v>-2961598</v>
      </c>
      <c r="E22" s="11"/>
      <c r="F22" s="3"/>
    </row>
    <row r="23" spans="1:6" x14ac:dyDescent="0.25">
      <c r="A23" s="14" t="s">
        <v>21</v>
      </c>
      <c r="B23" s="15">
        <f>ROUND([1]Bilanci!E192,0)</f>
        <v>-581003</v>
      </c>
      <c r="C23" s="12"/>
      <c r="D23" s="15">
        <f>ROUND([1]Bilanci!F192,0)</f>
        <v>-494587</v>
      </c>
      <c r="E23" s="11"/>
      <c r="F23" s="3"/>
    </row>
    <row r="24" spans="1:6" x14ac:dyDescent="0.25">
      <c r="A24" s="14" t="s">
        <v>22</v>
      </c>
      <c r="B24" s="15">
        <v>0</v>
      </c>
      <c r="C24" s="12"/>
      <c r="D24" s="15">
        <v>0</v>
      </c>
      <c r="E24" s="11"/>
      <c r="F24" s="3"/>
    </row>
    <row r="25" spans="1:6" x14ac:dyDescent="0.25">
      <c r="A25" s="10" t="s">
        <v>23</v>
      </c>
      <c r="B25" s="15">
        <f>ROUND([1]Bilanci!E194,0)</f>
        <v>0</v>
      </c>
      <c r="C25" s="12"/>
      <c r="D25" s="15">
        <f>ROUND([1]Bilanci!F194,0)</f>
        <v>-196465</v>
      </c>
      <c r="E25" s="11"/>
      <c r="F25" s="3"/>
    </row>
    <row r="26" spans="1:6" x14ac:dyDescent="0.25">
      <c r="A26" s="10" t="s">
        <v>24</v>
      </c>
      <c r="B26" s="15">
        <f>ROUND([1]Bilanci!E195,0)</f>
        <v>-1045112</v>
      </c>
      <c r="C26" s="12"/>
      <c r="D26" s="15">
        <f>ROUND([1]Bilanci!F195,0)</f>
        <v>-1214585</v>
      </c>
      <c r="E26" s="11"/>
      <c r="F26" s="3"/>
    </row>
    <row r="27" spans="1:6" x14ac:dyDescent="0.25">
      <c r="A27" s="10" t="s">
        <v>25</v>
      </c>
      <c r="B27" s="15">
        <f>ROUND([1]Bilanci!E196,0)</f>
        <v>-6884365</v>
      </c>
      <c r="C27" s="12"/>
      <c r="D27" s="15">
        <f>ROUND([1]Bilanci!F196,0)</f>
        <v>-4239943</v>
      </c>
      <c r="E27" s="11"/>
      <c r="F27" s="3"/>
    </row>
    <row r="28" spans="1:6" x14ac:dyDescent="0.25">
      <c r="A28" s="10" t="s">
        <v>26</v>
      </c>
      <c r="B28" s="17"/>
      <c r="C28" s="12"/>
      <c r="D28" s="17"/>
      <c r="E28" s="11"/>
      <c r="F28" s="3"/>
    </row>
    <row r="29" spans="1:6" ht="15" customHeight="1" x14ac:dyDescent="0.25">
      <c r="A29" s="14" t="s">
        <v>27</v>
      </c>
      <c r="B29" s="15">
        <f>ROUND([1]Bilanci!E200,0)</f>
        <v>0</v>
      </c>
      <c r="C29" s="12"/>
      <c r="D29" s="15">
        <f>ROUND([1]Bilanci!F200,0)</f>
        <v>0</v>
      </c>
      <c r="E29" s="11"/>
      <c r="F29" s="3"/>
    </row>
    <row r="30" spans="1:6" ht="15" customHeight="1" x14ac:dyDescent="0.25">
      <c r="A30" s="14" t="s">
        <v>28</v>
      </c>
      <c r="B30" s="15">
        <v>0</v>
      </c>
      <c r="C30" s="12"/>
      <c r="D30" s="15">
        <v>0</v>
      </c>
      <c r="E30" s="11"/>
      <c r="F30" s="3"/>
    </row>
    <row r="31" spans="1:6" ht="15" customHeight="1" x14ac:dyDescent="0.25">
      <c r="A31" s="14" t="s">
        <v>29</v>
      </c>
      <c r="B31" s="15">
        <f>ROUND([1]Bilanci!E202,0)</f>
        <v>0</v>
      </c>
      <c r="C31" s="12"/>
      <c r="D31" s="15">
        <f>ROUND([1]Bilanci!F202,0)</f>
        <v>0</v>
      </c>
      <c r="E31" s="11"/>
      <c r="F31" s="3"/>
    </row>
    <row r="32" spans="1:6" ht="15" customHeight="1" x14ac:dyDescent="0.25">
      <c r="A32" s="14" t="s">
        <v>30</v>
      </c>
      <c r="B32" s="15">
        <v>0</v>
      </c>
      <c r="C32" s="12"/>
      <c r="D32" s="15">
        <v>0</v>
      </c>
      <c r="E32" s="11"/>
      <c r="F32" s="3"/>
    </row>
    <row r="33" spans="1:6" ht="15" customHeight="1" x14ac:dyDescent="0.25">
      <c r="A33" s="14" t="s">
        <v>31</v>
      </c>
      <c r="B33" s="15">
        <f>ROUND([1]Bilanci!E204,0)</f>
        <v>0</v>
      </c>
      <c r="C33" s="12"/>
      <c r="D33" s="15">
        <f>ROUND([1]Bilanci!F204,0)</f>
        <v>0</v>
      </c>
      <c r="E33" s="11"/>
      <c r="F33" s="3"/>
    </row>
    <row r="34" spans="1:6" ht="15" customHeight="1" x14ac:dyDescent="0.25">
      <c r="A34" s="14" t="s">
        <v>32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33</v>
      </c>
      <c r="B35" s="15"/>
      <c r="C35" s="12"/>
      <c r="D35" s="15"/>
      <c r="E35" s="11"/>
      <c r="F35" s="3"/>
    </row>
    <row r="36" spans="1:6" x14ac:dyDescent="0.25">
      <c r="A36" s="10" t="s">
        <v>34</v>
      </c>
      <c r="B36" s="17"/>
      <c r="C36" s="12"/>
      <c r="D36" s="17"/>
      <c r="E36" s="11"/>
      <c r="F36" s="3"/>
    </row>
    <row r="37" spans="1:6" x14ac:dyDescent="0.25">
      <c r="A37" s="14" t="s">
        <v>35</v>
      </c>
      <c r="B37" s="15">
        <f>ROUND([1]Bilanci!E211,0)</f>
        <v>-3439637</v>
      </c>
      <c r="C37" s="12"/>
      <c r="D37" s="15">
        <f>ROUND([1]Bilanci!F211,0)</f>
        <v>-1129234</v>
      </c>
      <c r="E37" s="11"/>
      <c r="F37" s="3"/>
    </row>
    <row r="38" spans="1:6" x14ac:dyDescent="0.25">
      <c r="A38" s="14" t="s">
        <v>36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37</v>
      </c>
      <c r="B39" s="15">
        <f>ROUND([1]Bilanci!E212,0)</f>
        <v>0</v>
      </c>
      <c r="C39" s="12"/>
      <c r="D39" s="15">
        <f>ROUND([1]Bilanci!F212,0)</f>
        <v>0</v>
      </c>
      <c r="E39" s="11"/>
      <c r="F39" s="3"/>
    </row>
    <row r="40" spans="1:6" x14ac:dyDescent="0.25">
      <c r="A40" s="10" t="s">
        <v>38</v>
      </c>
      <c r="B40" s="15">
        <f>ROUND([1]Bilanci!E214,0)</f>
        <v>0</v>
      </c>
      <c r="C40" s="12"/>
      <c r="D40" s="15">
        <f>ROUND([1]Bilanci!F214,0)</f>
        <v>0</v>
      </c>
      <c r="E40" s="11"/>
      <c r="F40" s="3"/>
    </row>
    <row r="41" spans="1:6" x14ac:dyDescent="0.25">
      <c r="A41" s="10" t="s">
        <v>57</v>
      </c>
      <c r="B41" s="15">
        <v>0</v>
      </c>
      <c r="C41" s="12"/>
      <c r="D41" s="15">
        <v>0</v>
      </c>
      <c r="E41" s="11"/>
      <c r="F41" s="3"/>
    </row>
    <row r="42" spans="1:6" x14ac:dyDescent="0.25">
      <c r="A42" s="10" t="s">
        <v>39</v>
      </c>
      <c r="B42" s="18">
        <f>SUM(B9:B41)</f>
        <v>15233991</v>
      </c>
      <c r="C42" s="12"/>
      <c r="D42" s="18">
        <f>SUM(D9:D41)</f>
        <v>10435937</v>
      </c>
      <c r="E42" s="19"/>
      <c r="F42" s="3"/>
    </row>
    <row r="43" spans="1:6" x14ac:dyDescent="0.25">
      <c r="A43" s="10" t="s">
        <v>40</v>
      </c>
      <c r="B43" s="19"/>
      <c r="C43" s="12"/>
      <c r="D43" s="19"/>
      <c r="E43" s="19"/>
      <c r="F43" s="3"/>
    </row>
    <row r="44" spans="1:6" x14ac:dyDescent="0.25">
      <c r="A44" s="14" t="s">
        <v>41</v>
      </c>
      <c r="B44" s="15">
        <f>-ROUND([1]Bilanci!E219,0)+1</f>
        <v>-2285098</v>
      </c>
      <c r="C44" s="12"/>
      <c r="D44" s="15">
        <f>-ROUND([1]Bilanci!F219,0)+1</f>
        <v>-1565390</v>
      </c>
      <c r="E44" s="11"/>
      <c r="F44" s="3"/>
    </row>
    <row r="45" spans="1:6" x14ac:dyDescent="0.25">
      <c r="A45" s="14" t="s">
        <v>42</v>
      </c>
      <c r="B45" s="15">
        <f>ROUND([1]Bilanci!E220,0)</f>
        <v>0</v>
      </c>
      <c r="C45" s="12"/>
      <c r="D45" s="15">
        <f>ROUND([1]Bilanci!F220,0)</f>
        <v>0</v>
      </c>
      <c r="E45" s="11"/>
      <c r="F45" s="3"/>
    </row>
    <row r="46" spans="1:6" x14ac:dyDescent="0.25">
      <c r="A46" s="14" t="s">
        <v>43</v>
      </c>
      <c r="B46" s="15">
        <f>ROUND([1]Bilanci!E221,0)</f>
        <v>0</v>
      </c>
      <c r="C46" s="12"/>
      <c r="D46" s="15">
        <f>ROUND([1]Bilanci!F221,0)</f>
        <v>0</v>
      </c>
      <c r="E46" s="11"/>
      <c r="F46" s="3"/>
    </row>
    <row r="47" spans="1:6" x14ac:dyDescent="0.25">
      <c r="A47" s="10" t="s">
        <v>44</v>
      </c>
      <c r="B47" s="20">
        <f>SUM(B42:B46)</f>
        <v>12948893</v>
      </c>
      <c r="C47" s="12"/>
      <c r="D47" s="20">
        <f>SUM(D42:D46)</f>
        <v>8870547</v>
      </c>
      <c r="E47" s="19"/>
      <c r="F47" s="3"/>
    </row>
    <row r="48" spans="1:6" ht="15.75" thickBot="1" x14ac:dyDescent="0.3">
      <c r="A48" s="21"/>
      <c r="B48" s="22"/>
      <c r="C48" s="12"/>
      <c r="D48" s="22"/>
      <c r="E48" s="23"/>
      <c r="F48" s="3"/>
    </row>
    <row r="49" spans="1:6" ht="15.75" thickTop="1" x14ac:dyDescent="0.25">
      <c r="A49" s="24" t="s">
        <v>45</v>
      </c>
      <c r="B49" s="25"/>
      <c r="C49" s="12"/>
      <c r="D49" s="25"/>
      <c r="E49" s="23"/>
      <c r="F49" s="3"/>
    </row>
    <row r="50" spans="1:6" x14ac:dyDescent="0.25">
      <c r="A50" s="14" t="s">
        <v>46</v>
      </c>
      <c r="B50" s="26">
        <v>0</v>
      </c>
      <c r="C50" s="12"/>
      <c r="D50" s="26">
        <v>0</v>
      </c>
      <c r="E50" s="11"/>
      <c r="F50" s="3"/>
    </row>
    <row r="51" spans="1:6" x14ac:dyDescent="0.25">
      <c r="A51" s="14" t="s">
        <v>47</v>
      </c>
      <c r="B51" s="26">
        <v>0</v>
      </c>
      <c r="C51" s="12"/>
      <c r="D51" s="26">
        <v>0</v>
      </c>
      <c r="E51" s="11"/>
      <c r="F51" s="3"/>
    </row>
    <row r="52" spans="1:6" x14ac:dyDescent="0.25">
      <c r="A52" s="14" t="s">
        <v>48</v>
      </c>
      <c r="B52" s="26">
        <v>0</v>
      </c>
      <c r="C52" s="12"/>
      <c r="D52" s="26">
        <v>0</v>
      </c>
      <c r="E52" s="8"/>
      <c r="F52" s="3"/>
    </row>
    <row r="53" spans="1:6" ht="15" customHeight="1" x14ac:dyDescent="0.25">
      <c r="A53" s="14" t="s">
        <v>49</v>
      </c>
      <c r="B53" s="26">
        <v>0</v>
      </c>
      <c r="C53" s="12"/>
      <c r="D53" s="26">
        <v>0</v>
      </c>
      <c r="E53" s="27"/>
      <c r="F53" s="27"/>
    </row>
    <row r="54" spans="1:6" x14ac:dyDescent="0.25">
      <c r="A54" s="14" t="s">
        <v>58</v>
      </c>
      <c r="B54" s="26">
        <v>0</v>
      </c>
      <c r="C54" s="12"/>
      <c r="D54" s="26">
        <v>0</v>
      </c>
      <c r="E54" s="28"/>
      <c r="F54" s="27"/>
    </row>
    <row r="55" spans="1:6" x14ac:dyDescent="0.25">
      <c r="A55" s="24" t="s">
        <v>50</v>
      </c>
      <c r="B55" s="29">
        <f>SUM(B50:B54)</f>
        <v>0</v>
      </c>
      <c r="C55" s="12"/>
      <c r="D55" s="29">
        <f>SUM(D50:D54)</f>
        <v>0</v>
      </c>
      <c r="E55" s="27"/>
      <c r="F55" s="27"/>
    </row>
    <row r="56" spans="1:6" x14ac:dyDescent="0.25">
      <c r="A56" s="30"/>
      <c r="B56" s="31"/>
      <c r="C56" s="12"/>
      <c r="D56" s="31"/>
      <c r="E56" s="27"/>
      <c r="F56" s="27"/>
    </row>
    <row r="57" spans="1:6" ht="15.75" thickBot="1" x14ac:dyDescent="0.3">
      <c r="A57" s="24" t="s">
        <v>51</v>
      </c>
      <c r="B57" s="32">
        <f>B47+B55</f>
        <v>12948893</v>
      </c>
      <c r="C57" s="12"/>
      <c r="D57" s="32">
        <f>D47+D55</f>
        <v>8870547</v>
      </c>
      <c r="E57" s="27"/>
      <c r="F57" s="27"/>
    </row>
    <row r="58" spans="1:6" ht="15.75" thickTop="1" x14ac:dyDescent="0.25">
      <c r="A58" s="30"/>
      <c r="B58" s="31"/>
      <c r="C58" s="12"/>
      <c r="D58" s="31"/>
      <c r="E58" s="27"/>
      <c r="F58" s="27"/>
    </row>
    <row r="59" spans="1:6" x14ac:dyDescent="0.25">
      <c r="A59" s="33" t="s">
        <v>52</v>
      </c>
      <c r="B59" s="31"/>
      <c r="C59" s="12"/>
      <c r="D59" s="31"/>
      <c r="E59" s="34"/>
      <c r="F59" s="34"/>
    </row>
    <row r="60" spans="1:6" x14ac:dyDescent="0.25">
      <c r="A60" s="30" t="s">
        <v>53</v>
      </c>
      <c r="B60" s="15">
        <f>ROUND([1]Bilanci!E226,0)</f>
        <v>0</v>
      </c>
      <c r="C60" s="12"/>
      <c r="D60" s="15">
        <f>ROUND([1]Bilanci!F226,0)</f>
        <v>0</v>
      </c>
      <c r="E60" s="34"/>
      <c r="F60" s="34"/>
    </row>
    <row r="61" spans="1:6" x14ac:dyDescent="0.25">
      <c r="A61" s="30" t="s">
        <v>54</v>
      </c>
      <c r="B61" s="15">
        <f>ROUND([1]Bilanci!E227,0)</f>
        <v>0</v>
      </c>
      <c r="C61" s="12"/>
      <c r="D61" s="15">
        <f>ROUND([1]Bilanci!F227,0)</f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55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2021-07-21T18:36:01Z</dcterms:created>
  <dcterms:modified xsi:type="dcterms:W3CDTF">2021-07-21T18:36:53Z</dcterms:modified>
</cp:coreProperties>
</file>