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UNE_nder_vite\PUNE 2020\2020-Univers shpk\PF_Univers_2020\QKB\"/>
    </mc:Choice>
  </mc:AlternateContent>
  <xr:revisionPtr revIDLastSave="0" documentId="13_ncr:1_{6C7DEEC0-79FD-4243-B0FB-79330857AD9A}" xr6:coauthVersionLast="41" xr6:coauthVersionMax="41" xr10:uidLastSave="{00000000-0000-0000-0000-000000000000}"/>
  <bookViews>
    <workbookView xWindow="-120" yWindow="-120" windowWidth="25440" windowHeight="15390" tabRatio="738" xr2:uid="{00000000-000D-0000-FFFF-FFFF00000000}"/>
  </bookViews>
  <sheets>
    <sheet name="2.1-Pasqyra e Perform. (natyra)" sheetId="18" r:id="rId1"/>
    <sheet name="Shenimet Shpjeguese" sheetId="23" state="hidden" r:id="rId2"/>
  </sheets>
  <definedNames>
    <definedName name="_xlnm.Print_Area" localSheetId="1">'Shenimet Shpjeguese'!$A$1:$O$580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L247" i="23" l="1"/>
  <c r="L507" i="23"/>
  <c r="L509" i="23"/>
  <c r="L501" i="23"/>
  <c r="L502" i="23" s="1"/>
  <c r="L506" i="23"/>
  <c r="L498" i="23"/>
  <c r="L519" i="23"/>
  <c r="L499" i="23"/>
  <c r="L484" i="23"/>
  <c r="L483" i="23"/>
  <c r="L481" i="23"/>
  <c r="G243" i="23"/>
  <c r="L511" i="23" l="1"/>
  <c r="L513" i="23" s="1"/>
  <c r="L482" i="23"/>
  <c r="L485" i="23" s="1"/>
  <c r="G244" i="23" l="1"/>
  <c r="L233" i="23"/>
  <c r="M79" i="23"/>
  <c r="M78" i="23"/>
  <c r="B2" i="23" l="1"/>
  <c r="A2" i="18"/>
  <c r="B3" i="23"/>
  <c r="A3" i="18"/>
  <c r="D55" i="18"/>
  <c r="B55" i="18"/>
  <c r="D42" i="18"/>
  <c r="D47" i="18" s="1"/>
  <c r="D57" i="18" s="1"/>
  <c r="B42" i="18"/>
  <c r="B47" i="18" s="1"/>
  <c r="B57" i="18" s="1"/>
  <c r="L468" i="23" l="1"/>
  <c r="L453" i="23"/>
  <c r="L447" i="23"/>
  <c r="L427" i="23"/>
  <c r="L346" i="23"/>
  <c r="L336" i="23"/>
  <c r="L329" i="23"/>
  <c r="L314" i="23"/>
  <c r="L297" i="23"/>
  <c r="K245" i="23"/>
  <c r="J245" i="23"/>
  <c r="H245" i="23"/>
  <c r="G245" i="23"/>
  <c r="L244" i="23"/>
  <c r="I244" i="23"/>
  <c r="L243" i="23"/>
  <c r="I243" i="23"/>
  <c r="L242" i="23"/>
  <c r="I242" i="23"/>
  <c r="L165" i="23"/>
  <c r="L119" i="23"/>
  <c r="M94" i="23"/>
  <c r="M85" i="23"/>
  <c r="L245" i="23" l="1"/>
  <c r="L452" i="23"/>
  <c r="I245" i="23"/>
  <c r="L476" i="23"/>
  <c r="L478" i="23" s="1"/>
  <c r="L487" i="23" s="1"/>
  <c r="L455" i="23"/>
  <c r="L450" i="23" l="1"/>
  <c r="L518" i="23" l="1"/>
</calcChain>
</file>

<file path=xl/sharedStrings.xml><?xml version="1.0" encoding="utf-8"?>
<sst xmlns="http://schemas.openxmlformats.org/spreadsheetml/2006/main" count="709" uniqueCount="483">
  <si>
    <t>Tatimi mbi fitimin</t>
  </si>
  <si>
    <t>Totali</t>
  </si>
  <si>
    <t>Te tjera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</si>
  <si>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</si>
  <si>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</si>
  <si>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</si>
  <si>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</si>
  <si>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</si>
  <si>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Kapitali dhe Rezervat</t>
  </si>
  <si>
    <t>Primi i lidhur me kapitalin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</si>
  <si>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</si>
  <si>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</si>
  <si>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</si>
  <si>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</si>
  <si>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</si>
  <si>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</si>
  <si>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</si>
  <si>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</si>
  <si>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</si>
  <si>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</si>
  <si>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</si>
  <si>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</si>
  <si>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</si>
  <si>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</si>
  <si>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</si>
  <si>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</si>
  <si>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</si>
  <si>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</si>
  <si>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</si>
  <si>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</si>
  <si>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</si>
  <si>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</si>
  <si>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</si>
  <si>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</si>
  <si>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Provizione</t>
  </si>
  <si>
    <t>Investime</t>
  </si>
  <si>
    <t>Rezerva statutore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</si>
  <si>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</si>
  <si>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</si>
  <si>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</si>
  <si>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</si>
  <si>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</si>
  <si>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</si>
  <si>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</si>
  <si>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</si>
  <si>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</si>
  <si>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</si>
  <si>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</si>
  <si>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</si>
  <si>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</si>
  <si>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</si>
  <si>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</si>
  <si>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</si>
  <si>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</si>
  <si>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Impiante dhe makineri</t>
  </si>
  <si>
    <t>Emri i mire</t>
  </si>
  <si>
    <t>Titujt e huamarrjes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</si>
  <si>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</si>
  <si>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</si>
  <si>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</si>
  <si>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</si>
  <si>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</si>
  <si>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</si>
  <si>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</si>
  <si>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 H E N I M E T          S H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</si>
  <si>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</si>
  <si>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</si>
  <si>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</si>
  <si>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</si>
  <si>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</si>
  <si>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</si>
  <si>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</si>
  <si>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</si>
  <si>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</si>
  <si>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</si>
  <si>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</si>
  <si>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</si>
  <si>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</si>
  <si>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</si>
  <si>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</si>
  <si>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</si>
  <si>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</si>
  <si>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</si>
  <si>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</si>
  <si>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</si>
  <si>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>qene te qarta dhe te kuptushme per perdorues te jashtem qe kane njohuri te pergjitheshme</t>
  </si>
  <si>
    <t>te 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</si>
  <si>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</si>
  <si>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</si>
  <si>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</si>
  <si>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</si>
  <si>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</si>
  <si>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</si>
  <si>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</si>
  <si>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</si>
  <si>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</si>
  <si>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</si>
  <si>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</si>
  <si>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</si>
  <si>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</si>
  <si>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</si>
  <si>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</si>
  <si>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</si>
  <si>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</si>
  <si>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</si>
  <si>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</si>
  <si>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</si>
  <si>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</si>
  <si>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</si>
  <si>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</si>
  <si>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</si>
  <si>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</si>
  <si>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</si>
  <si>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</si>
  <si>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</si>
  <si>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</si>
  <si>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</si>
  <si>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Referenca</t>
  </si>
  <si>
    <t>B</t>
  </si>
  <si>
    <t>Shënimet qe shpjegojnë zërat e ndryshëm të pasqyrave financiare</t>
  </si>
  <si>
    <t>I</t>
  </si>
  <si>
    <t>AKTIVET  AFAT SHKURTERA</t>
  </si>
  <si>
    <t>Aktivet  monetare</t>
  </si>
  <si>
    <t>Banka</t>
  </si>
  <si>
    <t>Nr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</si>
  <si>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</si>
  <si>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</si>
  <si>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</si>
  <si>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</si>
  <si>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</si>
  <si>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</si>
  <si>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</si>
  <si>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</si>
  <si>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ALL</t>
  </si>
  <si>
    <t>EUR</t>
  </si>
  <si>
    <t>Banka Raifeissen</t>
  </si>
  <si>
    <t>Arka</t>
  </si>
  <si>
    <t>E M E R T I M I</t>
  </si>
  <si>
    <t>Arka ne Leke</t>
  </si>
  <si>
    <t>Arka ne Euro</t>
  </si>
  <si>
    <t>Arka ne Dollare</t>
  </si>
  <si>
    <t>Pulla tatimore,bileta,te tjera me vlere</t>
  </si>
  <si>
    <t>Në tituj pronësie të njësive ekonomike brenda grupit</t>
  </si>
  <si>
    <t>Shoqeria nuk ka tituj pronesie te njesive ekonomike brenda grupit</t>
  </si>
  <si>
    <t>Aksionet e veta</t>
  </si>
  <si>
    <t>Shoqeria nuk ka riblerje te aksione te emetuara me pare nga ana jone</t>
  </si>
  <si>
    <t>Te tjera Financiare</t>
  </si>
  <si>
    <t>Shoqeria nuk ka aktive te tjera financiare te investuara</t>
  </si>
  <si>
    <t>Të drejta të arkëtueshme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</si>
  <si>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</si>
  <si>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</si>
  <si>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</si>
  <si>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</si>
  <si>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</si>
  <si>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</si>
  <si>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</si>
  <si>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>Nga njësitë ekonomike brenda grupit</t>
  </si>
  <si>
    <t xml:space="preserve">     Shoqeria nuk ka te drejta dhe detyrimendaj njesive ekonomike brenda grupit</t>
  </si>
  <si>
    <t>Nga  njësitë ekonomike ku ka interesa pjesëmarrëse</t>
  </si>
  <si>
    <t xml:space="preserve">     Shoqeria nuk te drejta dhe detyrime ndaj njësive ekonomike me interesa pjesëmarrëse</t>
  </si>
  <si>
    <t xml:space="preserve">Të tjera 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</si>
  <si>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</si>
  <si>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</si>
  <si>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</si>
  <si>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</si>
  <si>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</si>
  <si>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</si>
  <si>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</si>
  <si>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</si>
  <si>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</si>
  <si>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</si>
  <si>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</si>
  <si>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</si>
  <si>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</si>
  <si>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</si>
  <si>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i papaguar</t>
  </si>
  <si>
    <t>Kapital i nënshkruar  gjithsej</t>
  </si>
  <si>
    <t>Kapital i nënshkruar i paguar</t>
  </si>
  <si>
    <t>Inventarët</t>
  </si>
  <si>
    <t>Lëndë e parë dhe materiale të konsumueshme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</si>
  <si>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</si>
  <si>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</si>
  <si>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</si>
  <si>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</si>
  <si>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</si>
  <si>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</si>
  <si>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</si>
  <si>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</si>
  <si>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 xml:space="preserve">Inventaret analitike bashkangjitur </t>
  </si>
  <si>
    <t>Prodhime në proces dhe gjysëmprodukte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</si>
  <si>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</si>
  <si>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</si>
  <si>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</si>
  <si>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</si>
  <si>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</si>
  <si>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Produkte të gatshme </t>
  </si>
  <si>
    <t>Produkte të ndërmjetëm</t>
  </si>
  <si>
    <t>Produkte të gatshëm</t>
  </si>
  <si>
    <t>Nënprodukte dhe produkte mbeturinë</t>
  </si>
  <si>
    <t>Zhvlerësimi i produkteve të gatshëm</t>
  </si>
  <si>
    <t xml:space="preserve">Mallra                                                        </t>
  </si>
  <si>
    <t>Zhvlerësimi i mallrave dhe (produkteve) për shitje</t>
  </si>
  <si>
    <t xml:space="preserve">Inventari mallrave bashkangjitur </t>
  </si>
  <si>
    <t>Aktive Biologjike (Gjë e gjallë në rritje e majmëri)</t>
  </si>
  <si>
    <t>Gjedhe ne majmeri</t>
  </si>
  <si>
    <t>Te leshta ne majmeri</t>
  </si>
  <si>
    <t>Te dhirta ne majmeri</t>
  </si>
  <si>
    <t>Derra ne majmeri</t>
  </si>
  <si>
    <t>Zogj ne rritje</t>
  </si>
  <si>
    <t>AAGJM të mbajtura për shitje</t>
  </si>
  <si>
    <t xml:space="preserve">Inventari  bashkangjitur </t>
  </si>
  <si>
    <t>Parapagime për inventar</t>
  </si>
  <si>
    <t>Materiale të para</t>
  </si>
  <si>
    <t>Mallra ( dhe produkte) për shitje</t>
  </si>
  <si>
    <t>Gjë e gjallë</t>
  </si>
  <si>
    <t>Shpenzime të shtyra</t>
  </si>
  <si>
    <t>Furnitorë për shërbime (teprica debitore)</t>
  </si>
  <si>
    <t>Shpenzime të periudhave të ardhme</t>
  </si>
  <si>
    <t>Të arkëtueshme nga të ardhurat e konstatuara</t>
  </si>
  <si>
    <t>Interesa aktive të llogaritura</t>
  </si>
  <si>
    <t>Të ardhura të llogaritura</t>
  </si>
  <si>
    <t>II</t>
  </si>
  <si>
    <t>AKTIVET AFATGJATA</t>
  </si>
  <si>
    <t xml:space="preserve">Aktivet  financiare </t>
  </si>
  <si>
    <t>Tituj pronësie në njësitë ekonomike brenda grupit</t>
  </si>
  <si>
    <t>Aksione të shoqërive të kontrolluara</t>
  </si>
  <si>
    <t>Zhvleresimi Aksione të shoqërive të kontrolluara</t>
  </si>
  <si>
    <t>Aksione të shoqërive të lidhura</t>
  </si>
  <si>
    <t>Zhvleresimi Aksione të shoqërive të lidhura</t>
  </si>
  <si>
    <t xml:space="preserve">Tituj të huadhënies në njësitë ekonomike brenda grupit </t>
  </si>
  <si>
    <t>Huadhënie afatgjatë në njësitë ekonomike brenda grupit</t>
  </si>
  <si>
    <t>Zhvleresimi Huadhënie afatgjatë në njësitë ekonomike brenda grupit</t>
  </si>
  <si>
    <t xml:space="preserve">Tituj pronësie  në njësitë ekonomike ku ka interesa pjesëmarrëse </t>
  </si>
  <si>
    <t>Aksione të shoqërive ku ka interesa pjesëmarrëse</t>
  </si>
  <si>
    <t>Zhvleresimi Aksione të shoqërive ku ka interesa pjesëmarrëse</t>
  </si>
  <si>
    <t>Tituj të huadhënies  në njësitë ekonomike ku ka interesa pjesëmarrëse</t>
  </si>
  <si>
    <t>Huadhënie afatgjate  në njësitë ekonomike ku ka interesa pjesëmarrëse</t>
  </si>
  <si>
    <t>Zhvleresimi Huadhënie afatgjate  në njësitë ekonomike ku ka interesa pjesëmarrëse</t>
  </si>
  <si>
    <t xml:space="preserve">Tituj të tjerë të mbajtur si aktive afatgjata </t>
  </si>
  <si>
    <t>Aksione të tjera dhe letra me vlerë</t>
  </si>
  <si>
    <t>Zhvleresimi Aksione të tjera dhe letra me vlerë</t>
  </si>
  <si>
    <t>Tituj të tjerë të huadhënies</t>
  </si>
  <si>
    <t>Të drejta të tjera afatgjatë</t>
  </si>
  <si>
    <t>Të drejta dhe detyrime ndaj pjesëtarëve të tjerë të grupit</t>
  </si>
  <si>
    <t>Të drejta dhe detyrime ndaj ortakëve dhe aksionerëve</t>
  </si>
  <si>
    <t>Zhvleresimi Të drejta të tjera afatgjatë</t>
  </si>
  <si>
    <t>Zhvleresimi Të drejta dhe detyrime ndaj pjesëtarëve të tjerë të grupit</t>
  </si>
  <si>
    <t>Zhvleresimi Të drejta dhe detyrime ndaj ortakëve dhe aksionerëve</t>
  </si>
  <si>
    <t>Aktive  materiale</t>
  </si>
  <si>
    <t>Toka dhe ndërtesa</t>
  </si>
  <si>
    <t xml:space="preserve">Të tjera Instalime dhe pajisje </t>
  </si>
  <si>
    <t xml:space="preserve">Parapagime për aktive materiale dhe në proces </t>
  </si>
  <si>
    <t>Analiza e posteve te amortizushme</t>
  </si>
  <si>
    <t>Emertimi</t>
  </si>
  <si>
    <t>Viti raportues</t>
  </si>
  <si>
    <t>Viti paraardhes</t>
  </si>
  <si>
    <t>Vlera</t>
  </si>
  <si>
    <t>Amortizimi</t>
  </si>
  <si>
    <t>Vl.mbetur</t>
  </si>
  <si>
    <t>Toka e ndërtesa</t>
  </si>
  <si>
    <t>Impiante e makineri</t>
  </si>
  <si>
    <t xml:space="preserve">Të tjera Ins. pajisje </t>
  </si>
  <si>
    <t>Shuma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</si>
  <si>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</si>
  <si>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</si>
  <si>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</si>
  <si>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Ativet biologjike </t>
  </si>
  <si>
    <t xml:space="preserve">Gjedhe </t>
  </si>
  <si>
    <t xml:space="preserve">Te leshta </t>
  </si>
  <si>
    <t xml:space="preserve">Te dhirta  </t>
  </si>
  <si>
    <t xml:space="preserve">Derra  </t>
  </si>
  <si>
    <t>Pula</t>
  </si>
  <si>
    <t>Aktive  jo materiale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</si>
  <si>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</si>
  <si>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</si>
  <si>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</si>
  <si>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</si>
  <si>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</si>
  <si>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</si>
  <si>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</si>
  <si>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</si>
  <si>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</si>
  <si>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</si>
  <si>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</si>
  <si>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</si>
  <si>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</si>
  <si>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</si>
  <si>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</si>
  <si>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</si>
  <si>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</si>
  <si>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</si>
  <si>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>Detyrime afatshkurtra:</t>
  </si>
  <si>
    <t>13.1</t>
  </si>
  <si>
    <t xml:space="preserve">Huamarrje afatshkurtra 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</si>
  <si>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</si>
  <si>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</si>
  <si>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</si>
  <si>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</si>
  <si>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</si>
  <si>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13.2</t>
  </si>
  <si>
    <t>Detyrime ndaj institucioneve të kredisë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</si>
  <si>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</si>
  <si>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</si>
  <si>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</si>
  <si>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</si>
  <si>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</si>
  <si>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</si>
  <si>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</si>
  <si>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Raiffeisen Bank</t>
  </si>
  <si>
    <t>Kësti i llogaritur i huas për t’u paguar në 12 muajt e ardheshem</t>
  </si>
  <si>
    <t>13.3</t>
  </si>
  <si>
    <t xml:space="preserve">Arkëtime në avancë për porosi </t>
  </si>
  <si>
    <t>Parapagime të marra</t>
  </si>
  <si>
    <t>13.4</t>
  </si>
  <si>
    <t>Të pagueshme për aktivitetin e shfrytëzimit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</si>
  <si>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</si>
  <si>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</si>
  <si>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</si>
  <si>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</si>
  <si>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13.5</t>
  </si>
  <si>
    <t>Dëftesa të pagueshme</t>
  </si>
  <si>
    <t>Premtim pagesa të pagueshm per furnizime</t>
  </si>
  <si>
    <t>13.6</t>
  </si>
  <si>
    <t>Të pagueshme ndaj njësive ekonomike brenda grupit</t>
  </si>
  <si>
    <t>Të drejta / detyrime ndaj pjesëtarëve të tjerë të grupit</t>
  </si>
  <si>
    <t>13.7</t>
  </si>
  <si>
    <t>Të pagueshme ndaj  njësive ekonomike ku ka interesa pjesëmarrëse</t>
  </si>
  <si>
    <t>Të drejta detyrime ndaj njësive ekonomike me interesa pjesëmarrëse</t>
  </si>
  <si>
    <t>13.8</t>
  </si>
  <si>
    <t>Të pagueshme ndaj punonjësve dhe sigurimeve shoqërore/shëndetsore</t>
  </si>
  <si>
    <t>Paga dhe shpërblime</t>
  </si>
  <si>
    <t>Paradhënie për punonjësit</t>
  </si>
  <si>
    <t>Sigurime shoqërore dhe shëndetsore</t>
  </si>
  <si>
    <t>Organizma të tjera shoqërore</t>
  </si>
  <si>
    <t>Detyrime të tjera</t>
  </si>
  <si>
    <t>13.9</t>
  </si>
  <si>
    <t>Të pagueshme për detyrimet tatimore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</si>
  <si>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</si>
  <si>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</si>
  <si>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</si>
  <si>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</si>
  <si>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</si>
  <si>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</si>
  <si>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</si>
  <si>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</si>
  <si>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13.10</t>
  </si>
  <si>
    <t>Të tjera të pagueshme</t>
  </si>
  <si>
    <t>Të drejta dhe detyrime ndaj ortakëve dhe pronarëve</t>
  </si>
  <si>
    <t>Dividendë për t’u paguar</t>
  </si>
  <si>
    <t>Të pagueshme për shpenzime të konstatuara</t>
  </si>
  <si>
    <t>Shpenzime të llogaritura</t>
  </si>
  <si>
    <t>Interesa të llogaritur</t>
  </si>
  <si>
    <t xml:space="preserve">Të ardhura të shtyra </t>
  </si>
  <si>
    <t>Grante afatshkurtera</t>
  </si>
  <si>
    <t>Të ardhura të periudhave të ardhme</t>
  </si>
  <si>
    <t>Provizione afatshkurtera</t>
  </si>
  <si>
    <t>Detyrime afatgjata:</t>
  </si>
  <si>
    <t>17.1</t>
  </si>
  <si>
    <t>Huamarrje afatgjata</t>
  </si>
  <si>
    <t>Premtim pagesa të pagueshme për hua afatgjata</t>
  </si>
  <si>
    <t>Detyrime për blerjet e letrave me vlerë afatgjata</t>
  </si>
  <si>
    <t>17.2</t>
  </si>
  <si>
    <t>Huamarrje afatgjata nga Bankat</t>
  </si>
  <si>
    <t>17.3</t>
  </si>
  <si>
    <t xml:space="preserve">Arkëtimet në avancë për porosi </t>
  </si>
  <si>
    <t>17.4</t>
  </si>
  <si>
    <t>Furnitorë për mallra, produkte e shërbime mbi nje vit</t>
  </si>
  <si>
    <t>Debitorë të tjerë, kreditorë të tjerë mbi nje vit</t>
  </si>
  <si>
    <t>17.5</t>
  </si>
  <si>
    <t>Premtim pagesa të pagueshm per furnizime mbi nje vit</t>
  </si>
  <si>
    <t>17.6</t>
  </si>
  <si>
    <t>Të drejta / detyrime ndaj pjesëtarëve të tjerë të grupit mbi nje vit</t>
  </si>
  <si>
    <t>17.7</t>
  </si>
  <si>
    <t>17.8</t>
  </si>
  <si>
    <t>Të drejta dhe detyrime ndaj ortakëve dhe pronarëve mbi nje vit</t>
  </si>
  <si>
    <t>Dividendë për t’u paguar mbi nje vit</t>
  </si>
  <si>
    <t xml:space="preserve">Të pagueshme për shpenzime të konstatuara </t>
  </si>
  <si>
    <t>Të ardhura të shtyra</t>
  </si>
  <si>
    <t>Provizione:</t>
  </si>
  <si>
    <t>20.1</t>
  </si>
  <si>
    <t xml:space="preserve">Provizione  për pensionet </t>
  </si>
  <si>
    <t>20.2</t>
  </si>
  <si>
    <t>Provizione të tjera</t>
  </si>
  <si>
    <t>Detyrime tatimore të shtyra</t>
  </si>
  <si>
    <t>Kapitali i Nënshkruar</t>
  </si>
  <si>
    <t>Rezerva rivlerësimi</t>
  </si>
  <si>
    <t>Rezerva të tjera</t>
  </si>
  <si>
    <t>26.1</t>
  </si>
  <si>
    <t xml:space="preserve">Rezerva ligjore </t>
  </si>
  <si>
    <t>26.2</t>
  </si>
  <si>
    <t>26.3</t>
  </si>
  <si>
    <t xml:space="preserve">Fitimi i pashpërndarë </t>
  </si>
  <si>
    <t>Fitim / Humbja e  Vitit</t>
  </si>
  <si>
    <t>Pasqyra   e   te   Ardhurave   dhe   Shpenzimeve</t>
  </si>
  <si>
    <t>Te ardhurat perbehen</t>
  </si>
  <si>
    <t>●</t>
  </si>
  <si>
    <t>Nga sherbimet</t>
  </si>
  <si>
    <t>Nga interesat kreditore</t>
  </si>
  <si>
    <t>Totali i te Ardhurave</t>
  </si>
  <si>
    <t>Shpenzimet perbehen nga</t>
  </si>
  <si>
    <t>KMSH</t>
  </si>
  <si>
    <t>Paga dhe sherblime</t>
  </si>
  <si>
    <t>Sigurime shoq dhe shend</t>
  </si>
  <si>
    <t>Energji</t>
  </si>
  <si>
    <t>Nafte</t>
  </si>
  <si>
    <t>Telefon, internet</t>
  </si>
  <si>
    <t>Taksa dhe tarifa vendore</t>
  </si>
  <si>
    <t>Amortizim</t>
  </si>
  <si>
    <t>Mirembajtje dhe riparime</t>
  </si>
  <si>
    <t>Shpenzime per sherbimet bankare</t>
  </si>
  <si>
    <t>Shpenzime te panjohura</t>
  </si>
  <si>
    <t>Humbje nga kurset e kembimit</t>
  </si>
  <si>
    <t>Totali i Shpenzimeve</t>
  </si>
  <si>
    <t>Fitimi (Humbja) e vitit financiar</t>
  </si>
  <si>
    <t>Fitimi i ushtrimit</t>
  </si>
  <si>
    <t>Shpenzime te pa zbriteshme</t>
  </si>
  <si>
    <t>Fitimi para tatimit</t>
  </si>
  <si>
    <t>Në shpenzimet e pazbritëshme  përfshihen zërat e mëposhtëm:</t>
  </si>
  <si>
    <t>Gjobe dhe kamata</t>
  </si>
  <si>
    <t>Analiza  dhe rakordimi i berjeve</t>
  </si>
  <si>
    <t>Importet</t>
  </si>
  <si>
    <t>Blerjet brenda vendit</t>
  </si>
  <si>
    <t>Blerjet pa tvsh e me tvsh te pa zbriteshme</t>
  </si>
  <si>
    <t>Shuma e blerjeve te raportuara me FDP</t>
  </si>
  <si>
    <t xml:space="preserve">     Nga kjo </t>
  </si>
  <si>
    <t>Minus</t>
  </si>
  <si>
    <t xml:space="preserve">Shtesa e gjendjeve te magazines </t>
  </si>
  <si>
    <t>Shpenzime per periudhat e ardheshme</t>
  </si>
  <si>
    <t>Te tjera ………..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</si>
  <si>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</si>
  <si>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</si>
  <si>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</si>
  <si>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</si>
  <si>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</si>
  <si>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</si>
  <si>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</si>
  <si>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</si>
  <si>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</si>
  <si>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</si>
  <si>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</si>
  <si>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</si>
  <si>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Amortizimin</t>
  </si>
  <si>
    <t>Aktive te tjera financiare afatshkurtra</t>
  </si>
  <si>
    <t>Rritje/renie ne tepricen e detyrimeve ,per tu paguar</t>
  </si>
  <si>
    <t>Shuma e Faktoreve me influence Pozitive</t>
  </si>
  <si>
    <t>dhe Negativisht :</t>
  </si>
  <si>
    <t xml:space="preserve">Rritje/renie ne tepricen e kerkesave te arketueshme </t>
  </si>
  <si>
    <t>Blerja e aktiveve afatgjata materiale</t>
  </si>
  <si>
    <t>Tatim mbi fitimin i paguar</t>
  </si>
  <si>
    <t>Rritje/renie në inventarë</t>
  </si>
  <si>
    <t>Shuma e Faktoreve me influence Negative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</si>
  <si>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</si>
  <si>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</si>
  <si>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</si>
  <si>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</si>
  <si>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</si>
  <si>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>Llogarite jashte bilancit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</si>
  <si>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</si>
  <si>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</si>
  <si>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</si>
  <si>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</si>
  <si>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</si>
  <si>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</si>
  <si>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</si>
  <si>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</si>
  <si>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>PASQYRAT FINANCIARE 2020</t>
  </si>
  <si>
    <t>PASQYRAT  FINANCIARE  2020</t>
  </si>
  <si>
    <t>USD</t>
  </si>
  <si>
    <t>Credins Bank</t>
  </si>
  <si>
    <t>OTP Bank</t>
  </si>
  <si>
    <t>Alpha Bank</t>
  </si>
  <si>
    <t>Nga mallrat</t>
  </si>
  <si>
    <t>Shpenzime kontabilisti</t>
  </si>
  <si>
    <t>Tarifa infrastrukture</t>
  </si>
  <si>
    <t>Shpenzime interesa</t>
  </si>
  <si>
    <t>kamata</t>
  </si>
  <si>
    <t>Aktive Afat Gjata Materiale</t>
  </si>
  <si>
    <t xml:space="preserve">                        Shuma ( 1 + 2 - 2b )</t>
  </si>
  <si>
    <t>Kuadrimi Shuma (1+2-2b) - Totalin ne shpenzime = 0</t>
  </si>
  <si>
    <t>Gjendja e Mj.Monetare me 31.12.2020</t>
  </si>
  <si>
    <t>.</t>
  </si>
  <si>
    <t>Kushtrim BARDHI</t>
  </si>
  <si>
    <t>Ana HYSNELI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</si>
</sst>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"/>
  </numFmts>
  <fonts count="20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u/>
      <sz val="18"/>
      <name val="Times New Roman"/>
      <family val="1"/>
    </font>
    <font>
      <b/>
      <sz val="15"/>
      <name val="Times New Roman"/>
      <family val="1"/>
    </font>
    <font>
      <b/>
      <sz val="14"/>
      <name val="Times New Roman"/>
      <family val="1"/>
    </font>
    <font>
      <b/>
      <u/>
      <sz val="15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u/>
      <sz val="10"/>
      <name val="Arial"/>
      <family val="2"/>
      <charset val="238"/>
    </font>
    <font>
      <sz val="12"/>
      <name val="Times New Roman"/>
      <family val="1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sz val="12"/>
      <name val="Arial"/>
      <family val="2"/>
    </font>
    <font>
      <b/>
      <sz val="10"/>
      <name val="Arial"/>
      <family val="2"/>
      <charset val="238"/>
    </font>
    <font>
      <sz val="14"/>
      <name val="Arial"/>
      <family val="2"/>
    </font>
    <font>
      <b/>
      <sz val="10"/>
      <name val="Calibri"/>
      <family val="2"/>
      <charset val="238"/>
    </font>
    <font>
      <b/>
      <sz val="10"/>
      <name val="Times New Roman"/>
      <family val="1"/>
    </font>
    <font>
      <b/>
      <i/>
      <u/>
      <sz val="10"/>
      <name val="Times New Roman"/>
      <family val="1"/>
    </font>
    <font>
      <sz val="16"/>
      <name val="Arial"/>
      <family val="2"/>
      <charset val="238"/>
    </font>
    <font>
      <u/>
      <sz val="14"/>
      <name val="Arial"/>
      <family val="2"/>
    </font>
    <font>
      <sz val="9"/>
      <name val="Arial"/>
      <family val="2"/>
    </font>
    <font>
      <sz val="10"/>
      <name val="Times New Roman"/>
      <family val="1"/>
      <charset val="238"/>
    </font>
    <font>
      <u/>
      <sz val="12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269">
    <xf numFmtId="0" fontId="0" fillId="0" borderId="0" xfId="0" applyNumberForma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71" fillId="0" borderId="0" xfId="0" applyFont="1"/>
    <xf numFmtId="37" fontId="175" fillId="0" borderId="26" xfId="0" applyNumberFormat="1" applyFont="1" applyBorder="1" applyAlignment="1">
      <alignment horizontal="right"/>
    </xf>
    <xf numFmtId="37" fontId="171" fillId="0" borderId="16" xfId="0" applyNumberFormat="1" applyFont="1" applyBorder="1" applyAlignment="1">
      <alignment horizontal="right"/>
    </xf>
    <xf numFmtId="37" fontId="170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/>
    </xf>
    <xf numFmtId="0" fontId="168" fillId="0" borderId="0" xfId="3275" applyFont="1"/>
    <xf numFmtId="0" fontId="12" fillId="0" borderId="0" xfId="0" applyFont="1"/>
    <xf numFmtId="0" fontId="12" fillId="0" borderId="28" xfId="0" applyFont="1" applyBorder="1"/>
    <xf numFmtId="0" fontId="12" fillId="0" borderId="0" xfId="0" applyFont="1" applyAlignment="1">
      <alignment horizontal="center"/>
    </xf>
    <xf numFmtId="3" fontId="12" fillId="0" borderId="0" xfId="0" applyNumberFormat="1" applyFont="1"/>
    <xf numFmtId="0" fontId="13" fillId="0" borderId="0" xfId="3280"/>
    <xf numFmtId="0" fontId="12" fillId="0" borderId="29" xfId="3280" applyFont="1" applyBorder="1"/>
    <xf numFmtId="3" fontId="12" fillId="0" borderId="29" xfId="3280" applyNumberFormat="1" applyFont="1" applyBorder="1"/>
    <xf numFmtId="0" fontId="13" fillId="0" borderId="29" xfId="3280" applyBorder="1"/>
    <xf numFmtId="0" fontId="13" fillId="0" borderId="30" xfId="3280" applyBorder="1"/>
    <xf numFmtId="0" fontId="13" fillId="0" borderId="26" xfId="3280" applyBorder="1"/>
    <xf numFmtId="0" fontId="12" fillId="0" borderId="26" xfId="3280" applyFont="1" applyBorder="1"/>
    <xf numFmtId="3" fontId="12" fillId="0" borderId="26" xfId="3280" applyNumberFormat="1" applyFont="1" applyBorder="1"/>
    <xf numFmtId="0" fontId="13" fillId="0" borderId="31" xfId="3280" applyBorder="1"/>
    <xf numFmtId="0" fontId="13" fillId="0" borderId="0" xfId="3280" applyAlignment="1">
      <alignment vertical="center"/>
    </xf>
    <xf numFmtId="0" fontId="183" fillId="0" borderId="32" xfId="3280" applyFont="1" applyBorder="1" applyAlignment="1">
      <alignment horizontal="center" vertical="center"/>
    </xf>
    <xf numFmtId="0" fontId="183" fillId="0" borderId="0" xfId="3280" applyFont="1" applyAlignment="1">
      <alignment horizontal="center" vertical="center"/>
    </xf>
    <xf numFmtId="0" fontId="183" fillId="0" borderId="33" xfId="3280" applyFont="1" applyBorder="1" applyAlignment="1">
      <alignment horizontal="center" vertical="center"/>
    </xf>
    <xf numFmtId="0" fontId="184" fillId="0" borderId="0" xfId="3280" applyFont="1"/>
    <xf numFmtId="0" fontId="184" fillId="0" borderId="32" xfId="3280" applyFont="1" applyBorder="1"/>
    <xf numFmtId="0" fontId="12" fillId="0" borderId="34" xfId="3280" applyFont="1" applyBorder="1" applyAlignment="1">
      <alignment horizontal="center"/>
    </xf>
    <xf numFmtId="0" fontId="185" fillId="0" borderId="35" xfId="3280" applyFont="1" applyBorder="1" applyAlignment="1">
      <alignment horizontal="left"/>
    </xf>
    <xf numFmtId="0" fontId="184" fillId="0" borderId="35" xfId="3280" applyFont="1" applyBorder="1"/>
    <xf numFmtId="0" fontId="12" fillId="0" borderId="35" xfId="3280" applyFont="1" applyBorder="1"/>
    <xf numFmtId="3" fontId="12" fillId="0" borderId="35" xfId="3280" applyNumberFormat="1" applyFont="1" applyBorder="1"/>
    <xf numFmtId="3" fontId="12" fillId="0" borderId="36" xfId="3280" applyNumberFormat="1" applyFont="1" applyBorder="1"/>
    <xf numFmtId="0" fontId="13" fillId="0" borderId="33" xfId="3280" applyBorder="1"/>
    <xf numFmtId="0" fontId="12" fillId="0" borderId="37" xfId="3280" applyFont="1" applyBorder="1" applyAlignment="1">
      <alignment horizontal="center"/>
    </xf>
    <xf numFmtId="0" fontId="185" fillId="0" borderId="0" xfId="3280" applyFont="1" applyAlignment="1">
      <alignment horizontal="left"/>
    </xf>
    <xf numFmtId="0" fontId="12" fillId="0" borderId="0" xfId="3280" applyFont="1"/>
    <xf numFmtId="3" fontId="12" fillId="0" borderId="0" xfId="3280" applyNumberFormat="1" applyFont="1"/>
    <xf numFmtId="3" fontId="12" fillId="0" borderId="38" xfId="3280" applyNumberFormat="1" applyFont="1" applyBorder="1"/>
    <xf numFmtId="0" fontId="184" fillId="0" borderId="37" xfId="3280" applyFont="1" applyBorder="1"/>
    <xf numFmtId="0" fontId="184" fillId="0" borderId="39" xfId="3280" applyFont="1" applyBorder="1"/>
    <xf numFmtId="0" fontId="184" fillId="0" borderId="40" xfId="3280" applyFont="1" applyBorder="1"/>
    <xf numFmtId="0" fontId="184" fillId="0" borderId="41" xfId="3280" applyFont="1" applyBorder="1"/>
    <xf numFmtId="0" fontId="12" fillId="0" borderId="41" xfId="3280" applyFont="1" applyBorder="1"/>
    <xf numFmtId="3" fontId="12" fillId="0" borderId="41" xfId="3280" applyNumberFormat="1" applyFont="1" applyBorder="1"/>
    <xf numFmtId="3" fontId="12" fillId="0" borderId="42" xfId="3280" applyNumberFormat="1" applyFont="1" applyBorder="1"/>
    <xf numFmtId="0" fontId="13" fillId="0" borderId="32" xfId="3280" applyBorder="1"/>
    <xf numFmtId="0" fontId="12" fillId="0" borderId="0" xfId="3280" applyFont="1" applyAlignment="1">
      <alignment horizontal="center"/>
    </xf>
    <xf numFmtId="0" fontId="186" fillId="0" borderId="0" xfId="3280" applyFont="1" applyAlignment="1">
      <alignment horizontal="left" vertical="center"/>
    </xf>
    <xf numFmtId="0" fontId="186" fillId="0" borderId="0" xfId="3280" applyFont="1" applyAlignment="1">
      <alignment vertical="center"/>
    </xf>
    <xf numFmtId="0" fontId="184" fillId="0" borderId="0" xfId="3280" applyFont="1" applyAlignment="1">
      <alignment horizontal="right" vertical="center"/>
    </xf>
    <xf numFmtId="0" fontId="12" fillId="0" borderId="0" xfId="3280" applyFont="1" applyAlignment="1">
      <alignment horizontal="right"/>
    </xf>
    <xf numFmtId="0" fontId="12" fillId="0" borderId="32" xfId="3280" applyFont="1" applyBorder="1"/>
    <xf numFmtId="0" fontId="12" fillId="0" borderId="33" xfId="3280" applyFont="1" applyBorder="1"/>
    <xf numFmtId="181" fontId="12" fillId="0" borderId="0" xfId="3280" applyNumberFormat="1" applyFont="1" applyAlignment="1">
      <alignment horizontal="left"/>
    </xf>
    <xf numFmtId="181" fontId="183" fillId="0" borderId="0" xfId="3280" applyNumberFormat="1" applyFont="1" applyAlignment="1">
      <alignment horizontal="center" vertical="center"/>
    </xf>
    <xf numFmtId="181" fontId="12" fillId="0" borderId="0" xfId="3280" applyNumberFormat="1" applyFont="1" applyAlignment="1">
      <alignment horizontal="center"/>
    </xf>
    <xf numFmtId="0" fontId="186" fillId="0" borderId="39" xfId="3280" applyFont="1" applyBorder="1"/>
    <xf numFmtId="0" fontId="187" fillId="0" borderId="0" xfId="3280" applyFont="1" applyAlignment="1">
      <alignment horizontal="center" vertical="center"/>
    </xf>
    <xf numFmtId="0" fontId="187" fillId="0" borderId="0" xfId="3280" applyFont="1" applyAlignment="1">
      <alignment vertical="center"/>
    </xf>
    <xf numFmtId="0" fontId="188" fillId="0" borderId="0" xfId="3280" applyFont="1" applyAlignment="1">
      <alignment horizontal="center" vertical="center"/>
    </xf>
    <xf numFmtId="0" fontId="188" fillId="0" borderId="0" xfId="3280" applyFont="1" applyAlignment="1">
      <alignment horizontal="left" vertical="center"/>
    </xf>
    <xf numFmtId="0" fontId="12" fillId="0" borderId="0" xfId="3280" applyFont="1" applyAlignment="1">
      <alignment vertical="center"/>
    </xf>
    <xf numFmtId="0" fontId="189" fillId="0" borderId="0" xfId="3280" applyFont="1" applyAlignment="1">
      <alignment horizontal="center"/>
    </xf>
    <xf numFmtId="0" fontId="12" fillId="59" borderId="44" xfId="3280" applyFont="1" applyFill="1" applyBorder="1" applyAlignment="1">
      <alignment horizontal="center"/>
    </xf>
    <xf numFmtId="0" fontId="12" fillId="59" borderId="45" xfId="3280" applyFont="1" applyFill="1" applyBorder="1" applyAlignment="1">
      <alignment horizontal="center"/>
    </xf>
    <xf numFmtId="0" fontId="12" fillId="0" borderId="43" xfId="3280" applyFont="1" applyBorder="1" applyAlignment="1">
      <alignment horizontal="center"/>
    </xf>
    <xf numFmtId="0" fontId="12" fillId="0" borderId="43" xfId="3280" applyFont="1" applyBorder="1"/>
    <xf numFmtId="3" fontId="12" fillId="0" borderId="43" xfId="3280" applyNumberFormat="1" applyFont="1" applyBorder="1"/>
    <xf numFmtId="0" fontId="12" fillId="0" borderId="32" xfId="3280" applyFont="1" applyBorder="1" applyAlignment="1">
      <alignment vertical="center"/>
    </xf>
    <xf numFmtId="181" fontId="12" fillId="0" borderId="0" xfId="3280" applyNumberFormat="1" applyFont="1" applyAlignment="1">
      <alignment horizontal="center" vertical="center"/>
    </xf>
    <xf numFmtId="0" fontId="12" fillId="59" borderId="43" xfId="3280" applyFont="1" applyFill="1" applyBorder="1" applyAlignment="1">
      <alignment horizontal="center" vertical="center"/>
    </xf>
    <xf numFmtId="3" fontId="187" fillId="59" borderId="43" xfId="3280" applyNumberFormat="1" applyFont="1" applyFill="1" applyBorder="1" applyAlignment="1">
      <alignment vertical="center"/>
    </xf>
    <xf numFmtId="0" fontId="12" fillId="0" borderId="33" xfId="3280" applyFont="1" applyBorder="1" applyAlignment="1">
      <alignment vertical="center"/>
    </xf>
    <xf numFmtId="0" fontId="12" fillId="0" borderId="0" xfId="3280" applyFont="1" applyAlignment="1">
      <alignment horizontal="center" vertical="center"/>
    </xf>
    <xf numFmtId="3" fontId="12" fillId="0" borderId="0" xfId="3280" applyNumberFormat="1" applyFont="1" applyAlignment="1">
      <alignment vertical="center"/>
    </xf>
    <xf numFmtId="0" fontId="184" fillId="0" borderId="0" xfId="3280" applyFont="1" applyAlignment="1">
      <alignment horizontal="center"/>
    </xf>
    <xf numFmtId="0" fontId="189" fillId="0" borderId="0" xfId="3280" applyFont="1" applyAlignment="1">
      <alignment vertical="center"/>
    </xf>
    <xf numFmtId="0" fontId="12" fillId="0" borderId="0" xfId="3280" applyFont="1" applyAlignment="1">
      <alignment horizontal="left" vertical="center"/>
    </xf>
    <xf numFmtId="0" fontId="189" fillId="0" borderId="0" xfId="3280" applyFont="1" applyAlignment="1">
      <alignment horizontal="center" vertical="center"/>
    </xf>
    <xf numFmtId="3" fontId="187" fillId="60" borderId="29" xfId="3280" applyNumberFormat="1" applyFont="1" applyFill="1" applyBorder="1"/>
    <xf numFmtId="0" fontId="13" fillId="0" borderId="0" xfId="3280" applyAlignment="1">
      <alignment horizontal="center"/>
    </xf>
    <xf numFmtId="3" fontId="184" fillId="0" borderId="29" xfId="3280" applyNumberFormat="1" applyFont="1" applyBorder="1"/>
    <xf numFmtId="3" fontId="184" fillId="0" borderId="15" xfId="3280" applyNumberFormat="1" applyFont="1" applyBorder="1"/>
    <xf numFmtId="0" fontId="190" fillId="0" borderId="0" xfId="3280" applyFont="1" applyAlignment="1">
      <alignment vertical="center"/>
    </xf>
    <xf numFmtId="3" fontId="187" fillId="60" borderId="29" xfId="3280" applyNumberFormat="1" applyFont="1" applyFill="1" applyBorder="1" applyAlignment="1">
      <alignment horizontal="right" vertical="center"/>
    </xf>
    <xf numFmtId="3" fontId="12" fillId="0" borderId="29" xfId="3280" applyNumberFormat="1" applyFont="1" applyBorder="1" applyAlignment="1">
      <alignment horizontal="center" vertical="center"/>
    </xf>
    <xf numFmtId="3" fontId="184" fillId="0" borderId="0" xfId="3280" applyNumberFormat="1" applyFont="1"/>
    <xf numFmtId="0" fontId="12" fillId="0" borderId="29" xfId="3280" applyFont="1" applyBorder="1" applyAlignment="1">
      <alignment horizontal="center" vertical="center"/>
    </xf>
    <xf numFmtId="0" fontId="191" fillId="0" borderId="0" xfId="3280" applyFont="1"/>
    <xf numFmtId="181" fontId="13" fillId="0" borderId="0" xfId="3280" applyNumberFormat="1" applyAlignment="1">
      <alignment horizontal="center"/>
    </xf>
    <xf numFmtId="0" fontId="188" fillId="0" borderId="0" xfId="3280" applyFont="1" applyAlignment="1">
      <alignment horizontal="center"/>
    </xf>
    <xf numFmtId="0" fontId="188" fillId="0" borderId="0" xfId="3280" applyFont="1"/>
    <xf numFmtId="0" fontId="192" fillId="0" borderId="0" xfId="3280" applyFont="1" applyAlignment="1">
      <alignment vertical="center"/>
    </xf>
    <xf numFmtId="0" fontId="187" fillId="0" borderId="0" xfId="3280" applyFont="1" applyAlignment="1">
      <alignment horizontal="center"/>
    </xf>
    <xf numFmtId="0" fontId="187" fillId="0" borderId="0" xfId="3280" applyFont="1"/>
    <xf numFmtId="0" fontId="184" fillId="0" borderId="43" xfId="3280" applyFont="1" applyBorder="1" applyAlignment="1">
      <alignment horizontal="center"/>
    </xf>
    <xf numFmtId="0" fontId="193" fillId="0" borderId="43" xfId="3280" applyFont="1" applyBorder="1" applyAlignment="1">
      <alignment vertical="center"/>
    </xf>
    <xf numFmtId="3" fontId="184" fillId="0" borderId="43" xfId="3280" applyNumberFormat="1" applyFont="1" applyBorder="1"/>
    <xf numFmtId="3" fontId="13" fillId="0" borderId="0" xfId="3280" applyNumberFormat="1"/>
    <xf numFmtId="181" fontId="13" fillId="0" borderId="0" xfId="3280" applyNumberFormat="1" applyAlignment="1">
      <alignment horizontal="center" vertical="center"/>
    </xf>
    <xf numFmtId="0" fontId="13" fillId="0" borderId="43" xfId="3280" applyBorder="1" applyAlignment="1">
      <alignment horizontal="center" vertical="center"/>
    </xf>
    <xf numFmtId="3" fontId="184" fillId="0" borderId="43" xfId="3280" applyNumberFormat="1" applyFont="1" applyBorder="1" applyAlignment="1">
      <alignment vertical="center"/>
    </xf>
    <xf numFmtId="3" fontId="194" fillId="60" borderId="43" xfId="3280" applyNumberFormat="1" applyFont="1" applyFill="1" applyBorder="1" applyAlignment="1">
      <alignment vertical="center"/>
    </xf>
    <xf numFmtId="3" fontId="187" fillId="0" borderId="0" xfId="3280" applyNumberFormat="1" applyFont="1"/>
    <xf numFmtId="0" fontId="187" fillId="0" borderId="15" xfId="3280" applyFont="1" applyBorder="1"/>
    <xf numFmtId="0" fontId="187" fillId="0" borderId="29" xfId="3280" applyFont="1" applyBorder="1"/>
    <xf numFmtId="0" fontId="195" fillId="0" borderId="0" xfId="3280" applyFont="1"/>
    <xf numFmtId="0" fontId="188" fillId="0" borderId="0" xfId="3280" applyFont="1" applyAlignment="1">
      <alignment vertical="center"/>
    </xf>
    <xf numFmtId="0" fontId="190" fillId="0" borderId="0" xfId="3280" applyFont="1" applyAlignment="1">
      <alignment horizontal="center" vertical="center"/>
    </xf>
    <xf numFmtId="0" fontId="190" fillId="0" borderId="0" xfId="3280" applyFont="1" applyAlignment="1">
      <alignment horizontal="left" vertical="center"/>
    </xf>
    <xf numFmtId="0" fontId="196" fillId="0" borderId="0" xfId="3280" applyFont="1" applyAlignment="1">
      <alignment vertical="center"/>
    </xf>
    <xf numFmtId="0" fontId="13" fillId="0" borderId="0" xfId="3280" applyAlignment="1">
      <alignment horizontal="left" vertical="center"/>
    </xf>
    <xf numFmtId="0" fontId="197" fillId="0" borderId="0" xfId="3280" applyFont="1"/>
    <xf numFmtId="0" fontId="195" fillId="0" borderId="0" xfId="0" applyFont="1"/>
    <xf numFmtId="0" fontId="198" fillId="0" borderId="0" xfId="3280" applyFont="1" applyAlignment="1">
      <alignment horizontal="center"/>
    </xf>
    <xf numFmtId="3" fontId="187" fillId="59" borderId="52" xfId="3280" applyNumberFormat="1" applyFont="1" applyFill="1" applyBorder="1"/>
    <xf numFmtId="0" fontId="51" fillId="0" borderId="0" xfId="3280" applyFont="1" applyAlignment="1">
      <alignment horizontal="left" vertical="center"/>
    </xf>
    <xf numFmtId="0" fontId="187" fillId="0" borderId="0" xfId="3280" applyFont="1" applyAlignment="1">
      <alignment horizontal="left" vertical="center"/>
    </xf>
    <xf numFmtId="0" fontId="199" fillId="0" borderId="0" xfId="3280" applyFont="1" applyAlignment="1">
      <alignment horizontal="right"/>
    </xf>
    <xf numFmtId="3" fontId="12" fillId="0" borderId="15" xfId="3280" applyNumberFormat="1" applyFont="1" applyBorder="1"/>
    <xf numFmtId="0" fontId="200" fillId="0" borderId="0" xfId="3280" applyFont="1" applyAlignment="1">
      <alignment horizontal="left"/>
    </xf>
    <xf numFmtId="0" fontId="193" fillId="0" borderId="0" xfId="3280" applyFont="1"/>
    <xf numFmtId="0" fontId="13" fillId="0" borderId="0" xfId="3280" applyAlignment="1">
      <alignment horizontal="left"/>
    </xf>
    <xf numFmtId="0" fontId="186" fillId="0" borderId="0" xfId="0" applyFont="1" applyAlignment="1">
      <alignment horizontal="left"/>
    </xf>
    <xf numFmtId="0" fontId="13" fillId="0" borderId="43" xfId="0" applyFont="1" applyBorder="1" applyAlignment="1">
      <alignment horizontal="center" vertical="center"/>
    </xf>
    <xf numFmtId="0" fontId="13" fillId="0" borderId="46" xfId="0" applyFont="1" applyBorder="1" applyAlignment="1">
      <alignment vertical="center"/>
    </xf>
    <xf numFmtId="0" fontId="200" fillId="0" borderId="15" xfId="3280" applyFont="1" applyBorder="1" applyAlignment="1">
      <alignment horizontal="left"/>
    </xf>
    <xf numFmtId="0" fontId="200" fillId="0" borderId="47" xfId="3280" applyFont="1" applyBorder="1" applyAlignment="1">
      <alignment horizontal="left"/>
    </xf>
    <xf numFmtId="3" fontId="187" fillId="0" borderId="43" xfId="3280" applyNumberFormat="1" applyFont="1" applyBorder="1"/>
    <xf numFmtId="0" fontId="200" fillId="0" borderId="43" xfId="3280" applyFont="1" applyBorder="1" applyAlignment="1">
      <alignment horizontal="left"/>
    </xf>
    <xf numFmtId="0" fontId="13" fillId="0" borderId="47" xfId="0" applyFont="1" applyBorder="1" applyAlignment="1">
      <alignment vertical="center"/>
    </xf>
    <xf numFmtId="0" fontId="201" fillId="0" borderId="43" xfId="0" applyFont="1" applyBorder="1" applyAlignment="1">
      <alignment horizontal="center" vertical="center"/>
    </xf>
    <xf numFmtId="3" fontId="13" fillId="0" borderId="43" xfId="0" applyNumberFormat="1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3" fontId="12" fillId="0" borderId="44" xfId="3280" applyNumberFormat="1" applyFont="1" applyBorder="1"/>
    <xf numFmtId="0" fontId="13" fillId="59" borderId="43" xfId="0" applyFont="1" applyFill="1" applyBorder="1" applyAlignment="1">
      <alignment horizontal="center" vertical="center"/>
    </xf>
    <xf numFmtId="0" fontId="200" fillId="59" borderId="15" xfId="3280" applyFont="1" applyFill="1" applyBorder="1" applyAlignment="1">
      <alignment horizontal="left"/>
    </xf>
    <xf numFmtId="3" fontId="187" fillId="59" borderId="43" xfId="3280" applyNumberFormat="1" applyFont="1" applyFill="1" applyBorder="1"/>
    <xf numFmtId="3" fontId="13" fillId="0" borderId="45" xfId="0" applyNumberFormat="1" applyFont="1" applyBorder="1" applyAlignment="1">
      <alignment vertical="center"/>
    </xf>
    <xf numFmtId="3" fontId="13" fillId="0" borderId="44" xfId="0" applyNumberFormat="1" applyFont="1" applyBorder="1" applyAlignment="1">
      <alignment vertical="center"/>
    </xf>
    <xf numFmtId="0" fontId="12" fillId="0" borderId="44" xfId="328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0" fontId="200" fillId="0" borderId="26" xfId="3280" applyFont="1" applyBorder="1" applyAlignment="1">
      <alignment horizontal="left"/>
    </xf>
    <xf numFmtId="0" fontId="200" fillId="0" borderId="31" xfId="3280" applyFont="1" applyBorder="1" applyAlignment="1">
      <alignment horizontal="left"/>
    </xf>
    <xf numFmtId="3" fontId="13" fillId="0" borderId="53" xfId="0" applyNumberFormat="1" applyFont="1" applyBorder="1" applyAlignment="1">
      <alignment vertical="center"/>
    </xf>
    <xf numFmtId="0" fontId="12" fillId="61" borderId="54" xfId="3280" applyFont="1" applyFill="1" applyBorder="1" applyAlignment="1">
      <alignment horizontal="center" vertical="center"/>
    </xf>
    <xf numFmtId="0" fontId="12" fillId="61" borderId="51" xfId="0" applyFont="1" applyFill="1" applyBorder="1" applyAlignment="1">
      <alignment vertical="center"/>
    </xf>
    <xf numFmtId="0" fontId="200" fillId="61" borderId="51" xfId="3280" applyFont="1" applyFill="1" applyBorder="1" applyAlignment="1">
      <alignment horizontal="left"/>
    </xf>
    <xf numFmtId="3" fontId="187" fillId="61" borderId="52" xfId="0" applyNumberFormat="1" applyFont="1" applyFill="1" applyBorder="1" applyAlignment="1">
      <alignment vertical="center"/>
    </xf>
    <xf numFmtId="0" fontId="200" fillId="0" borderId="29" xfId="3280" applyFont="1" applyBorder="1" applyAlignment="1">
      <alignment horizontal="left"/>
    </xf>
    <xf numFmtId="0" fontId="202" fillId="0" borderId="0" xfId="0" applyFont="1" applyAlignment="1">
      <alignment vertical="center"/>
    </xf>
    <xf numFmtId="0" fontId="12" fillId="0" borderId="46" xfId="0" applyFont="1" applyBorder="1"/>
    <xf numFmtId="3" fontId="203" fillId="0" borderId="43" xfId="0" applyNumberFormat="1" applyFont="1" applyBorder="1"/>
    <xf numFmtId="0" fontId="12" fillId="0" borderId="15" xfId="0" applyFont="1" applyBorder="1"/>
    <xf numFmtId="0" fontId="203" fillId="0" borderId="15" xfId="0" applyFont="1" applyBorder="1"/>
    <xf numFmtId="0" fontId="12" fillId="0" borderId="46" xfId="0" applyFont="1" applyBorder="1" applyAlignment="1">
      <alignment vertical="center"/>
    </xf>
    <xf numFmtId="0" fontId="13" fillId="0" borderId="32" xfId="3280" applyBorder="1" applyAlignment="1">
      <alignment vertical="center"/>
    </xf>
    <xf numFmtId="0" fontId="198" fillId="0" borderId="0" xfId="3280" applyFont="1" applyAlignment="1">
      <alignment horizontal="center" vertical="center"/>
    </xf>
    <xf numFmtId="0" fontId="12" fillId="59" borderId="46" xfId="0" applyFont="1" applyFill="1" applyBorder="1" applyAlignment="1">
      <alignment vertical="center"/>
    </xf>
    <xf numFmtId="0" fontId="12" fillId="59" borderId="15" xfId="0" applyFont="1" applyFill="1" applyBorder="1" applyAlignment="1">
      <alignment vertical="center"/>
    </xf>
    <xf numFmtId="0" fontId="203" fillId="59" borderId="47" xfId="0" applyFont="1" applyFill="1" applyBorder="1" applyAlignment="1">
      <alignment vertical="center"/>
    </xf>
    <xf numFmtId="3" fontId="203" fillId="59" borderId="43" xfId="0" applyNumberFormat="1" applyFont="1" applyFill="1" applyBorder="1" applyAlignment="1">
      <alignment vertical="center"/>
    </xf>
    <xf numFmtId="0" fontId="200" fillId="0" borderId="0" xfId="3280" applyFont="1" applyAlignment="1">
      <alignment horizontal="left" vertical="center"/>
    </xf>
    <xf numFmtId="0" fontId="13" fillId="0" borderId="33" xfId="3280" applyBorder="1" applyAlignment="1">
      <alignment vertical="center"/>
    </xf>
    <xf numFmtId="0" fontId="12" fillId="0" borderId="26" xfId="0" applyFont="1" applyBorder="1"/>
    <xf numFmtId="0" fontId="203" fillId="0" borderId="26" xfId="0" applyFont="1" applyBorder="1"/>
    <xf numFmtId="3" fontId="203" fillId="0" borderId="26" xfId="0" applyNumberFormat="1" applyFont="1" applyBorder="1"/>
    <xf numFmtId="0" fontId="203" fillId="0" borderId="0" xfId="0" applyFont="1"/>
    <xf numFmtId="3" fontId="203" fillId="0" borderId="0" xfId="0" applyNumberFormat="1" applyFont="1"/>
    <xf numFmtId="0" fontId="12" fillId="0" borderId="29" xfId="0" applyFont="1" applyBorder="1"/>
    <xf numFmtId="0" fontId="203" fillId="0" borderId="29" xfId="0" applyFont="1" applyBorder="1"/>
    <xf numFmtId="3" fontId="203" fillId="0" borderId="29" xfId="0" applyNumberFormat="1" applyFont="1" applyBorder="1"/>
    <xf numFmtId="0" fontId="203" fillId="59" borderId="15" xfId="0" applyFont="1" applyFill="1" applyBorder="1" applyAlignment="1">
      <alignment vertical="center"/>
    </xf>
    <xf numFmtId="3" fontId="203" fillId="61" borderId="52" xfId="0" applyNumberFormat="1" applyFont="1" applyFill="1" applyBorder="1"/>
    <xf numFmtId="3" fontId="200" fillId="0" borderId="0" xfId="3280" applyNumberFormat="1" applyFont="1" applyAlignment="1">
      <alignment horizontal="left"/>
    </xf>
    <xf numFmtId="0" fontId="202" fillId="0" borderId="0" xfId="3280" applyFont="1"/>
    <xf numFmtId="0" fontId="198" fillId="0" borderId="43" xfId="3280" applyFont="1" applyBorder="1" applyAlignment="1">
      <alignment horizontal="center"/>
    </xf>
    <xf numFmtId="0" fontId="12" fillId="0" borderId="47" xfId="0" applyFont="1" applyBorder="1"/>
    <xf numFmtId="3" fontId="12" fillId="0" borderId="43" xfId="0" applyNumberFormat="1" applyFont="1" applyBorder="1"/>
    <xf numFmtId="0" fontId="13" fillId="0" borderId="46" xfId="3280" applyBorder="1"/>
    <xf numFmtId="0" fontId="183" fillId="0" borderId="0" xfId="3280" applyFont="1" applyAlignment="1">
      <alignment vertical="center"/>
    </xf>
    <xf numFmtId="0" fontId="204" fillId="0" borderId="29" xfId="3280" applyFont="1" applyBorder="1" applyAlignment="1">
      <alignment horizontal="left"/>
    </xf>
    <xf numFmtId="0" fontId="204" fillId="0" borderId="15" xfId="3280" applyFont="1" applyBorder="1" applyAlignment="1">
      <alignment horizontal="left"/>
    </xf>
    <xf numFmtId="0" fontId="12" fillId="0" borderId="0" xfId="3280" applyFont="1" applyAlignment="1">
      <alignment horizontal="left"/>
    </xf>
    <xf numFmtId="0" fontId="195" fillId="0" borderId="0" xfId="3280" applyFont="1" applyAlignment="1">
      <alignment horizontal="center"/>
    </xf>
    <xf numFmtId="0" fontId="13" fillId="0" borderId="48" xfId="3280" applyBorder="1"/>
    <xf numFmtId="181" fontId="13" fillId="0" borderId="29" xfId="3280" applyNumberFormat="1" applyBorder="1" applyAlignment="1">
      <alignment horizontal="center"/>
    </xf>
    <xf numFmtId="0" fontId="13" fillId="0" borderId="29" xfId="3280" applyBorder="1" applyAlignment="1">
      <alignment horizontal="center"/>
    </xf>
    <xf numFmtId="0" fontId="13" fillId="0" borderId="49" xfId="3280" applyBorder="1"/>
    <xf numFmtId="0" fontId="12" fillId="0" borderId="26" xfId="3280" applyFont="1" applyBorder="1" applyAlignment="1">
      <alignment horizont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69" fillId="0" borderId="0" xfId="0" applyFont="1" applyAlignment="1">
      <alignment wrapText="1"/>
    </xf>
    <xf numFmtId="0" fontId="173" fillId="0" borderId="0" xfId="0" applyFont="1" applyAlignment="1">
      <alignment horizontal="left" wrapText="1" indent="2"/>
    </xf>
    <xf numFmtId="0" fontId="168" fillId="0" borderId="0" xfId="3507" applyFont="1" applyAlignment="1">
      <alignment vertical="center"/>
    </xf>
    <xf numFmtId="0" fontId="174" fillId="0" borderId="0" xfId="0" applyFont="1" applyAlignment="1">
      <alignment vertical="center"/>
    </xf>
    <xf numFmtId="37" fontId="166" fillId="0" borderId="0" xfId="215" applyNumberFormat="1" applyFont="1" applyAlignment="1">
      <alignment horizontal="right" wrapText="1"/>
    </xf>
    <xf numFmtId="37" fontId="171" fillId="0" borderId="0" xfId="0" applyNumberFormat="1" applyFont="1" applyAlignment="1">
      <alignment horizontal="right"/>
    </xf>
    <xf numFmtId="37" fontId="166" fillId="59" borderId="0" xfId="215" applyNumberFormat="1" applyFont="1" applyFill="1" applyAlignment="1">
      <alignment horizontal="right" wrapText="1"/>
    </xf>
    <xf numFmtId="37" fontId="175" fillId="0" borderId="0" xfId="0" applyNumberFormat="1" applyFont="1" applyAlignment="1">
      <alignment horizontal="right"/>
    </xf>
    <xf numFmtId="0" fontId="169" fillId="0" borderId="16" xfId="0" applyFont="1" applyBorder="1" applyAlignment="1">
      <alignment wrapText="1"/>
    </xf>
    <xf numFmtId="0" fontId="169" fillId="0" borderId="0" xfId="6592" applyFont="1" applyAlignment="1">
      <alignment wrapText="1"/>
    </xf>
    <xf numFmtId="37" fontId="172" fillId="0" borderId="0" xfId="215" applyNumberFormat="1" applyFont="1" applyAlignment="1">
      <alignment horizontal="right" wrapText="1"/>
    </xf>
    <xf numFmtId="37" fontId="172" fillId="59" borderId="0" xfId="215" applyNumberFormat="1" applyFont="1" applyFill="1" applyAlignment="1">
      <alignment horizontal="right" wrapText="1"/>
    </xf>
    <xf numFmtId="0" fontId="167" fillId="0" borderId="0" xfId="3506" applyFont="1" applyAlignment="1">
      <alignment horizontal="center"/>
    </xf>
    <xf numFmtId="168" fontId="166" fillId="0" borderId="0" xfId="215" applyNumberFormat="1" applyFont="1"/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5" fillId="0" borderId="16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4" fontId="12" fillId="0" borderId="43" xfId="3280" applyNumberFormat="1" applyFont="1" applyBorder="1"/>
    <xf numFmtId="4" fontId="12" fillId="0" borderId="43" xfId="470" applyNumberFormat="1" applyBorder="1"/>
    <xf numFmtId="37" fontId="13" fillId="0" borderId="0" xfId="3280" applyNumberFormat="1"/>
    <xf numFmtId="3" fontId="12" fillId="0" borderId="43" xfId="0" applyNumberFormat="1" applyFont="1" applyBorder="1" applyAlignment="1">
      <alignment horizontal="right" vertical="center"/>
    </xf>
    <xf numFmtId="3" fontId="13" fillId="0" borderId="43" xfId="3280" applyNumberFormat="1" applyBorder="1"/>
    <xf numFmtId="0" fontId="12" fillId="0" borderId="15" xfId="3280" applyFont="1" applyBorder="1"/>
    <xf numFmtId="0" fontId="195" fillId="0" borderId="0" xfId="3280" applyFont="1" applyAlignment="1">
      <alignment horizontal="center"/>
    </xf>
    <xf numFmtId="0" fontId="175" fillId="0" borderId="0" xfId="0" applyFont="1" applyAlignment="1">
      <alignment horizontal="center"/>
    </xf>
    <xf numFmtId="0" fontId="176" fillId="0" borderId="0" xfId="0" applyFont="1" applyAlignment="1">
      <alignment horizontal="center"/>
    </xf>
    <xf numFmtId="0" fontId="176" fillId="0" borderId="27" xfId="0" applyFont="1" applyBorder="1" applyAlignment="1">
      <alignment horizontal="center"/>
    </xf>
    <xf numFmtId="0" fontId="175" fillId="59" borderId="0" xfId="0" applyFont="1" applyFill="1" applyAlignment="1">
      <alignment horizontal="center"/>
    </xf>
    <xf numFmtId="0" fontId="180" fillId="0" borderId="0" xfId="0" applyFont="1" applyAlignment="1">
      <alignment horizontal="center"/>
    </xf>
    <xf numFmtId="0" fontId="181" fillId="0" borderId="28" xfId="0" applyFont="1" applyBorder="1" applyAlignment="1">
      <alignment horizontal="center" vertical="top"/>
    </xf>
    <xf numFmtId="0" fontId="12" fillId="61" borderId="50" xfId="0" applyFont="1" applyFill="1" applyBorder="1" applyAlignment="1">
      <alignment horizontal="center"/>
    </xf>
    <xf numFmtId="0" fontId="12" fillId="61" borderId="51" xfId="0" applyFont="1" applyFill="1" applyBorder="1" applyAlignment="1">
      <alignment horizontal="center"/>
    </xf>
    <xf numFmtId="0" fontId="186" fillId="0" borderId="0" xfId="3280" applyFont="1" applyAlignment="1">
      <alignment horizontal="left" vertical="center"/>
    </xf>
    <xf numFmtId="0" fontId="205" fillId="0" borderId="0" xfId="3280" applyFont="1" applyAlignment="1">
      <alignment horizontal="center"/>
    </xf>
    <xf numFmtId="0" fontId="195" fillId="0" borderId="0" xfId="3280" applyFont="1" applyAlignment="1">
      <alignment horizontal="center"/>
    </xf>
    <xf numFmtId="0" fontId="187" fillId="59" borderId="46" xfId="0" applyFont="1" applyFill="1" applyBorder="1" applyAlignment="1">
      <alignment horizontal="center" vertical="center"/>
    </xf>
    <xf numFmtId="0" fontId="187" fillId="59" borderId="15" xfId="0" applyFont="1" applyFill="1" applyBorder="1" applyAlignment="1">
      <alignment horizontal="center" vertical="center"/>
    </xf>
    <xf numFmtId="0" fontId="12" fillId="0" borderId="46" xfId="3280" applyFont="1" applyBorder="1" applyAlignment="1">
      <alignment horizontal="left"/>
    </xf>
    <xf numFmtId="0" fontId="12" fillId="0" borderId="15" xfId="3280" applyFont="1" applyBorder="1" applyAlignment="1">
      <alignment horizontal="left"/>
    </xf>
    <xf numFmtId="0" fontId="12" fillId="0" borderId="47" xfId="3280" applyFont="1" applyBorder="1" applyAlignment="1">
      <alignment horizontal="left"/>
    </xf>
    <xf numFmtId="0" fontId="12" fillId="59" borderId="46" xfId="3280" applyFont="1" applyFill="1" applyBorder="1" applyAlignment="1">
      <alignment horizontal="center" vertical="center"/>
    </xf>
    <xf numFmtId="0" fontId="12" fillId="59" borderId="15" xfId="3280" applyFont="1" applyFill="1" applyBorder="1" applyAlignment="1">
      <alignment horizontal="center" vertical="center"/>
    </xf>
    <xf numFmtId="0" fontId="12" fillId="59" borderId="47" xfId="3280" applyFont="1" applyFill="1" applyBorder="1" applyAlignment="1">
      <alignment horizontal="center" vertical="center"/>
    </xf>
    <xf numFmtId="0" fontId="187" fillId="59" borderId="50" xfId="3280" applyFont="1" applyFill="1" applyBorder="1" applyAlignment="1">
      <alignment horizontal="center" vertical="center"/>
    </xf>
    <xf numFmtId="0" fontId="187" fillId="59" borderId="51" xfId="3280" applyFont="1" applyFill="1" applyBorder="1" applyAlignment="1">
      <alignment horizontal="center" vertical="center"/>
    </xf>
    <xf numFmtId="0" fontId="13" fillId="0" borderId="46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84" fillId="0" borderId="43" xfId="3280" applyFont="1" applyBorder="1" applyAlignment="1">
      <alignment horizontal="center" vertical="center"/>
    </xf>
    <xf numFmtId="0" fontId="184" fillId="0" borderId="46" xfId="3280" applyFont="1" applyBorder="1" applyAlignment="1">
      <alignment horizontal="center"/>
    </xf>
    <xf numFmtId="0" fontId="184" fillId="0" borderId="15" xfId="3280" applyFont="1" applyBorder="1" applyAlignment="1">
      <alignment horizontal="center"/>
    </xf>
    <xf numFmtId="0" fontId="184" fillId="0" borderId="47" xfId="3280" applyFont="1" applyBorder="1" applyAlignment="1">
      <alignment horizontal="center"/>
    </xf>
    <xf numFmtId="0" fontId="12" fillId="0" borderId="46" xfId="3280" applyFont="1" applyBorder="1" applyAlignment="1">
      <alignment horizontal="center"/>
    </xf>
    <xf numFmtId="0" fontId="12" fillId="0" borderId="47" xfId="3280" applyFont="1" applyBorder="1" applyAlignment="1">
      <alignment horizontal="center"/>
    </xf>
    <xf numFmtId="0" fontId="12" fillId="0" borderId="15" xfId="3280" applyFont="1" applyBorder="1" applyAlignment="1">
      <alignment horizontal="center"/>
    </xf>
    <xf numFmtId="0" fontId="12" fillId="59" borderId="43" xfId="3280" applyFont="1" applyFill="1" applyBorder="1" applyAlignment="1">
      <alignment horizontal="center" vertical="center"/>
    </xf>
    <xf numFmtId="0" fontId="12" fillId="59" borderId="30" xfId="3280" applyFont="1" applyFill="1" applyBorder="1" applyAlignment="1">
      <alignment horizontal="center" vertical="center"/>
    </xf>
    <xf numFmtId="0" fontId="12" fillId="59" borderId="26" xfId="3280" applyFont="1" applyFill="1" applyBorder="1" applyAlignment="1">
      <alignment horizontal="center" vertical="center"/>
    </xf>
    <xf numFmtId="0" fontId="12" fillId="59" borderId="31" xfId="3280" applyFont="1" applyFill="1" applyBorder="1" applyAlignment="1">
      <alignment horizontal="center" vertical="center"/>
    </xf>
    <xf numFmtId="0" fontId="12" fillId="59" borderId="48" xfId="3280" applyFont="1" applyFill="1" applyBorder="1" applyAlignment="1">
      <alignment horizontal="center" vertical="center"/>
    </xf>
    <xf numFmtId="0" fontId="12" fillId="59" borderId="29" xfId="3280" applyFont="1" applyFill="1" applyBorder="1" applyAlignment="1">
      <alignment horizontal="center" vertical="center"/>
    </xf>
    <xf numFmtId="0" fontId="12" fillId="59" borderId="49" xfId="3280" applyFont="1" applyFill="1" applyBorder="1" applyAlignment="1">
      <alignment horizontal="center" vertical="center"/>
    </xf>
    <xf numFmtId="49" fontId="12" fillId="0" borderId="46" xfId="3280" applyNumberFormat="1" applyFont="1" applyBorder="1" applyAlignment="1">
      <alignment horizontal="center"/>
    </xf>
    <xf numFmtId="49" fontId="12" fillId="0" borderId="47" xfId="3280" applyNumberFormat="1" applyFont="1" applyBorder="1" applyAlignment="1">
      <alignment horizontal="center"/>
    </xf>
    <xf numFmtId="0" fontId="179" fillId="0" borderId="0" xfId="0" applyFont="1" applyAlignment="1">
      <alignment horizontal="center"/>
    </xf>
    <xf numFmtId="0" fontId="182" fillId="0" borderId="32" xfId="3280" applyFont="1" applyBorder="1" applyAlignment="1">
      <alignment horizontal="center" vertical="center"/>
    </xf>
    <xf numFmtId="0" fontId="0" fillId="0" borderId="0" xfId="0"/>
    <xf numFmtId="0" fontId="182" fillId="0" borderId="0" xfId="3280" applyFont="1" applyAlignment="1">
      <alignment horizontal="center" vertical="center"/>
    </xf>
    <xf numFmtId="0" fontId="182" fillId="0" borderId="33" xfId="3280" applyFont="1" applyBorder="1" applyAlignment="1">
      <alignment horizontal="center" vertical="center"/>
    </xf>
    <xf numFmtId="0" fontId="186" fillId="0" borderId="0" xfId="3280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0</xdr:row>
      <xdr:rowOff>0</xdr:rowOff>
    </xdr:from>
    <xdr:to>
      <xdr:col>0</xdr:col>
      <xdr:colOff>2266950</xdr:colOff>
      <xdr:row>2</xdr:row>
      <xdr:rowOff>180790</xdr:rowOff>
    </xdr:to>
    <xdr:pic>
      <xdr:nvPicPr>
        <xdr:cNvPr id="3" name="Picture 2" descr="UNIVERS LOGO">
          <a:extLst>
            <a:ext uri="{FF2B5EF4-FFF2-40B4-BE49-F238E27FC236}">
              <a16:creationId xmlns:a16="http://schemas.microsoft.com/office/drawing/2014/main" id="{0BBCC970-1D87-46B1-9247-200EEA668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0"/>
          <a:ext cx="1543050" cy="561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238125</xdr:rowOff>
    </xdr:from>
    <xdr:to>
      <xdr:col>5</xdr:col>
      <xdr:colOff>742950</xdr:colOff>
      <xdr:row>1</xdr:row>
      <xdr:rowOff>342715</xdr:rowOff>
    </xdr:to>
    <xdr:pic>
      <xdr:nvPicPr>
        <xdr:cNvPr id="3" name="Picture 2" descr="UNIVERS LOGO">
          <a:extLst>
            <a:ext uri="{FF2B5EF4-FFF2-40B4-BE49-F238E27FC236}">
              <a16:creationId xmlns:a16="http://schemas.microsoft.com/office/drawing/2014/main" id="{20456F04-9B09-4356-A7EC-3EC9869F0F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38125"/>
          <a:ext cx="1533525" cy="561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tabSelected="1" view="pageBreakPreview" topLeftCell="A19" zoomScale="60" zoomScaleNormal="100" workbookViewId="0">
      <selection activeCell="B57" sqref="B57"/>
    </sheetView>
  </sheetViews>
  <sheetFormatPr defaultColWidth="9.140625" defaultRowHeight="15"/>
  <cols>
    <col min="1" max="1" width="102.7109375" style="196" customWidth="1"/>
    <col min="2" max="2" width="15.7109375" style="195" customWidth="1"/>
    <col min="3" max="3" width="2.7109375" style="195" customWidth="1"/>
    <col min="4" max="4" width="15.7109375" style="195" customWidth="1"/>
    <col min="5" max="5" width="2.5703125" style="195" customWidth="1"/>
    <col min="6" max="7" width="11" style="196" bestFit="1" customWidth="1"/>
    <col min="8" max="8" width="9.5703125" style="196" bestFit="1" customWidth="1"/>
    <col min="9" max="16384" width="9.140625" style="196"/>
  </cols>
  <sheetData>
    <row r="1" spans="1:5">
      <c r="A1" s="224" t="s">
        <v>465</v>
      </c>
      <c r="B1" s="224"/>
      <c r="C1" s="224"/>
      <c r="D1" s="224"/>
    </row>
    <row r="2" spans="1:5">
      <c r="A2" s="225" t="e">
        <f>#REF!</f>
        <v>#REF!</v>
      </c>
      <c r="B2" s="225"/>
      <c r="C2" s="225"/>
      <c r="D2" s="225"/>
    </row>
    <row r="3" spans="1:5" ht="15.75" thickBot="1">
      <c r="A3" s="226" t="e">
        <f>#REF!</f>
        <v>#REF!</v>
      </c>
      <c r="B3" s="226"/>
      <c r="C3" s="226"/>
      <c r="D3" s="226"/>
    </row>
    <row r="4" spans="1:5" ht="15.75" thickTop="1">
      <c r="A4" s="225"/>
      <c r="B4" s="225"/>
      <c r="C4" s="225"/>
      <c r="D4" s="225"/>
    </row>
    <row r="5" spans="1:5">
      <c r="A5" s="227" t="s">
        <v>24</v>
      </c>
      <c r="B5" s="227"/>
      <c r="C5" s="227"/>
      <c r="D5" s="227"/>
      <c r="E5" s="196"/>
    </row>
    <row r="6" spans="1:5">
      <c r="A6" s="4"/>
      <c r="B6" s="197" t="s">
        <v>4</v>
      </c>
      <c r="C6" s="197"/>
      <c r="D6" s="197" t="s">
        <v>4</v>
      </c>
      <c r="E6" s="197"/>
    </row>
    <row r="7" spans="1:5">
      <c r="A7" s="4"/>
      <c r="B7" s="197" t="s">
        <v>5</v>
      </c>
      <c r="C7" s="197"/>
      <c r="D7" s="197" t="s">
        <v>6</v>
      </c>
      <c r="E7" s="197"/>
    </row>
    <row r="8" spans="1:5">
      <c r="A8" s="201"/>
      <c r="B8" s="4"/>
      <c r="C8" s="4"/>
      <c r="D8" s="4"/>
      <c r="E8" s="4"/>
    </row>
    <row r="9" spans="1:5">
      <c r="A9" s="198" t="s">
        <v>10</v>
      </c>
      <c r="B9" s="202"/>
      <c r="C9" s="203"/>
      <c r="D9" s="202"/>
      <c r="E9" s="202"/>
    </row>
    <row r="10" spans="1:5">
      <c r="A10" s="199" t="s">
        <v>59</v>
      </c>
      <c r="B10" s="204">
        <v>28739166</v>
      </c>
      <c r="C10" s="203"/>
      <c r="D10" s="204">
        <v>14833879</v>
      </c>
      <c r="E10" s="202"/>
    </row>
    <row r="11" spans="1:5">
      <c r="A11" s="199" t="s">
        <v>61</v>
      </c>
      <c r="B11" s="204"/>
      <c r="C11" s="203"/>
      <c r="D11" s="204"/>
      <c r="E11" s="202"/>
    </row>
    <row r="12" spans="1:5">
      <c r="A12" s="199" t="s">
        <v>62</v>
      </c>
      <c r="B12" s="204"/>
      <c r="C12" s="203"/>
      <c r="D12" s="204"/>
      <c r="E12" s="202"/>
    </row>
    <row r="13" spans="1:5">
      <c r="A13" s="199" t="s">
        <v>63</v>
      </c>
      <c r="B13" s="204"/>
      <c r="C13" s="203"/>
      <c r="D13" s="204"/>
      <c r="E13" s="202"/>
    </row>
    <row r="14" spans="1:5">
      <c r="A14" s="199" t="s">
        <v>60</v>
      </c>
      <c r="B14" s="204">
        <v>18</v>
      </c>
      <c r="C14" s="203"/>
      <c r="D14" s="204">
        <v>1113648</v>
      </c>
      <c r="E14" s="202"/>
    </row>
    <row r="15" spans="1:5">
      <c r="A15" s="198" t="s">
        <v>11</v>
      </c>
      <c r="B15" s="204"/>
      <c r="C15" s="203"/>
      <c r="D15" s="204"/>
      <c r="E15" s="202"/>
    </row>
    <row r="16" spans="1:5">
      <c r="A16" s="198" t="s">
        <v>12</v>
      </c>
      <c r="B16" s="204"/>
      <c r="C16" s="203"/>
      <c r="D16" s="204"/>
      <c r="E16" s="202"/>
    </row>
    <row r="17" spans="1:5">
      <c r="A17" s="198" t="s">
        <v>13</v>
      </c>
      <c r="B17" s="204"/>
      <c r="C17" s="203"/>
      <c r="D17" s="204"/>
      <c r="E17" s="202"/>
    </row>
    <row r="18" spans="1:5">
      <c r="A18" s="198" t="s">
        <v>14</v>
      </c>
      <c r="B18" s="202"/>
      <c r="C18" s="203"/>
      <c r="D18" s="202"/>
      <c r="E18" s="202"/>
    </row>
    <row r="19" spans="1:5">
      <c r="A19" s="199" t="s">
        <v>14</v>
      </c>
      <c r="B19" s="204">
        <v>-16458057</v>
      </c>
      <c r="C19" s="203"/>
      <c r="D19" s="204">
        <v>-9394165</v>
      </c>
      <c r="E19" s="202"/>
    </row>
    <row r="20" spans="1:5">
      <c r="A20" s="199" t="s">
        <v>41</v>
      </c>
      <c r="B20" s="204"/>
      <c r="C20" s="203"/>
      <c r="D20" s="204">
        <v>-76644</v>
      </c>
      <c r="E20" s="202"/>
    </row>
    <row r="21" spans="1:5">
      <c r="A21" s="198" t="s">
        <v>32</v>
      </c>
      <c r="B21" s="202"/>
      <c r="C21" s="203"/>
      <c r="D21" s="202"/>
      <c r="E21" s="202"/>
    </row>
    <row r="22" spans="1:5">
      <c r="A22" s="199" t="s">
        <v>42</v>
      </c>
      <c r="B22" s="204">
        <v>-5335455</v>
      </c>
      <c r="C22" s="203"/>
      <c r="D22" s="204">
        <v>-3327272.73</v>
      </c>
      <c r="E22" s="202"/>
    </row>
    <row r="23" spans="1:5">
      <c r="A23" s="199" t="s">
        <v>43</v>
      </c>
      <c r="B23" s="204">
        <v>-914718</v>
      </c>
      <c r="C23" s="203"/>
      <c r="D23" s="204">
        <v>-574601.43999999994</v>
      </c>
      <c r="E23" s="202"/>
    </row>
    <row r="24" spans="1:5">
      <c r="A24" s="199" t="s">
        <v>45</v>
      </c>
      <c r="B24" s="204"/>
      <c r="C24" s="203"/>
      <c r="D24" s="204"/>
      <c r="E24" s="202"/>
    </row>
    <row r="25" spans="1:5">
      <c r="A25" s="198" t="s">
        <v>15</v>
      </c>
      <c r="B25" s="204"/>
      <c r="C25" s="203"/>
      <c r="D25" s="204"/>
      <c r="E25" s="202"/>
    </row>
    <row r="26" spans="1:5">
      <c r="A26" s="198" t="s">
        <v>30</v>
      </c>
      <c r="B26" s="204">
        <v>-549808</v>
      </c>
      <c r="C26" s="203"/>
      <c r="D26" s="204">
        <v>-283941</v>
      </c>
      <c r="E26" s="202"/>
    </row>
    <row r="27" spans="1:5">
      <c r="A27" s="198" t="s">
        <v>16</v>
      </c>
      <c r="B27" s="204">
        <v>-4126050</v>
      </c>
      <c r="C27" s="203"/>
      <c r="D27" s="204">
        <v>-1135204</v>
      </c>
      <c r="E27" s="202"/>
    </row>
    <row r="28" spans="1:5">
      <c r="A28" s="198" t="s">
        <v>3</v>
      </c>
      <c r="B28" s="202"/>
      <c r="C28" s="203"/>
      <c r="D28" s="202"/>
      <c r="E28" s="202"/>
    </row>
    <row r="29" spans="1:5" ht="15" customHeight="1">
      <c r="A29" s="199" t="s">
        <v>46</v>
      </c>
      <c r="B29" s="204"/>
      <c r="C29" s="203"/>
      <c r="D29" s="204"/>
      <c r="E29" s="202"/>
    </row>
    <row r="30" spans="1:5" ht="15" customHeight="1">
      <c r="A30" s="199" t="s">
        <v>44</v>
      </c>
      <c r="B30" s="204"/>
      <c r="C30" s="203"/>
      <c r="D30" s="204"/>
      <c r="E30" s="202"/>
    </row>
    <row r="31" spans="1:5" ht="15" customHeight="1">
      <c r="A31" s="199" t="s">
        <v>53</v>
      </c>
      <c r="B31" s="204"/>
      <c r="C31" s="203"/>
      <c r="D31" s="204"/>
      <c r="E31" s="202"/>
    </row>
    <row r="32" spans="1:5" ht="15" customHeight="1">
      <c r="A32" s="199" t="s">
        <v>47</v>
      </c>
      <c r="B32" s="204"/>
      <c r="C32" s="203"/>
      <c r="D32" s="204"/>
      <c r="E32" s="202"/>
    </row>
    <row r="33" spans="1:5" ht="15" customHeight="1">
      <c r="A33" s="199" t="s">
        <v>52</v>
      </c>
      <c r="B33" s="204"/>
      <c r="C33" s="203"/>
      <c r="D33" s="204"/>
      <c r="E33" s="202"/>
    </row>
    <row r="34" spans="1:5" ht="15" customHeight="1">
      <c r="A34" s="199" t="s">
        <v>48</v>
      </c>
      <c r="B34" s="204"/>
      <c r="C34" s="203"/>
      <c r="D34" s="204">
        <v>137738.59</v>
      </c>
      <c r="E34" s="202"/>
    </row>
    <row r="35" spans="1:5">
      <c r="A35" s="198" t="s">
        <v>17</v>
      </c>
      <c r="B35" s="204"/>
      <c r="C35" s="203"/>
      <c r="D35" s="204"/>
      <c r="E35" s="202"/>
    </row>
    <row r="36" spans="1:5">
      <c r="A36" s="198" t="s">
        <v>33</v>
      </c>
      <c r="B36" s="202"/>
      <c r="C36" s="203"/>
      <c r="D36" s="202"/>
      <c r="E36" s="202"/>
    </row>
    <row r="37" spans="1:5">
      <c r="A37" s="199" t="s">
        <v>49</v>
      </c>
      <c r="B37" s="204"/>
      <c r="C37" s="203"/>
      <c r="D37" s="204"/>
      <c r="E37" s="202"/>
    </row>
    <row r="38" spans="1:5">
      <c r="A38" s="199" t="s">
        <v>51</v>
      </c>
      <c r="B38" s="204"/>
      <c r="C38" s="203"/>
      <c r="D38" s="204"/>
      <c r="E38" s="202"/>
    </row>
    <row r="39" spans="1:5">
      <c r="A39" s="199" t="s">
        <v>50</v>
      </c>
      <c r="B39" s="204"/>
      <c r="C39" s="203"/>
      <c r="D39" s="204"/>
      <c r="E39" s="202"/>
    </row>
    <row r="40" spans="1:5">
      <c r="A40" s="198" t="s">
        <v>18</v>
      </c>
      <c r="B40" s="204"/>
      <c r="C40" s="203"/>
      <c r="D40" s="204"/>
      <c r="E40" s="202"/>
    </row>
    <row r="41" spans="1:5">
      <c r="A41" s="198" t="s">
        <v>57</v>
      </c>
      <c r="B41" s="204"/>
      <c r="C41" s="203"/>
      <c r="D41" s="204"/>
      <c r="E41" s="202"/>
    </row>
    <row r="42" spans="1:5">
      <c r="A42" s="198" t="s">
        <v>19</v>
      </c>
      <c r="B42" s="5">
        <f>SUM(B9:B41)</f>
        <v>1355096</v>
      </c>
      <c r="C42" s="205"/>
      <c r="D42" s="5">
        <f>SUM(D9:D41)</f>
        <v>1293437.4200000002</v>
      </c>
      <c r="E42" s="205"/>
    </row>
    <row r="43" spans="1:5">
      <c r="A43" s="198" t="s">
        <v>0</v>
      </c>
      <c r="B43" s="205"/>
      <c r="C43" s="205"/>
      <c r="D43" s="205"/>
      <c r="E43" s="205"/>
    </row>
    <row r="44" spans="1:5">
      <c r="A44" s="199" t="s">
        <v>20</v>
      </c>
      <c r="B44" s="204">
        <v>0</v>
      </c>
      <c r="C44" s="203"/>
      <c r="D44" s="204">
        <v>-198185</v>
      </c>
      <c r="E44" s="202"/>
    </row>
    <row r="45" spans="1:5">
      <c r="A45" s="199" t="s">
        <v>21</v>
      </c>
      <c r="B45" s="204"/>
      <c r="C45" s="203"/>
      <c r="D45" s="204"/>
      <c r="E45" s="202"/>
    </row>
    <row r="46" spans="1:5">
      <c r="A46" s="199" t="s">
        <v>31</v>
      </c>
      <c r="B46" s="204"/>
      <c r="C46" s="203"/>
      <c r="D46" s="204"/>
      <c r="E46" s="202"/>
    </row>
    <row r="47" spans="1:5">
      <c r="A47" s="198" t="s">
        <v>37</v>
      </c>
      <c r="B47" s="5">
        <f>SUM(B42:B46)</f>
        <v>1355096</v>
      </c>
      <c r="C47" s="205"/>
      <c r="D47" s="5">
        <f>SUM(D42:D46)</f>
        <v>1095252.4200000002</v>
      </c>
      <c r="E47" s="205"/>
    </row>
    <row r="48" spans="1:5" ht="15.75" thickBot="1">
      <c r="A48" s="206"/>
      <c r="B48" s="6"/>
      <c r="C48" s="6"/>
      <c r="D48" s="6"/>
      <c r="E48" s="203"/>
    </row>
    <row r="49" spans="1:5" ht="15.75" thickTop="1">
      <c r="A49" s="207" t="s">
        <v>38</v>
      </c>
      <c r="B49" s="208"/>
      <c r="C49" s="208"/>
      <c r="D49" s="208"/>
      <c r="E49" s="203"/>
    </row>
    <row r="50" spans="1:5">
      <c r="A50" s="199" t="s">
        <v>25</v>
      </c>
      <c r="B50" s="209"/>
      <c r="C50" s="208"/>
      <c r="D50" s="209"/>
      <c r="E50" s="202"/>
    </row>
    <row r="51" spans="1:5">
      <c r="A51" s="199" t="s">
        <v>26</v>
      </c>
      <c r="B51" s="209"/>
      <c r="C51" s="208"/>
      <c r="D51" s="209"/>
      <c r="E51" s="202"/>
    </row>
    <row r="52" spans="1:5">
      <c r="A52" s="199" t="s">
        <v>27</v>
      </c>
      <c r="B52" s="209"/>
      <c r="C52" s="208"/>
      <c r="D52" s="209"/>
      <c r="E52" s="4"/>
    </row>
    <row r="53" spans="1:5" ht="15" customHeight="1">
      <c r="A53" s="199" t="s">
        <v>28</v>
      </c>
      <c r="B53" s="209"/>
      <c r="C53" s="208"/>
      <c r="D53" s="209"/>
      <c r="E53" s="210"/>
    </row>
    <row r="54" spans="1:5">
      <c r="A54" s="199" t="s">
        <v>7</v>
      </c>
      <c r="B54" s="209"/>
      <c r="C54" s="208"/>
      <c r="D54" s="209"/>
      <c r="E54" s="211"/>
    </row>
    <row r="55" spans="1:5">
      <c r="A55" s="207" t="s">
        <v>39</v>
      </c>
      <c r="B55" s="7">
        <f>SUM(B50:B54)</f>
        <v>0</v>
      </c>
      <c r="C55" s="212"/>
      <c r="D55" s="7">
        <f>SUM(D50:D54)</f>
        <v>0</v>
      </c>
      <c r="E55" s="210"/>
    </row>
    <row r="56" spans="1:5">
      <c r="A56" s="213"/>
      <c r="B56" s="8"/>
      <c r="C56" s="8"/>
      <c r="D56" s="8"/>
      <c r="E56" s="210"/>
    </row>
    <row r="57" spans="1:5" ht="15.75" thickBot="1">
      <c r="A57" s="207" t="s">
        <v>40</v>
      </c>
      <c r="B57" s="214">
        <f>B47+B55</f>
        <v>1355096</v>
      </c>
      <c r="C57" s="215"/>
      <c r="D57" s="214">
        <f>D47+D55</f>
        <v>1095252.4200000002</v>
      </c>
      <c r="E57" s="210"/>
    </row>
    <row r="58" spans="1:5" ht="15.75" thickTop="1">
      <c r="A58" s="213"/>
      <c r="B58" s="8"/>
      <c r="C58" s="8"/>
      <c r="D58" s="8"/>
      <c r="E58" s="210"/>
    </row>
    <row r="59" spans="1:5">
      <c r="A59" s="216" t="s">
        <v>29</v>
      </c>
      <c r="B59" s="8"/>
      <c r="C59" s="8"/>
      <c r="D59" s="8"/>
      <c r="E59" s="3"/>
    </row>
    <row r="60" spans="1:5">
      <c r="A60" s="213" t="s">
        <v>22</v>
      </c>
      <c r="B60" s="204"/>
      <c r="C60" s="202"/>
      <c r="D60" s="204"/>
      <c r="E60" s="3"/>
    </row>
    <row r="61" spans="1:5">
      <c r="A61" s="213" t="s">
        <v>23</v>
      </c>
      <c r="B61" s="204"/>
      <c r="C61" s="202"/>
      <c r="D61" s="204"/>
      <c r="E61" s="3"/>
    </row>
    <row r="62" spans="1:5">
      <c r="A62" s="2"/>
      <c r="B62" s="3"/>
      <c r="C62" s="3"/>
      <c r="D62" s="3"/>
      <c r="E62" s="3"/>
    </row>
    <row r="63" spans="1:5">
      <c r="A63" s="2"/>
      <c r="B63" s="3"/>
      <c r="C63" s="3"/>
      <c r="D63" s="3"/>
      <c r="E63" s="3"/>
    </row>
    <row r="64" spans="1:5">
      <c r="A64" s="200" t="s">
        <v>58</v>
      </c>
      <c r="B64" s="3"/>
      <c r="C64" s="3"/>
      <c r="D64" s="3"/>
      <c r="E64" s="3"/>
    </row>
    <row r="65" spans="1:5">
      <c r="A65" s="9"/>
      <c r="B65" s="1"/>
      <c r="C65" s="1"/>
      <c r="D65" s="1"/>
      <c r="E65" s="1"/>
    </row>
  </sheetData>
  <mergeCells count="5">
    <mergeCell ref="A1:D1"/>
    <mergeCell ref="A2:D2"/>
    <mergeCell ref="A3:D3"/>
    <mergeCell ref="A4:D4"/>
    <mergeCell ref="A5:D5"/>
  </mergeCells>
  <pageMargins left="0.7" right="0.7" top="0.75" bottom="0.75" header="0.3" footer="0.3"/>
  <pageSetup scale="65" fitToHeight="2" orientation="portrait" horizontalDpi="360" verticalDpi="360" r:id="rId1"/>
  <headerFooter>
    <oddFooter>&amp;LKushtrim BARDHI&amp;R&amp;P</oddFooter>
    <firstFooter>&amp;LKushtrim BARDHI&amp;R&amp;P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FCC71-0D48-413C-90BA-19F7CDE11401}">
  <dimension ref="A1:Y581"/>
  <sheetViews>
    <sheetView view="pageBreakPreview" topLeftCell="A409" zoomScaleNormal="100" zoomScaleSheetLayoutView="100" workbookViewId="0">
      <selection activeCell="E61" sqref="E61"/>
    </sheetView>
  </sheetViews>
  <sheetFormatPr defaultRowHeight="12.75"/>
  <cols>
    <col min="1" max="1" width="2.7109375" style="38" customWidth="1"/>
    <col min="2" max="2" width="2.42578125" style="38" customWidth="1"/>
    <col min="3" max="3" width="3.85546875" style="49" customWidth="1"/>
    <col min="4" max="4" width="2" style="38" customWidth="1"/>
    <col min="5" max="5" width="3.42578125" style="38" customWidth="1"/>
    <col min="6" max="6" width="13.7109375" style="38" customWidth="1"/>
    <col min="7" max="7" width="8.7109375" style="38" customWidth="1"/>
    <col min="8" max="8" width="9.85546875" style="38" customWidth="1"/>
    <col min="9" max="10" width="8.7109375" style="38" customWidth="1"/>
    <col min="11" max="11" width="9" style="38" customWidth="1"/>
    <col min="12" max="12" width="13.28515625" style="39" customWidth="1"/>
    <col min="13" max="13" width="12.28515625" style="39" customWidth="1"/>
    <col min="14" max="14" width="1.5703125" style="14" customWidth="1"/>
    <col min="15" max="15" width="3.140625" style="14" customWidth="1"/>
    <col min="16" max="17" width="10.140625" style="14" bestFit="1" customWidth="1"/>
    <col min="18" max="256" width="9.140625" style="14"/>
    <col min="257" max="257" width="2.7109375" style="14" customWidth="1"/>
    <col min="258" max="258" width="2.42578125" style="14" customWidth="1"/>
    <col min="259" max="259" width="3.85546875" style="14" customWidth="1"/>
    <col min="260" max="260" width="2" style="14" customWidth="1"/>
    <col min="261" max="261" width="3.42578125" style="14" customWidth="1"/>
    <col min="262" max="262" width="13.7109375" style="14" customWidth="1"/>
    <col min="263" max="263" width="8.7109375" style="14" customWidth="1"/>
    <col min="264" max="264" width="9.85546875" style="14" customWidth="1"/>
    <col min="265" max="266" width="8.7109375" style="14" customWidth="1"/>
    <col min="267" max="267" width="9" style="14" customWidth="1"/>
    <col min="268" max="268" width="13.28515625" style="14" customWidth="1"/>
    <col min="269" max="269" width="12.28515625" style="14" customWidth="1"/>
    <col min="270" max="270" width="1.5703125" style="14" customWidth="1"/>
    <col min="271" max="271" width="3.140625" style="14" customWidth="1"/>
    <col min="272" max="273" width="10.140625" style="14" bestFit="1" customWidth="1"/>
    <col min="274" max="512" width="9.140625" style="14"/>
    <col min="513" max="513" width="2.7109375" style="14" customWidth="1"/>
    <col min="514" max="514" width="2.42578125" style="14" customWidth="1"/>
    <col min="515" max="515" width="3.85546875" style="14" customWidth="1"/>
    <col min="516" max="516" width="2" style="14" customWidth="1"/>
    <col min="517" max="517" width="3.42578125" style="14" customWidth="1"/>
    <col min="518" max="518" width="13.7109375" style="14" customWidth="1"/>
    <col min="519" max="519" width="8.7109375" style="14" customWidth="1"/>
    <col min="520" max="520" width="9.85546875" style="14" customWidth="1"/>
    <col min="521" max="522" width="8.7109375" style="14" customWidth="1"/>
    <col min="523" max="523" width="9" style="14" customWidth="1"/>
    <col min="524" max="524" width="13.28515625" style="14" customWidth="1"/>
    <col min="525" max="525" width="12.28515625" style="14" customWidth="1"/>
    <col min="526" max="526" width="1.5703125" style="14" customWidth="1"/>
    <col min="527" max="527" width="3.140625" style="14" customWidth="1"/>
    <col min="528" max="529" width="10.140625" style="14" bestFit="1" customWidth="1"/>
    <col min="530" max="768" width="9.140625" style="14"/>
    <col min="769" max="769" width="2.7109375" style="14" customWidth="1"/>
    <col min="770" max="770" width="2.42578125" style="14" customWidth="1"/>
    <col min="771" max="771" width="3.85546875" style="14" customWidth="1"/>
    <col min="772" max="772" width="2" style="14" customWidth="1"/>
    <col min="773" max="773" width="3.42578125" style="14" customWidth="1"/>
    <col min="774" max="774" width="13.7109375" style="14" customWidth="1"/>
    <col min="775" max="775" width="8.7109375" style="14" customWidth="1"/>
    <col min="776" max="776" width="9.85546875" style="14" customWidth="1"/>
    <col min="777" max="778" width="8.7109375" style="14" customWidth="1"/>
    <col min="779" max="779" width="9" style="14" customWidth="1"/>
    <col min="780" max="780" width="13.28515625" style="14" customWidth="1"/>
    <col min="781" max="781" width="12.28515625" style="14" customWidth="1"/>
    <col min="782" max="782" width="1.5703125" style="14" customWidth="1"/>
    <col min="783" max="783" width="3.140625" style="14" customWidth="1"/>
    <col min="784" max="785" width="10.140625" style="14" bestFit="1" customWidth="1"/>
    <col min="786" max="1024" width="9.140625" style="14"/>
    <col min="1025" max="1025" width="2.7109375" style="14" customWidth="1"/>
    <col min="1026" max="1026" width="2.42578125" style="14" customWidth="1"/>
    <col min="1027" max="1027" width="3.85546875" style="14" customWidth="1"/>
    <col min="1028" max="1028" width="2" style="14" customWidth="1"/>
    <col min="1029" max="1029" width="3.42578125" style="14" customWidth="1"/>
    <col min="1030" max="1030" width="13.7109375" style="14" customWidth="1"/>
    <col min="1031" max="1031" width="8.7109375" style="14" customWidth="1"/>
    <col min="1032" max="1032" width="9.85546875" style="14" customWidth="1"/>
    <col min="1033" max="1034" width="8.7109375" style="14" customWidth="1"/>
    <col min="1035" max="1035" width="9" style="14" customWidth="1"/>
    <col min="1036" max="1036" width="13.28515625" style="14" customWidth="1"/>
    <col min="1037" max="1037" width="12.28515625" style="14" customWidth="1"/>
    <col min="1038" max="1038" width="1.5703125" style="14" customWidth="1"/>
    <col min="1039" max="1039" width="3.140625" style="14" customWidth="1"/>
    <col min="1040" max="1041" width="10.140625" style="14" bestFit="1" customWidth="1"/>
    <col min="1042" max="1280" width="9.140625" style="14"/>
    <col min="1281" max="1281" width="2.7109375" style="14" customWidth="1"/>
    <col min="1282" max="1282" width="2.42578125" style="14" customWidth="1"/>
    <col min="1283" max="1283" width="3.85546875" style="14" customWidth="1"/>
    <col min="1284" max="1284" width="2" style="14" customWidth="1"/>
    <col min="1285" max="1285" width="3.42578125" style="14" customWidth="1"/>
    <col min="1286" max="1286" width="13.7109375" style="14" customWidth="1"/>
    <col min="1287" max="1287" width="8.7109375" style="14" customWidth="1"/>
    <col min="1288" max="1288" width="9.85546875" style="14" customWidth="1"/>
    <col min="1289" max="1290" width="8.7109375" style="14" customWidth="1"/>
    <col min="1291" max="1291" width="9" style="14" customWidth="1"/>
    <col min="1292" max="1292" width="13.28515625" style="14" customWidth="1"/>
    <col min="1293" max="1293" width="12.28515625" style="14" customWidth="1"/>
    <col min="1294" max="1294" width="1.5703125" style="14" customWidth="1"/>
    <col min="1295" max="1295" width="3.140625" style="14" customWidth="1"/>
    <col min="1296" max="1297" width="10.140625" style="14" bestFit="1" customWidth="1"/>
    <col min="1298" max="1536" width="9.140625" style="14"/>
    <col min="1537" max="1537" width="2.7109375" style="14" customWidth="1"/>
    <col min="1538" max="1538" width="2.42578125" style="14" customWidth="1"/>
    <col min="1539" max="1539" width="3.85546875" style="14" customWidth="1"/>
    <col min="1540" max="1540" width="2" style="14" customWidth="1"/>
    <col min="1541" max="1541" width="3.42578125" style="14" customWidth="1"/>
    <col min="1542" max="1542" width="13.7109375" style="14" customWidth="1"/>
    <col min="1543" max="1543" width="8.7109375" style="14" customWidth="1"/>
    <col min="1544" max="1544" width="9.85546875" style="14" customWidth="1"/>
    <col min="1545" max="1546" width="8.7109375" style="14" customWidth="1"/>
    <col min="1547" max="1547" width="9" style="14" customWidth="1"/>
    <col min="1548" max="1548" width="13.28515625" style="14" customWidth="1"/>
    <col min="1549" max="1549" width="12.28515625" style="14" customWidth="1"/>
    <col min="1550" max="1550" width="1.5703125" style="14" customWidth="1"/>
    <col min="1551" max="1551" width="3.140625" style="14" customWidth="1"/>
    <col min="1552" max="1553" width="10.140625" style="14" bestFit="1" customWidth="1"/>
    <col min="1554" max="1792" width="9.140625" style="14"/>
    <col min="1793" max="1793" width="2.7109375" style="14" customWidth="1"/>
    <col min="1794" max="1794" width="2.42578125" style="14" customWidth="1"/>
    <col min="1795" max="1795" width="3.85546875" style="14" customWidth="1"/>
    <col min="1796" max="1796" width="2" style="14" customWidth="1"/>
    <col min="1797" max="1797" width="3.42578125" style="14" customWidth="1"/>
    <col min="1798" max="1798" width="13.7109375" style="14" customWidth="1"/>
    <col min="1799" max="1799" width="8.7109375" style="14" customWidth="1"/>
    <col min="1800" max="1800" width="9.85546875" style="14" customWidth="1"/>
    <col min="1801" max="1802" width="8.7109375" style="14" customWidth="1"/>
    <col min="1803" max="1803" width="9" style="14" customWidth="1"/>
    <col min="1804" max="1804" width="13.28515625" style="14" customWidth="1"/>
    <col min="1805" max="1805" width="12.28515625" style="14" customWidth="1"/>
    <col min="1806" max="1806" width="1.5703125" style="14" customWidth="1"/>
    <col min="1807" max="1807" width="3.140625" style="14" customWidth="1"/>
    <col min="1808" max="1809" width="10.140625" style="14" bestFit="1" customWidth="1"/>
    <col min="1810" max="2048" width="9.140625" style="14"/>
    <col min="2049" max="2049" width="2.7109375" style="14" customWidth="1"/>
    <col min="2050" max="2050" width="2.42578125" style="14" customWidth="1"/>
    <col min="2051" max="2051" width="3.85546875" style="14" customWidth="1"/>
    <col min="2052" max="2052" width="2" style="14" customWidth="1"/>
    <col min="2053" max="2053" width="3.42578125" style="14" customWidth="1"/>
    <col min="2054" max="2054" width="13.7109375" style="14" customWidth="1"/>
    <col min="2055" max="2055" width="8.7109375" style="14" customWidth="1"/>
    <col min="2056" max="2056" width="9.85546875" style="14" customWidth="1"/>
    <col min="2057" max="2058" width="8.7109375" style="14" customWidth="1"/>
    <col min="2059" max="2059" width="9" style="14" customWidth="1"/>
    <col min="2060" max="2060" width="13.28515625" style="14" customWidth="1"/>
    <col min="2061" max="2061" width="12.28515625" style="14" customWidth="1"/>
    <col min="2062" max="2062" width="1.5703125" style="14" customWidth="1"/>
    <col min="2063" max="2063" width="3.140625" style="14" customWidth="1"/>
    <col min="2064" max="2065" width="10.140625" style="14" bestFit="1" customWidth="1"/>
    <col min="2066" max="2304" width="9.140625" style="14"/>
    <col min="2305" max="2305" width="2.7109375" style="14" customWidth="1"/>
    <col min="2306" max="2306" width="2.42578125" style="14" customWidth="1"/>
    <col min="2307" max="2307" width="3.85546875" style="14" customWidth="1"/>
    <col min="2308" max="2308" width="2" style="14" customWidth="1"/>
    <col min="2309" max="2309" width="3.42578125" style="14" customWidth="1"/>
    <col min="2310" max="2310" width="13.7109375" style="14" customWidth="1"/>
    <col min="2311" max="2311" width="8.7109375" style="14" customWidth="1"/>
    <col min="2312" max="2312" width="9.85546875" style="14" customWidth="1"/>
    <col min="2313" max="2314" width="8.7109375" style="14" customWidth="1"/>
    <col min="2315" max="2315" width="9" style="14" customWidth="1"/>
    <col min="2316" max="2316" width="13.28515625" style="14" customWidth="1"/>
    <col min="2317" max="2317" width="12.28515625" style="14" customWidth="1"/>
    <col min="2318" max="2318" width="1.5703125" style="14" customWidth="1"/>
    <col min="2319" max="2319" width="3.140625" style="14" customWidth="1"/>
    <col min="2320" max="2321" width="10.140625" style="14" bestFit="1" customWidth="1"/>
    <col min="2322" max="2560" width="9.140625" style="14"/>
    <col min="2561" max="2561" width="2.7109375" style="14" customWidth="1"/>
    <col min="2562" max="2562" width="2.42578125" style="14" customWidth="1"/>
    <col min="2563" max="2563" width="3.85546875" style="14" customWidth="1"/>
    <col min="2564" max="2564" width="2" style="14" customWidth="1"/>
    <col min="2565" max="2565" width="3.42578125" style="14" customWidth="1"/>
    <col min="2566" max="2566" width="13.7109375" style="14" customWidth="1"/>
    <col min="2567" max="2567" width="8.7109375" style="14" customWidth="1"/>
    <col min="2568" max="2568" width="9.85546875" style="14" customWidth="1"/>
    <col min="2569" max="2570" width="8.7109375" style="14" customWidth="1"/>
    <col min="2571" max="2571" width="9" style="14" customWidth="1"/>
    <col min="2572" max="2572" width="13.28515625" style="14" customWidth="1"/>
    <col min="2573" max="2573" width="12.28515625" style="14" customWidth="1"/>
    <col min="2574" max="2574" width="1.5703125" style="14" customWidth="1"/>
    <col min="2575" max="2575" width="3.140625" style="14" customWidth="1"/>
    <col min="2576" max="2577" width="10.140625" style="14" bestFit="1" customWidth="1"/>
    <col min="2578" max="2816" width="9.140625" style="14"/>
    <col min="2817" max="2817" width="2.7109375" style="14" customWidth="1"/>
    <col min="2818" max="2818" width="2.42578125" style="14" customWidth="1"/>
    <col min="2819" max="2819" width="3.85546875" style="14" customWidth="1"/>
    <col min="2820" max="2820" width="2" style="14" customWidth="1"/>
    <col min="2821" max="2821" width="3.42578125" style="14" customWidth="1"/>
    <col min="2822" max="2822" width="13.7109375" style="14" customWidth="1"/>
    <col min="2823" max="2823" width="8.7109375" style="14" customWidth="1"/>
    <col min="2824" max="2824" width="9.85546875" style="14" customWidth="1"/>
    <col min="2825" max="2826" width="8.7109375" style="14" customWidth="1"/>
    <col min="2827" max="2827" width="9" style="14" customWidth="1"/>
    <col min="2828" max="2828" width="13.28515625" style="14" customWidth="1"/>
    <col min="2829" max="2829" width="12.28515625" style="14" customWidth="1"/>
    <col min="2830" max="2830" width="1.5703125" style="14" customWidth="1"/>
    <col min="2831" max="2831" width="3.140625" style="14" customWidth="1"/>
    <col min="2832" max="2833" width="10.140625" style="14" bestFit="1" customWidth="1"/>
    <col min="2834" max="3072" width="9.140625" style="14"/>
    <col min="3073" max="3073" width="2.7109375" style="14" customWidth="1"/>
    <col min="3074" max="3074" width="2.42578125" style="14" customWidth="1"/>
    <col min="3075" max="3075" width="3.85546875" style="14" customWidth="1"/>
    <col min="3076" max="3076" width="2" style="14" customWidth="1"/>
    <col min="3077" max="3077" width="3.42578125" style="14" customWidth="1"/>
    <col min="3078" max="3078" width="13.7109375" style="14" customWidth="1"/>
    <col min="3079" max="3079" width="8.7109375" style="14" customWidth="1"/>
    <col min="3080" max="3080" width="9.85546875" style="14" customWidth="1"/>
    <col min="3081" max="3082" width="8.7109375" style="14" customWidth="1"/>
    <col min="3083" max="3083" width="9" style="14" customWidth="1"/>
    <col min="3084" max="3084" width="13.28515625" style="14" customWidth="1"/>
    <col min="3085" max="3085" width="12.28515625" style="14" customWidth="1"/>
    <col min="3086" max="3086" width="1.5703125" style="14" customWidth="1"/>
    <col min="3087" max="3087" width="3.140625" style="14" customWidth="1"/>
    <col min="3088" max="3089" width="10.140625" style="14" bestFit="1" customWidth="1"/>
    <col min="3090" max="3328" width="9.140625" style="14"/>
    <col min="3329" max="3329" width="2.7109375" style="14" customWidth="1"/>
    <col min="3330" max="3330" width="2.42578125" style="14" customWidth="1"/>
    <col min="3331" max="3331" width="3.85546875" style="14" customWidth="1"/>
    <col min="3332" max="3332" width="2" style="14" customWidth="1"/>
    <col min="3333" max="3333" width="3.42578125" style="14" customWidth="1"/>
    <col min="3334" max="3334" width="13.7109375" style="14" customWidth="1"/>
    <col min="3335" max="3335" width="8.7109375" style="14" customWidth="1"/>
    <col min="3336" max="3336" width="9.85546875" style="14" customWidth="1"/>
    <col min="3337" max="3338" width="8.7109375" style="14" customWidth="1"/>
    <col min="3339" max="3339" width="9" style="14" customWidth="1"/>
    <col min="3340" max="3340" width="13.28515625" style="14" customWidth="1"/>
    <col min="3341" max="3341" width="12.28515625" style="14" customWidth="1"/>
    <col min="3342" max="3342" width="1.5703125" style="14" customWidth="1"/>
    <col min="3343" max="3343" width="3.140625" style="14" customWidth="1"/>
    <col min="3344" max="3345" width="10.140625" style="14" bestFit="1" customWidth="1"/>
    <col min="3346" max="3584" width="9.140625" style="14"/>
    <col min="3585" max="3585" width="2.7109375" style="14" customWidth="1"/>
    <col min="3586" max="3586" width="2.42578125" style="14" customWidth="1"/>
    <col min="3587" max="3587" width="3.85546875" style="14" customWidth="1"/>
    <col min="3588" max="3588" width="2" style="14" customWidth="1"/>
    <col min="3589" max="3589" width="3.42578125" style="14" customWidth="1"/>
    <col min="3590" max="3590" width="13.7109375" style="14" customWidth="1"/>
    <col min="3591" max="3591" width="8.7109375" style="14" customWidth="1"/>
    <col min="3592" max="3592" width="9.85546875" style="14" customWidth="1"/>
    <col min="3593" max="3594" width="8.7109375" style="14" customWidth="1"/>
    <col min="3595" max="3595" width="9" style="14" customWidth="1"/>
    <col min="3596" max="3596" width="13.28515625" style="14" customWidth="1"/>
    <col min="3597" max="3597" width="12.28515625" style="14" customWidth="1"/>
    <col min="3598" max="3598" width="1.5703125" style="14" customWidth="1"/>
    <col min="3599" max="3599" width="3.140625" style="14" customWidth="1"/>
    <col min="3600" max="3601" width="10.140625" style="14" bestFit="1" customWidth="1"/>
    <col min="3602" max="3840" width="9.140625" style="14"/>
    <col min="3841" max="3841" width="2.7109375" style="14" customWidth="1"/>
    <col min="3842" max="3842" width="2.42578125" style="14" customWidth="1"/>
    <col min="3843" max="3843" width="3.85546875" style="14" customWidth="1"/>
    <col min="3844" max="3844" width="2" style="14" customWidth="1"/>
    <col min="3845" max="3845" width="3.42578125" style="14" customWidth="1"/>
    <col min="3846" max="3846" width="13.7109375" style="14" customWidth="1"/>
    <col min="3847" max="3847" width="8.7109375" style="14" customWidth="1"/>
    <col min="3848" max="3848" width="9.85546875" style="14" customWidth="1"/>
    <col min="3849" max="3850" width="8.7109375" style="14" customWidth="1"/>
    <col min="3851" max="3851" width="9" style="14" customWidth="1"/>
    <col min="3852" max="3852" width="13.28515625" style="14" customWidth="1"/>
    <col min="3853" max="3853" width="12.28515625" style="14" customWidth="1"/>
    <col min="3854" max="3854" width="1.5703125" style="14" customWidth="1"/>
    <col min="3855" max="3855" width="3.140625" style="14" customWidth="1"/>
    <col min="3856" max="3857" width="10.140625" style="14" bestFit="1" customWidth="1"/>
    <col min="3858" max="4096" width="9.140625" style="14"/>
    <col min="4097" max="4097" width="2.7109375" style="14" customWidth="1"/>
    <col min="4098" max="4098" width="2.42578125" style="14" customWidth="1"/>
    <col min="4099" max="4099" width="3.85546875" style="14" customWidth="1"/>
    <col min="4100" max="4100" width="2" style="14" customWidth="1"/>
    <col min="4101" max="4101" width="3.42578125" style="14" customWidth="1"/>
    <col min="4102" max="4102" width="13.7109375" style="14" customWidth="1"/>
    <col min="4103" max="4103" width="8.7109375" style="14" customWidth="1"/>
    <col min="4104" max="4104" width="9.85546875" style="14" customWidth="1"/>
    <col min="4105" max="4106" width="8.7109375" style="14" customWidth="1"/>
    <col min="4107" max="4107" width="9" style="14" customWidth="1"/>
    <col min="4108" max="4108" width="13.28515625" style="14" customWidth="1"/>
    <col min="4109" max="4109" width="12.28515625" style="14" customWidth="1"/>
    <col min="4110" max="4110" width="1.5703125" style="14" customWidth="1"/>
    <col min="4111" max="4111" width="3.140625" style="14" customWidth="1"/>
    <col min="4112" max="4113" width="10.140625" style="14" bestFit="1" customWidth="1"/>
    <col min="4114" max="4352" width="9.140625" style="14"/>
    <col min="4353" max="4353" width="2.7109375" style="14" customWidth="1"/>
    <col min="4354" max="4354" width="2.42578125" style="14" customWidth="1"/>
    <col min="4355" max="4355" width="3.85546875" style="14" customWidth="1"/>
    <col min="4356" max="4356" width="2" style="14" customWidth="1"/>
    <col min="4357" max="4357" width="3.42578125" style="14" customWidth="1"/>
    <col min="4358" max="4358" width="13.7109375" style="14" customWidth="1"/>
    <col min="4359" max="4359" width="8.7109375" style="14" customWidth="1"/>
    <col min="4360" max="4360" width="9.85546875" style="14" customWidth="1"/>
    <col min="4361" max="4362" width="8.7109375" style="14" customWidth="1"/>
    <col min="4363" max="4363" width="9" style="14" customWidth="1"/>
    <col min="4364" max="4364" width="13.28515625" style="14" customWidth="1"/>
    <col min="4365" max="4365" width="12.28515625" style="14" customWidth="1"/>
    <col min="4366" max="4366" width="1.5703125" style="14" customWidth="1"/>
    <col min="4367" max="4367" width="3.140625" style="14" customWidth="1"/>
    <col min="4368" max="4369" width="10.140625" style="14" bestFit="1" customWidth="1"/>
    <col min="4370" max="4608" width="9.140625" style="14"/>
    <col min="4609" max="4609" width="2.7109375" style="14" customWidth="1"/>
    <col min="4610" max="4610" width="2.42578125" style="14" customWidth="1"/>
    <col min="4611" max="4611" width="3.85546875" style="14" customWidth="1"/>
    <col min="4612" max="4612" width="2" style="14" customWidth="1"/>
    <col min="4613" max="4613" width="3.42578125" style="14" customWidth="1"/>
    <col min="4614" max="4614" width="13.7109375" style="14" customWidth="1"/>
    <col min="4615" max="4615" width="8.7109375" style="14" customWidth="1"/>
    <col min="4616" max="4616" width="9.85546875" style="14" customWidth="1"/>
    <col min="4617" max="4618" width="8.7109375" style="14" customWidth="1"/>
    <col min="4619" max="4619" width="9" style="14" customWidth="1"/>
    <col min="4620" max="4620" width="13.28515625" style="14" customWidth="1"/>
    <col min="4621" max="4621" width="12.28515625" style="14" customWidth="1"/>
    <col min="4622" max="4622" width="1.5703125" style="14" customWidth="1"/>
    <col min="4623" max="4623" width="3.140625" style="14" customWidth="1"/>
    <col min="4624" max="4625" width="10.140625" style="14" bestFit="1" customWidth="1"/>
    <col min="4626" max="4864" width="9.140625" style="14"/>
    <col min="4865" max="4865" width="2.7109375" style="14" customWidth="1"/>
    <col min="4866" max="4866" width="2.42578125" style="14" customWidth="1"/>
    <col min="4867" max="4867" width="3.85546875" style="14" customWidth="1"/>
    <col min="4868" max="4868" width="2" style="14" customWidth="1"/>
    <col min="4869" max="4869" width="3.42578125" style="14" customWidth="1"/>
    <col min="4870" max="4870" width="13.7109375" style="14" customWidth="1"/>
    <col min="4871" max="4871" width="8.7109375" style="14" customWidth="1"/>
    <col min="4872" max="4872" width="9.85546875" style="14" customWidth="1"/>
    <col min="4873" max="4874" width="8.7109375" style="14" customWidth="1"/>
    <col min="4875" max="4875" width="9" style="14" customWidth="1"/>
    <col min="4876" max="4876" width="13.28515625" style="14" customWidth="1"/>
    <col min="4877" max="4877" width="12.28515625" style="14" customWidth="1"/>
    <col min="4878" max="4878" width="1.5703125" style="14" customWidth="1"/>
    <col min="4879" max="4879" width="3.140625" style="14" customWidth="1"/>
    <col min="4880" max="4881" width="10.140625" style="14" bestFit="1" customWidth="1"/>
    <col min="4882" max="5120" width="9.140625" style="14"/>
    <col min="5121" max="5121" width="2.7109375" style="14" customWidth="1"/>
    <col min="5122" max="5122" width="2.42578125" style="14" customWidth="1"/>
    <col min="5123" max="5123" width="3.85546875" style="14" customWidth="1"/>
    <col min="5124" max="5124" width="2" style="14" customWidth="1"/>
    <col min="5125" max="5125" width="3.42578125" style="14" customWidth="1"/>
    <col min="5126" max="5126" width="13.7109375" style="14" customWidth="1"/>
    <col min="5127" max="5127" width="8.7109375" style="14" customWidth="1"/>
    <col min="5128" max="5128" width="9.85546875" style="14" customWidth="1"/>
    <col min="5129" max="5130" width="8.7109375" style="14" customWidth="1"/>
    <col min="5131" max="5131" width="9" style="14" customWidth="1"/>
    <col min="5132" max="5132" width="13.28515625" style="14" customWidth="1"/>
    <col min="5133" max="5133" width="12.28515625" style="14" customWidth="1"/>
    <col min="5134" max="5134" width="1.5703125" style="14" customWidth="1"/>
    <col min="5135" max="5135" width="3.140625" style="14" customWidth="1"/>
    <col min="5136" max="5137" width="10.140625" style="14" bestFit="1" customWidth="1"/>
    <col min="5138" max="5376" width="9.140625" style="14"/>
    <col min="5377" max="5377" width="2.7109375" style="14" customWidth="1"/>
    <col min="5378" max="5378" width="2.42578125" style="14" customWidth="1"/>
    <col min="5379" max="5379" width="3.85546875" style="14" customWidth="1"/>
    <col min="5380" max="5380" width="2" style="14" customWidth="1"/>
    <col min="5381" max="5381" width="3.42578125" style="14" customWidth="1"/>
    <col min="5382" max="5382" width="13.7109375" style="14" customWidth="1"/>
    <col min="5383" max="5383" width="8.7109375" style="14" customWidth="1"/>
    <col min="5384" max="5384" width="9.85546875" style="14" customWidth="1"/>
    <col min="5385" max="5386" width="8.7109375" style="14" customWidth="1"/>
    <col min="5387" max="5387" width="9" style="14" customWidth="1"/>
    <col min="5388" max="5388" width="13.28515625" style="14" customWidth="1"/>
    <col min="5389" max="5389" width="12.28515625" style="14" customWidth="1"/>
    <col min="5390" max="5390" width="1.5703125" style="14" customWidth="1"/>
    <col min="5391" max="5391" width="3.140625" style="14" customWidth="1"/>
    <col min="5392" max="5393" width="10.140625" style="14" bestFit="1" customWidth="1"/>
    <col min="5394" max="5632" width="9.140625" style="14"/>
    <col min="5633" max="5633" width="2.7109375" style="14" customWidth="1"/>
    <col min="5634" max="5634" width="2.42578125" style="14" customWidth="1"/>
    <col min="5635" max="5635" width="3.85546875" style="14" customWidth="1"/>
    <col min="5636" max="5636" width="2" style="14" customWidth="1"/>
    <col min="5637" max="5637" width="3.42578125" style="14" customWidth="1"/>
    <col min="5638" max="5638" width="13.7109375" style="14" customWidth="1"/>
    <col min="5639" max="5639" width="8.7109375" style="14" customWidth="1"/>
    <col min="5640" max="5640" width="9.85546875" style="14" customWidth="1"/>
    <col min="5641" max="5642" width="8.7109375" style="14" customWidth="1"/>
    <col min="5643" max="5643" width="9" style="14" customWidth="1"/>
    <col min="5644" max="5644" width="13.28515625" style="14" customWidth="1"/>
    <col min="5645" max="5645" width="12.28515625" style="14" customWidth="1"/>
    <col min="5646" max="5646" width="1.5703125" style="14" customWidth="1"/>
    <col min="5647" max="5647" width="3.140625" style="14" customWidth="1"/>
    <col min="5648" max="5649" width="10.140625" style="14" bestFit="1" customWidth="1"/>
    <col min="5650" max="5888" width="9.140625" style="14"/>
    <col min="5889" max="5889" width="2.7109375" style="14" customWidth="1"/>
    <col min="5890" max="5890" width="2.42578125" style="14" customWidth="1"/>
    <col min="5891" max="5891" width="3.85546875" style="14" customWidth="1"/>
    <col min="5892" max="5892" width="2" style="14" customWidth="1"/>
    <col min="5893" max="5893" width="3.42578125" style="14" customWidth="1"/>
    <col min="5894" max="5894" width="13.7109375" style="14" customWidth="1"/>
    <col min="5895" max="5895" width="8.7109375" style="14" customWidth="1"/>
    <col min="5896" max="5896" width="9.85546875" style="14" customWidth="1"/>
    <col min="5897" max="5898" width="8.7109375" style="14" customWidth="1"/>
    <col min="5899" max="5899" width="9" style="14" customWidth="1"/>
    <col min="5900" max="5900" width="13.28515625" style="14" customWidth="1"/>
    <col min="5901" max="5901" width="12.28515625" style="14" customWidth="1"/>
    <col min="5902" max="5902" width="1.5703125" style="14" customWidth="1"/>
    <col min="5903" max="5903" width="3.140625" style="14" customWidth="1"/>
    <col min="5904" max="5905" width="10.140625" style="14" bestFit="1" customWidth="1"/>
    <col min="5906" max="6144" width="9.140625" style="14"/>
    <col min="6145" max="6145" width="2.7109375" style="14" customWidth="1"/>
    <col min="6146" max="6146" width="2.42578125" style="14" customWidth="1"/>
    <col min="6147" max="6147" width="3.85546875" style="14" customWidth="1"/>
    <col min="6148" max="6148" width="2" style="14" customWidth="1"/>
    <col min="6149" max="6149" width="3.42578125" style="14" customWidth="1"/>
    <col min="6150" max="6150" width="13.7109375" style="14" customWidth="1"/>
    <col min="6151" max="6151" width="8.7109375" style="14" customWidth="1"/>
    <col min="6152" max="6152" width="9.85546875" style="14" customWidth="1"/>
    <col min="6153" max="6154" width="8.7109375" style="14" customWidth="1"/>
    <col min="6155" max="6155" width="9" style="14" customWidth="1"/>
    <col min="6156" max="6156" width="13.28515625" style="14" customWidth="1"/>
    <col min="6157" max="6157" width="12.28515625" style="14" customWidth="1"/>
    <col min="6158" max="6158" width="1.5703125" style="14" customWidth="1"/>
    <col min="6159" max="6159" width="3.140625" style="14" customWidth="1"/>
    <col min="6160" max="6161" width="10.140625" style="14" bestFit="1" customWidth="1"/>
    <col min="6162" max="6400" width="9.140625" style="14"/>
    <col min="6401" max="6401" width="2.7109375" style="14" customWidth="1"/>
    <col min="6402" max="6402" width="2.42578125" style="14" customWidth="1"/>
    <col min="6403" max="6403" width="3.85546875" style="14" customWidth="1"/>
    <col min="6404" max="6404" width="2" style="14" customWidth="1"/>
    <col min="6405" max="6405" width="3.42578125" style="14" customWidth="1"/>
    <col min="6406" max="6406" width="13.7109375" style="14" customWidth="1"/>
    <col min="6407" max="6407" width="8.7109375" style="14" customWidth="1"/>
    <col min="6408" max="6408" width="9.85546875" style="14" customWidth="1"/>
    <col min="6409" max="6410" width="8.7109375" style="14" customWidth="1"/>
    <col min="6411" max="6411" width="9" style="14" customWidth="1"/>
    <col min="6412" max="6412" width="13.28515625" style="14" customWidth="1"/>
    <col min="6413" max="6413" width="12.28515625" style="14" customWidth="1"/>
    <col min="6414" max="6414" width="1.5703125" style="14" customWidth="1"/>
    <col min="6415" max="6415" width="3.140625" style="14" customWidth="1"/>
    <col min="6416" max="6417" width="10.140625" style="14" bestFit="1" customWidth="1"/>
    <col min="6418" max="6656" width="9.140625" style="14"/>
    <col min="6657" max="6657" width="2.7109375" style="14" customWidth="1"/>
    <col min="6658" max="6658" width="2.42578125" style="14" customWidth="1"/>
    <col min="6659" max="6659" width="3.85546875" style="14" customWidth="1"/>
    <col min="6660" max="6660" width="2" style="14" customWidth="1"/>
    <col min="6661" max="6661" width="3.42578125" style="14" customWidth="1"/>
    <col min="6662" max="6662" width="13.7109375" style="14" customWidth="1"/>
    <col min="6663" max="6663" width="8.7109375" style="14" customWidth="1"/>
    <col min="6664" max="6664" width="9.85546875" style="14" customWidth="1"/>
    <col min="6665" max="6666" width="8.7109375" style="14" customWidth="1"/>
    <col min="6667" max="6667" width="9" style="14" customWidth="1"/>
    <col min="6668" max="6668" width="13.28515625" style="14" customWidth="1"/>
    <col min="6669" max="6669" width="12.28515625" style="14" customWidth="1"/>
    <col min="6670" max="6670" width="1.5703125" style="14" customWidth="1"/>
    <col min="6671" max="6671" width="3.140625" style="14" customWidth="1"/>
    <col min="6672" max="6673" width="10.140625" style="14" bestFit="1" customWidth="1"/>
    <col min="6674" max="6912" width="9.140625" style="14"/>
    <col min="6913" max="6913" width="2.7109375" style="14" customWidth="1"/>
    <col min="6914" max="6914" width="2.42578125" style="14" customWidth="1"/>
    <col min="6915" max="6915" width="3.85546875" style="14" customWidth="1"/>
    <col min="6916" max="6916" width="2" style="14" customWidth="1"/>
    <col min="6917" max="6917" width="3.42578125" style="14" customWidth="1"/>
    <col min="6918" max="6918" width="13.7109375" style="14" customWidth="1"/>
    <col min="6919" max="6919" width="8.7109375" style="14" customWidth="1"/>
    <col min="6920" max="6920" width="9.85546875" style="14" customWidth="1"/>
    <col min="6921" max="6922" width="8.7109375" style="14" customWidth="1"/>
    <col min="6923" max="6923" width="9" style="14" customWidth="1"/>
    <col min="6924" max="6924" width="13.28515625" style="14" customWidth="1"/>
    <col min="6925" max="6925" width="12.28515625" style="14" customWidth="1"/>
    <col min="6926" max="6926" width="1.5703125" style="14" customWidth="1"/>
    <col min="6927" max="6927" width="3.140625" style="14" customWidth="1"/>
    <col min="6928" max="6929" width="10.140625" style="14" bestFit="1" customWidth="1"/>
    <col min="6930" max="7168" width="9.140625" style="14"/>
    <col min="7169" max="7169" width="2.7109375" style="14" customWidth="1"/>
    <col min="7170" max="7170" width="2.42578125" style="14" customWidth="1"/>
    <col min="7171" max="7171" width="3.85546875" style="14" customWidth="1"/>
    <col min="7172" max="7172" width="2" style="14" customWidth="1"/>
    <col min="7173" max="7173" width="3.42578125" style="14" customWidth="1"/>
    <col min="7174" max="7174" width="13.7109375" style="14" customWidth="1"/>
    <col min="7175" max="7175" width="8.7109375" style="14" customWidth="1"/>
    <col min="7176" max="7176" width="9.85546875" style="14" customWidth="1"/>
    <col min="7177" max="7178" width="8.7109375" style="14" customWidth="1"/>
    <col min="7179" max="7179" width="9" style="14" customWidth="1"/>
    <col min="7180" max="7180" width="13.28515625" style="14" customWidth="1"/>
    <col min="7181" max="7181" width="12.28515625" style="14" customWidth="1"/>
    <col min="7182" max="7182" width="1.5703125" style="14" customWidth="1"/>
    <col min="7183" max="7183" width="3.140625" style="14" customWidth="1"/>
    <col min="7184" max="7185" width="10.140625" style="14" bestFit="1" customWidth="1"/>
    <col min="7186" max="7424" width="9.140625" style="14"/>
    <col min="7425" max="7425" width="2.7109375" style="14" customWidth="1"/>
    <col min="7426" max="7426" width="2.42578125" style="14" customWidth="1"/>
    <col min="7427" max="7427" width="3.85546875" style="14" customWidth="1"/>
    <col min="7428" max="7428" width="2" style="14" customWidth="1"/>
    <col min="7429" max="7429" width="3.42578125" style="14" customWidth="1"/>
    <col min="7430" max="7430" width="13.7109375" style="14" customWidth="1"/>
    <col min="7431" max="7431" width="8.7109375" style="14" customWidth="1"/>
    <col min="7432" max="7432" width="9.85546875" style="14" customWidth="1"/>
    <col min="7433" max="7434" width="8.7109375" style="14" customWidth="1"/>
    <col min="7435" max="7435" width="9" style="14" customWidth="1"/>
    <col min="7436" max="7436" width="13.28515625" style="14" customWidth="1"/>
    <col min="7437" max="7437" width="12.28515625" style="14" customWidth="1"/>
    <col min="7438" max="7438" width="1.5703125" style="14" customWidth="1"/>
    <col min="7439" max="7439" width="3.140625" style="14" customWidth="1"/>
    <col min="7440" max="7441" width="10.140625" style="14" bestFit="1" customWidth="1"/>
    <col min="7442" max="7680" width="9.140625" style="14"/>
    <col min="7681" max="7681" width="2.7109375" style="14" customWidth="1"/>
    <col min="7682" max="7682" width="2.42578125" style="14" customWidth="1"/>
    <col min="7683" max="7683" width="3.85546875" style="14" customWidth="1"/>
    <col min="7684" max="7684" width="2" style="14" customWidth="1"/>
    <col min="7685" max="7685" width="3.42578125" style="14" customWidth="1"/>
    <col min="7686" max="7686" width="13.7109375" style="14" customWidth="1"/>
    <col min="7687" max="7687" width="8.7109375" style="14" customWidth="1"/>
    <col min="7688" max="7688" width="9.85546875" style="14" customWidth="1"/>
    <col min="7689" max="7690" width="8.7109375" style="14" customWidth="1"/>
    <col min="7691" max="7691" width="9" style="14" customWidth="1"/>
    <col min="7692" max="7692" width="13.28515625" style="14" customWidth="1"/>
    <col min="7693" max="7693" width="12.28515625" style="14" customWidth="1"/>
    <col min="7694" max="7694" width="1.5703125" style="14" customWidth="1"/>
    <col min="7695" max="7695" width="3.140625" style="14" customWidth="1"/>
    <col min="7696" max="7697" width="10.140625" style="14" bestFit="1" customWidth="1"/>
    <col min="7698" max="7936" width="9.140625" style="14"/>
    <col min="7937" max="7937" width="2.7109375" style="14" customWidth="1"/>
    <col min="7938" max="7938" width="2.42578125" style="14" customWidth="1"/>
    <col min="7939" max="7939" width="3.85546875" style="14" customWidth="1"/>
    <col min="7940" max="7940" width="2" style="14" customWidth="1"/>
    <col min="7941" max="7941" width="3.42578125" style="14" customWidth="1"/>
    <col min="7942" max="7942" width="13.7109375" style="14" customWidth="1"/>
    <col min="7943" max="7943" width="8.7109375" style="14" customWidth="1"/>
    <col min="7944" max="7944" width="9.85546875" style="14" customWidth="1"/>
    <col min="7945" max="7946" width="8.7109375" style="14" customWidth="1"/>
    <col min="7947" max="7947" width="9" style="14" customWidth="1"/>
    <col min="7948" max="7948" width="13.28515625" style="14" customWidth="1"/>
    <col min="7949" max="7949" width="12.28515625" style="14" customWidth="1"/>
    <col min="7950" max="7950" width="1.5703125" style="14" customWidth="1"/>
    <col min="7951" max="7951" width="3.140625" style="14" customWidth="1"/>
    <col min="7952" max="7953" width="10.140625" style="14" bestFit="1" customWidth="1"/>
    <col min="7954" max="8192" width="9.140625" style="14"/>
    <col min="8193" max="8193" width="2.7109375" style="14" customWidth="1"/>
    <col min="8194" max="8194" width="2.42578125" style="14" customWidth="1"/>
    <col min="8195" max="8195" width="3.85546875" style="14" customWidth="1"/>
    <col min="8196" max="8196" width="2" style="14" customWidth="1"/>
    <col min="8197" max="8197" width="3.42578125" style="14" customWidth="1"/>
    <col min="8198" max="8198" width="13.7109375" style="14" customWidth="1"/>
    <col min="8199" max="8199" width="8.7109375" style="14" customWidth="1"/>
    <col min="8200" max="8200" width="9.85546875" style="14" customWidth="1"/>
    <col min="8201" max="8202" width="8.7109375" style="14" customWidth="1"/>
    <col min="8203" max="8203" width="9" style="14" customWidth="1"/>
    <col min="8204" max="8204" width="13.28515625" style="14" customWidth="1"/>
    <col min="8205" max="8205" width="12.28515625" style="14" customWidth="1"/>
    <col min="8206" max="8206" width="1.5703125" style="14" customWidth="1"/>
    <col min="8207" max="8207" width="3.140625" style="14" customWidth="1"/>
    <col min="8208" max="8209" width="10.140625" style="14" bestFit="1" customWidth="1"/>
    <col min="8210" max="8448" width="9.140625" style="14"/>
    <col min="8449" max="8449" width="2.7109375" style="14" customWidth="1"/>
    <col min="8450" max="8450" width="2.42578125" style="14" customWidth="1"/>
    <col min="8451" max="8451" width="3.85546875" style="14" customWidth="1"/>
    <col min="8452" max="8452" width="2" style="14" customWidth="1"/>
    <col min="8453" max="8453" width="3.42578125" style="14" customWidth="1"/>
    <col min="8454" max="8454" width="13.7109375" style="14" customWidth="1"/>
    <col min="8455" max="8455" width="8.7109375" style="14" customWidth="1"/>
    <col min="8456" max="8456" width="9.85546875" style="14" customWidth="1"/>
    <col min="8457" max="8458" width="8.7109375" style="14" customWidth="1"/>
    <col min="8459" max="8459" width="9" style="14" customWidth="1"/>
    <col min="8460" max="8460" width="13.28515625" style="14" customWidth="1"/>
    <col min="8461" max="8461" width="12.28515625" style="14" customWidth="1"/>
    <col min="8462" max="8462" width="1.5703125" style="14" customWidth="1"/>
    <col min="8463" max="8463" width="3.140625" style="14" customWidth="1"/>
    <col min="8464" max="8465" width="10.140625" style="14" bestFit="1" customWidth="1"/>
    <col min="8466" max="8704" width="9.140625" style="14"/>
    <col min="8705" max="8705" width="2.7109375" style="14" customWidth="1"/>
    <col min="8706" max="8706" width="2.42578125" style="14" customWidth="1"/>
    <col min="8707" max="8707" width="3.85546875" style="14" customWidth="1"/>
    <col min="8708" max="8708" width="2" style="14" customWidth="1"/>
    <col min="8709" max="8709" width="3.42578125" style="14" customWidth="1"/>
    <col min="8710" max="8710" width="13.7109375" style="14" customWidth="1"/>
    <col min="8711" max="8711" width="8.7109375" style="14" customWidth="1"/>
    <col min="8712" max="8712" width="9.85546875" style="14" customWidth="1"/>
    <col min="8713" max="8714" width="8.7109375" style="14" customWidth="1"/>
    <col min="8715" max="8715" width="9" style="14" customWidth="1"/>
    <col min="8716" max="8716" width="13.28515625" style="14" customWidth="1"/>
    <col min="8717" max="8717" width="12.28515625" style="14" customWidth="1"/>
    <col min="8718" max="8718" width="1.5703125" style="14" customWidth="1"/>
    <col min="8719" max="8719" width="3.140625" style="14" customWidth="1"/>
    <col min="8720" max="8721" width="10.140625" style="14" bestFit="1" customWidth="1"/>
    <col min="8722" max="8960" width="9.140625" style="14"/>
    <col min="8961" max="8961" width="2.7109375" style="14" customWidth="1"/>
    <col min="8962" max="8962" width="2.42578125" style="14" customWidth="1"/>
    <col min="8963" max="8963" width="3.85546875" style="14" customWidth="1"/>
    <col min="8964" max="8964" width="2" style="14" customWidth="1"/>
    <col min="8965" max="8965" width="3.42578125" style="14" customWidth="1"/>
    <col min="8966" max="8966" width="13.7109375" style="14" customWidth="1"/>
    <col min="8967" max="8967" width="8.7109375" style="14" customWidth="1"/>
    <col min="8968" max="8968" width="9.85546875" style="14" customWidth="1"/>
    <col min="8969" max="8970" width="8.7109375" style="14" customWidth="1"/>
    <col min="8971" max="8971" width="9" style="14" customWidth="1"/>
    <col min="8972" max="8972" width="13.28515625" style="14" customWidth="1"/>
    <col min="8973" max="8973" width="12.28515625" style="14" customWidth="1"/>
    <col min="8974" max="8974" width="1.5703125" style="14" customWidth="1"/>
    <col min="8975" max="8975" width="3.140625" style="14" customWidth="1"/>
    <col min="8976" max="8977" width="10.140625" style="14" bestFit="1" customWidth="1"/>
    <col min="8978" max="9216" width="9.140625" style="14"/>
    <col min="9217" max="9217" width="2.7109375" style="14" customWidth="1"/>
    <col min="9218" max="9218" width="2.42578125" style="14" customWidth="1"/>
    <col min="9219" max="9219" width="3.85546875" style="14" customWidth="1"/>
    <col min="9220" max="9220" width="2" style="14" customWidth="1"/>
    <col min="9221" max="9221" width="3.42578125" style="14" customWidth="1"/>
    <col min="9222" max="9222" width="13.7109375" style="14" customWidth="1"/>
    <col min="9223" max="9223" width="8.7109375" style="14" customWidth="1"/>
    <col min="9224" max="9224" width="9.85546875" style="14" customWidth="1"/>
    <col min="9225" max="9226" width="8.7109375" style="14" customWidth="1"/>
    <col min="9227" max="9227" width="9" style="14" customWidth="1"/>
    <col min="9228" max="9228" width="13.28515625" style="14" customWidth="1"/>
    <col min="9229" max="9229" width="12.28515625" style="14" customWidth="1"/>
    <col min="9230" max="9230" width="1.5703125" style="14" customWidth="1"/>
    <col min="9231" max="9231" width="3.140625" style="14" customWidth="1"/>
    <col min="9232" max="9233" width="10.140625" style="14" bestFit="1" customWidth="1"/>
    <col min="9234" max="9472" width="9.140625" style="14"/>
    <col min="9473" max="9473" width="2.7109375" style="14" customWidth="1"/>
    <col min="9474" max="9474" width="2.42578125" style="14" customWidth="1"/>
    <col min="9475" max="9475" width="3.85546875" style="14" customWidth="1"/>
    <col min="9476" max="9476" width="2" style="14" customWidth="1"/>
    <col min="9477" max="9477" width="3.42578125" style="14" customWidth="1"/>
    <col min="9478" max="9478" width="13.7109375" style="14" customWidth="1"/>
    <col min="9479" max="9479" width="8.7109375" style="14" customWidth="1"/>
    <col min="9480" max="9480" width="9.85546875" style="14" customWidth="1"/>
    <col min="9481" max="9482" width="8.7109375" style="14" customWidth="1"/>
    <col min="9483" max="9483" width="9" style="14" customWidth="1"/>
    <col min="9484" max="9484" width="13.28515625" style="14" customWidth="1"/>
    <col min="9485" max="9485" width="12.28515625" style="14" customWidth="1"/>
    <col min="9486" max="9486" width="1.5703125" style="14" customWidth="1"/>
    <col min="9487" max="9487" width="3.140625" style="14" customWidth="1"/>
    <col min="9488" max="9489" width="10.140625" style="14" bestFit="1" customWidth="1"/>
    <col min="9490" max="9728" width="9.140625" style="14"/>
    <col min="9729" max="9729" width="2.7109375" style="14" customWidth="1"/>
    <col min="9730" max="9730" width="2.42578125" style="14" customWidth="1"/>
    <col min="9731" max="9731" width="3.85546875" style="14" customWidth="1"/>
    <col min="9732" max="9732" width="2" style="14" customWidth="1"/>
    <col min="9733" max="9733" width="3.42578125" style="14" customWidth="1"/>
    <col min="9734" max="9734" width="13.7109375" style="14" customWidth="1"/>
    <col min="9735" max="9735" width="8.7109375" style="14" customWidth="1"/>
    <col min="9736" max="9736" width="9.85546875" style="14" customWidth="1"/>
    <col min="9737" max="9738" width="8.7109375" style="14" customWidth="1"/>
    <col min="9739" max="9739" width="9" style="14" customWidth="1"/>
    <col min="9740" max="9740" width="13.28515625" style="14" customWidth="1"/>
    <col min="9741" max="9741" width="12.28515625" style="14" customWidth="1"/>
    <col min="9742" max="9742" width="1.5703125" style="14" customWidth="1"/>
    <col min="9743" max="9743" width="3.140625" style="14" customWidth="1"/>
    <col min="9744" max="9745" width="10.140625" style="14" bestFit="1" customWidth="1"/>
    <col min="9746" max="9984" width="9.140625" style="14"/>
    <col min="9985" max="9985" width="2.7109375" style="14" customWidth="1"/>
    <col min="9986" max="9986" width="2.42578125" style="14" customWidth="1"/>
    <col min="9987" max="9987" width="3.85546875" style="14" customWidth="1"/>
    <col min="9988" max="9988" width="2" style="14" customWidth="1"/>
    <col min="9989" max="9989" width="3.42578125" style="14" customWidth="1"/>
    <col min="9990" max="9990" width="13.7109375" style="14" customWidth="1"/>
    <col min="9991" max="9991" width="8.7109375" style="14" customWidth="1"/>
    <col min="9992" max="9992" width="9.85546875" style="14" customWidth="1"/>
    <col min="9993" max="9994" width="8.7109375" style="14" customWidth="1"/>
    <col min="9995" max="9995" width="9" style="14" customWidth="1"/>
    <col min="9996" max="9996" width="13.28515625" style="14" customWidth="1"/>
    <col min="9997" max="9997" width="12.28515625" style="14" customWidth="1"/>
    <col min="9998" max="9998" width="1.5703125" style="14" customWidth="1"/>
    <col min="9999" max="9999" width="3.140625" style="14" customWidth="1"/>
    <col min="10000" max="10001" width="10.140625" style="14" bestFit="1" customWidth="1"/>
    <col min="10002" max="10240" width="9.140625" style="14"/>
    <col min="10241" max="10241" width="2.7109375" style="14" customWidth="1"/>
    <col min="10242" max="10242" width="2.42578125" style="14" customWidth="1"/>
    <col min="10243" max="10243" width="3.85546875" style="14" customWidth="1"/>
    <col min="10244" max="10244" width="2" style="14" customWidth="1"/>
    <col min="10245" max="10245" width="3.42578125" style="14" customWidth="1"/>
    <col min="10246" max="10246" width="13.7109375" style="14" customWidth="1"/>
    <col min="10247" max="10247" width="8.7109375" style="14" customWidth="1"/>
    <col min="10248" max="10248" width="9.85546875" style="14" customWidth="1"/>
    <col min="10249" max="10250" width="8.7109375" style="14" customWidth="1"/>
    <col min="10251" max="10251" width="9" style="14" customWidth="1"/>
    <col min="10252" max="10252" width="13.28515625" style="14" customWidth="1"/>
    <col min="10253" max="10253" width="12.28515625" style="14" customWidth="1"/>
    <col min="10254" max="10254" width="1.5703125" style="14" customWidth="1"/>
    <col min="10255" max="10255" width="3.140625" style="14" customWidth="1"/>
    <col min="10256" max="10257" width="10.140625" style="14" bestFit="1" customWidth="1"/>
    <col min="10258" max="10496" width="9.140625" style="14"/>
    <col min="10497" max="10497" width="2.7109375" style="14" customWidth="1"/>
    <col min="10498" max="10498" width="2.42578125" style="14" customWidth="1"/>
    <col min="10499" max="10499" width="3.85546875" style="14" customWidth="1"/>
    <col min="10500" max="10500" width="2" style="14" customWidth="1"/>
    <col min="10501" max="10501" width="3.42578125" style="14" customWidth="1"/>
    <col min="10502" max="10502" width="13.7109375" style="14" customWidth="1"/>
    <col min="10503" max="10503" width="8.7109375" style="14" customWidth="1"/>
    <col min="10504" max="10504" width="9.85546875" style="14" customWidth="1"/>
    <col min="10505" max="10506" width="8.7109375" style="14" customWidth="1"/>
    <col min="10507" max="10507" width="9" style="14" customWidth="1"/>
    <col min="10508" max="10508" width="13.28515625" style="14" customWidth="1"/>
    <col min="10509" max="10509" width="12.28515625" style="14" customWidth="1"/>
    <col min="10510" max="10510" width="1.5703125" style="14" customWidth="1"/>
    <col min="10511" max="10511" width="3.140625" style="14" customWidth="1"/>
    <col min="10512" max="10513" width="10.140625" style="14" bestFit="1" customWidth="1"/>
    <col min="10514" max="10752" width="9.140625" style="14"/>
    <col min="10753" max="10753" width="2.7109375" style="14" customWidth="1"/>
    <col min="10754" max="10754" width="2.42578125" style="14" customWidth="1"/>
    <col min="10755" max="10755" width="3.85546875" style="14" customWidth="1"/>
    <col min="10756" max="10756" width="2" style="14" customWidth="1"/>
    <col min="10757" max="10757" width="3.42578125" style="14" customWidth="1"/>
    <col min="10758" max="10758" width="13.7109375" style="14" customWidth="1"/>
    <col min="10759" max="10759" width="8.7109375" style="14" customWidth="1"/>
    <col min="10760" max="10760" width="9.85546875" style="14" customWidth="1"/>
    <col min="10761" max="10762" width="8.7109375" style="14" customWidth="1"/>
    <col min="10763" max="10763" width="9" style="14" customWidth="1"/>
    <col min="10764" max="10764" width="13.28515625" style="14" customWidth="1"/>
    <col min="10765" max="10765" width="12.28515625" style="14" customWidth="1"/>
    <col min="10766" max="10766" width="1.5703125" style="14" customWidth="1"/>
    <col min="10767" max="10767" width="3.140625" style="14" customWidth="1"/>
    <col min="10768" max="10769" width="10.140625" style="14" bestFit="1" customWidth="1"/>
    <col min="10770" max="11008" width="9.140625" style="14"/>
    <col min="11009" max="11009" width="2.7109375" style="14" customWidth="1"/>
    <col min="11010" max="11010" width="2.42578125" style="14" customWidth="1"/>
    <col min="11011" max="11011" width="3.85546875" style="14" customWidth="1"/>
    <col min="11012" max="11012" width="2" style="14" customWidth="1"/>
    <col min="11013" max="11013" width="3.42578125" style="14" customWidth="1"/>
    <col min="11014" max="11014" width="13.7109375" style="14" customWidth="1"/>
    <col min="11015" max="11015" width="8.7109375" style="14" customWidth="1"/>
    <col min="11016" max="11016" width="9.85546875" style="14" customWidth="1"/>
    <col min="11017" max="11018" width="8.7109375" style="14" customWidth="1"/>
    <col min="11019" max="11019" width="9" style="14" customWidth="1"/>
    <col min="11020" max="11020" width="13.28515625" style="14" customWidth="1"/>
    <col min="11021" max="11021" width="12.28515625" style="14" customWidth="1"/>
    <col min="11022" max="11022" width="1.5703125" style="14" customWidth="1"/>
    <col min="11023" max="11023" width="3.140625" style="14" customWidth="1"/>
    <col min="11024" max="11025" width="10.140625" style="14" bestFit="1" customWidth="1"/>
    <col min="11026" max="11264" width="9.140625" style="14"/>
    <col min="11265" max="11265" width="2.7109375" style="14" customWidth="1"/>
    <col min="11266" max="11266" width="2.42578125" style="14" customWidth="1"/>
    <col min="11267" max="11267" width="3.85546875" style="14" customWidth="1"/>
    <col min="11268" max="11268" width="2" style="14" customWidth="1"/>
    <col min="11269" max="11269" width="3.42578125" style="14" customWidth="1"/>
    <col min="11270" max="11270" width="13.7109375" style="14" customWidth="1"/>
    <col min="11271" max="11271" width="8.7109375" style="14" customWidth="1"/>
    <col min="11272" max="11272" width="9.85546875" style="14" customWidth="1"/>
    <col min="11273" max="11274" width="8.7109375" style="14" customWidth="1"/>
    <col min="11275" max="11275" width="9" style="14" customWidth="1"/>
    <col min="11276" max="11276" width="13.28515625" style="14" customWidth="1"/>
    <col min="11277" max="11277" width="12.28515625" style="14" customWidth="1"/>
    <col min="11278" max="11278" width="1.5703125" style="14" customWidth="1"/>
    <col min="11279" max="11279" width="3.140625" style="14" customWidth="1"/>
    <col min="11280" max="11281" width="10.140625" style="14" bestFit="1" customWidth="1"/>
    <col min="11282" max="11520" width="9.140625" style="14"/>
    <col min="11521" max="11521" width="2.7109375" style="14" customWidth="1"/>
    <col min="11522" max="11522" width="2.42578125" style="14" customWidth="1"/>
    <col min="11523" max="11523" width="3.85546875" style="14" customWidth="1"/>
    <col min="11524" max="11524" width="2" style="14" customWidth="1"/>
    <col min="11525" max="11525" width="3.42578125" style="14" customWidth="1"/>
    <col min="11526" max="11526" width="13.7109375" style="14" customWidth="1"/>
    <col min="11527" max="11527" width="8.7109375" style="14" customWidth="1"/>
    <col min="11528" max="11528" width="9.85546875" style="14" customWidth="1"/>
    <col min="11529" max="11530" width="8.7109375" style="14" customWidth="1"/>
    <col min="11531" max="11531" width="9" style="14" customWidth="1"/>
    <col min="11532" max="11532" width="13.28515625" style="14" customWidth="1"/>
    <col min="11533" max="11533" width="12.28515625" style="14" customWidth="1"/>
    <col min="11534" max="11534" width="1.5703125" style="14" customWidth="1"/>
    <col min="11535" max="11535" width="3.140625" style="14" customWidth="1"/>
    <col min="11536" max="11537" width="10.140625" style="14" bestFit="1" customWidth="1"/>
    <col min="11538" max="11776" width="9.140625" style="14"/>
    <col min="11777" max="11777" width="2.7109375" style="14" customWidth="1"/>
    <col min="11778" max="11778" width="2.42578125" style="14" customWidth="1"/>
    <col min="11779" max="11779" width="3.85546875" style="14" customWidth="1"/>
    <col min="11780" max="11780" width="2" style="14" customWidth="1"/>
    <col min="11781" max="11781" width="3.42578125" style="14" customWidth="1"/>
    <col min="11782" max="11782" width="13.7109375" style="14" customWidth="1"/>
    <col min="11783" max="11783" width="8.7109375" style="14" customWidth="1"/>
    <col min="11784" max="11784" width="9.85546875" style="14" customWidth="1"/>
    <col min="11785" max="11786" width="8.7109375" style="14" customWidth="1"/>
    <col min="11787" max="11787" width="9" style="14" customWidth="1"/>
    <col min="11788" max="11788" width="13.28515625" style="14" customWidth="1"/>
    <col min="11789" max="11789" width="12.28515625" style="14" customWidth="1"/>
    <col min="11790" max="11790" width="1.5703125" style="14" customWidth="1"/>
    <col min="11791" max="11791" width="3.140625" style="14" customWidth="1"/>
    <col min="11792" max="11793" width="10.140625" style="14" bestFit="1" customWidth="1"/>
    <col min="11794" max="12032" width="9.140625" style="14"/>
    <col min="12033" max="12033" width="2.7109375" style="14" customWidth="1"/>
    <col min="12034" max="12034" width="2.42578125" style="14" customWidth="1"/>
    <col min="12035" max="12035" width="3.85546875" style="14" customWidth="1"/>
    <col min="12036" max="12036" width="2" style="14" customWidth="1"/>
    <col min="12037" max="12037" width="3.42578125" style="14" customWidth="1"/>
    <col min="12038" max="12038" width="13.7109375" style="14" customWidth="1"/>
    <col min="12039" max="12039" width="8.7109375" style="14" customWidth="1"/>
    <col min="12040" max="12040" width="9.85546875" style="14" customWidth="1"/>
    <col min="12041" max="12042" width="8.7109375" style="14" customWidth="1"/>
    <col min="12043" max="12043" width="9" style="14" customWidth="1"/>
    <col min="12044" max="12044" width="13.28515625" style="14" customWidth="1"/>
    <col min="12045" max="12045" width="12.28515625" style="14" customWidth="1"/>
    <col min="12046" max="12046" width="1.5703125" style="14" customWidth="1"/>
    <col min="12047" max="12047" width="3.140625" style="14" customWidth="1"/>
    <col min="12048" max="12049" width="10.140625" style="14" bestFit="1" customWidth="1"/>
    <col min="12050" max="12288" width="9.140625" style="14"/>
    <col min="12289" max="12289" width="2.7109375" style="14" customWidth="1"/>
    <col min="12290" max="12290" width="2.42578125" style="14" customWidth="1"/>
    <col min="12291" max="12291" width="3.85546875" style="14" customWidth="1"/>
    <col min="12292" max="12292" width="2" style="14" customWidth="1"/>
    <col min="12293" max="12293" width="3.42578125" style="14" customWidth="1"/>
    <col min="12294" max="12294" width="13.7109375" style="14" customWidth="1"/>
    <col min="12295" max="12295" width="8.7109375" style="14" customWidth="1"/>
    <col min="12296" max="12296" width="9.85546875" style="14" customWidth="1"/>
    <col min="12297" max="12298" width="8.7109375" style="14" customWidth="1"/>
    <col min="12299" max="12299" width="9" style="14" customWidth="1"/>
    <col min="12300" max="12300" width="13.28515625" style="14" customWidth="1"/>
    <col min="12301" max="12301" width="12.28515625" style="14" customWidth="1"/>
    <col min="12302" max="12302" width="1.5703125" style="14" customWidth="1"/>
    <col min="12303" max="12303" width="3.140625" style="14" customWidth="1"/>
    <col min="12304" max="12305" width="10.140625" style="14" bestFit="1" customWidth="1"/>
    <col min="12306" max="12544" width="9.140625" style="14"/>
    <col min="12545" max="12545" width="2.7109375" style="14" customWidth="1"/>
    <col min="12546" max="12546" width="2.42578125" style="14" customWidth="1"/>
    <col min="12547" max="12547" width="3.85546875" style="14" customWidth="1"/>
    <col min="12548" max="12548" width="2" style="14" customWidth="1"/>
    <col min="12549" max="12549" width="3.42578125" style="14" customWidth="1"/>
    <col min="12550" max="12550" width="13.7109375" style="14" customWidth="1"/>
    <col min="12551" max="12551" width="8.7109375" style="14" customWidth="1"/>
    <col min="12552" max="12552" width="9.85546875" style="14" customWidth="1"/>
    <col min="12553" max="12554" width="8.7109375" style="14" customWidth="1"/>
    <col min="12555" max="12555" width="9" style="14" customWidth="1"/>
    <col min="12556" max="12556" width="13.28515625" style="14" customWidth="1"/>
    <col min="12557" max="12557" width="12.28515625" style="14" customWidth="1"/>
    <col min="12558" max="12558" width="1.5703125" style="14" customWidth="1"/>
    <col min="12559" max="12559" width="3.140625" style="14" customWidth="1"/>
    <col min="12560" max="12561" width="10.140625" style="14" bestFit="1" customWidth="1"/>
    <col min="12562" max="12800" width="9.140625" style="14"/>
    <col min="12801" max="12801" width="2.7109375" style="14" customWidth="1"/>
    <col min="12802" max="12802" width="2.42578125" style="14" customWidth="1"/>
    <col min="12803" max="12803" width="3.85546875" style="14" customWidth="1"/>
    <col min="12804" max="12804" width="2" style="14" customWidth="1"/>
    <col min="12805" max="12805" width="3.42578125" style="14" customWidth="1"/>
    <col min="12806" max="12806" width="13.7109375" style="14" customWidth="1"/>
    <col min="12807" max="12807" width="8.7109375" style="14" customWidth="1"/>
    <col min="12808" max="12808" width="9.85546875" style="14" customWidth="1"/>
    <col min="12809" max="12810" width="8.7109375" style="14" customWidth="1"/>
    <col min="12811" max="12811" width="9" style="14" customWidth="1"/>
    <col min="12812" max="12812" width="13.28515625" style="14" customWidth="1"/>
    <col min="12813" max="12813" width="12.28515625" style="14" customWidth="1"/>
    <col min="12814" max="12814" width="1.5703125" style="14" customWidth="1"/>
    <col min="12815" max="12815" width="3.140625" style="14" customWidth="1"/>
    <col min="12816" max="12817" width="10.140625" style="14" bestFit="1" customWidth="1"/>
    <col min="12818" max="13056" width="9.140625" style="14"/>
    <col min="13057" max="13057" width="2.7109375" style="14" customWidth="1"/>
    <col min="13058" max="13058" width="2.42578125" style="14" customWidth="1"/>
    <col min="13059" max="13059" width="3.85546875" style="14" customWidth="1"/>
    <col min="13060" max="13060" width="2" style="14" customWidth="1"/>
    <col min="13061" max="13061" width="3.42578125" style="14" customWidth="1"/>
    <col min="13062" max="13062" width="13.7109375" style="14" customWidth="1"/>
    <col min="13063" max="13063" width="8.7109375" style="14" customWidth="1"/>
    <col min="13064" max="13064" width="9.85546875" style="14" customWidth="1"/>
    <col min="13065" max="13066" width="8.7109375" style="14" customWidth="1"/>
    <col min="13067" max="13067" width="9" style="14" customWidth="1"/>
    <col min="13068" max="13068" width="13.28515625" style="14" customWidth="1"/>
    <col min="13069" max="13069" width="12.28515625" style="14" customWidth="1"/>
    <col min="13070" max="13070" width="1.5703125" style="14" customWidth="1"/>
    <col min="13071" max="13071" width="3.140625" style="14" customWidth="1"/>
    <col min="13072" max="13073" width="10.140625" style="14" bestFit="1" customWidth="1"/>
    <col min="13074" max="13312" width="9.140625" style="14"/>
    <col min="13313" max="13313" width="2.7109375" style="14" customWidth="1"/>
    <col min="13314" max="13314" width="2.42578125" style="14" customWidth="1"/>
    <col min="13315" max="13315" width="3.85546875" style="14" customWidth="1"/>
    <col min="13316" max="13316" width="2" style="14" customWidth="1"/>
    <col min="13317" max="13317" width="3.42578125" style="14" customWidth="1"/>
    <col min="13318" max="13318" width="13.7109375" style="14" customWidth="1"/>
    <col min="13319" max="13319" width="8.7109375" style="14" customWidth="1"/>
    <col min="13320" max="13320" width="9.85546875" style="14" customWidth="1"/>
    <col min="13321" max="13322" width="8.7109375" style="14" customWidth="1"/>
    <col min="13323" max="13323" width="9" style="14" customWidth="1"/>
    <col min="13324" max="13324" width="13.28515625" style="14" customWidth="1"/>
    <col min="13325" max="13325" width="12.28515625" style="14" customWidth="1"/>
    <col min="13326" max="13326" width="1.5703125" style="14" customWidth="1"/>
    <col min="13327" max="13327" width="3.140625" style="14" customWidth="1"/>
    <col min="13328" max="13329" width="10.140625" style="14" bestFit="1" customWidth="1"/>
    <col min="13330" max="13568" width="9.140625" style="14"/>
    <col min="13569" max="13569" width="2.7109375" style="14" customWidth="1"/>
    <col min="13570" max="13570" width="2.42578125" style="14" customWidth="1"/>
    <col min="13571" max="13571" width="3.85546875" style="14" customWidth="1"/>
    <col min="13572" max="13572" width="2" style="14" customWidth="1"/>
    <col min="13573" max="13573" width="3.42578125" style="14" customWidth="1"/>
    <col min="13574" max="13574" width="13.7109375" style="14" customWidth="1"/>
    <col min="13575" max="13575" width="8.7109375" style="14" customWidth="1"/>
    <col min="13576" max="13576" width="9.85546875" style="14" customWidth="1"/>
    <col min="13577" max="13578" width="8.7109375" style="14" customWidth="1"/>
    <col min="13579" max="13579" width="9" style="14" customWidth="1"/>
    <col min="13580" max="13580" width="13.28515625" style="14" customWidth="1"/>
    <col min="13581" max="13581" width="12.28515625" style="14" customWidth="1"/>
    <col min="13582" max="13582" width="1.5703125" style="14" customWidth="1"/>
    <col min="13583" max="13583" width="3.140625" style="14" customWidth="1"/>
    <col min="13584" max="13585" width="10.140625" style="14" bestFit="1" customWidth="1"/>
    <col min="13586" max="13824" width="9.140625" style="14"/>
    <col min="13825" max="13825" width="2.7109375" style="14" customWidth="1"/>
    <col min="13826" max="13826" width="2.42578125" style="14" customWidth="1"/>
    <col min="13827" max="13827" width="3.85546875" style="14" customWidth="1"/>
    <col min="13828" max="13828" width="2" style="14" customWidth="1"/>
    <col min="13829" max="13829" width="3.42578125" style="14" customWidth="1"/>
    <col min="13830" max="13830" width="13.7109375" style="14" customWidth="1"/>
    <col min="13831" max="13831" width="8.7109375" style="14" customWidth="1"/>
    <col min="13832" max="13832" width="9.85546875" style="14" customWidth="1"/>
    <col min="13833" max="13834" width="8.7109375" style="14" customWidth="1"/>
    <col min="13835" max="13835" width="9" style="14" customWidth="1"/>
    <col min="13836" max="13836" width="13.28515625" style="14" customWidth="1"/>
    <col min="13837" max="13837" width="12.28515625" style="14" customWidth="1"/>
    <col min="13838" max="13838" width="1.5703125" style="14" customWidth="1"/>
    <col min="13839" max="13839" width="3.140625" style="14" customWidth="1"/>
    <col min="13840" max="13841" width="10.140625" style="14" bestFit="1" customWidth="1"/>
    <col min="13842" max="14080" width="9.140625" style="14"/>
    <col min="14081" max="14081" width="2.7109375" style="14" customWidth="1"/>
    <col min="14082" max="14082" width="2.42578125" style="14" customWidth="1"/>
    <col min="14083" max="14083" width="3.85546875" style="14" customWidth="1"/>
    <col min="14084" max="14084" width="2" style="14" customWidth="1"/>
    <col min="14085" max="14085" width="3.42578125" style="14" customWidth="1"/>
    <col min="14086" max="14086" width="13.7109375" style="14" customWidth="1"/>
    <col min="14087" max="14087" width="8.7109375" style="14" customWidth="1"/>
    <col min="14088" max="14088" width="9.85546875" style="14" customWidth="1"/>
    <col min="14089" max="14090" width="8.7109375" style="14" customWidth="1"/>
    <col min="14091" max="14091" width="9" style="14" customWidth="1"/>
    <col min="14092" max="14092" width="13.28515625" style="14" customWidth="1"/>
    <col min="14093" max="14093" width="12.28515625" style="14" customWidth="1"/>
    <col min="14094" max="14094" width="1.5703125" style="14" customWidth="1"/>
    <col min="14095" max="14095" width="3.140625" style="14" customWidth="1"/>
    <col min="14096" max="14097" width="10.140625" style="14" bestFit="1" customWidth="1"/>
    <col min="14098" max="14336" width="9.140625" style="14"/>
    <col min="14337" max="14337" width="2.7109375" style="14" customWidth="1"/>
    <col min="14338" max="14338" width="2.42578125" style="14" customWidth="1"/>
    <col min="14339" max="14339" width="3.85546875" style="14" customWidth="1"/>
    <col min="14340" max="14340" width="2" style="14" customWidth="1"/>
    <col min="14341" max="14341" width="3.42578125" style="14" customWidth="1"/>
    <col min="14342" max="14342" width="13.7109375" style="14" customWidth="1"/>
    <col min="14343" max="14343" width="8.7109375" style="14" customWidth="1"/>
    <col min="14344" max="14344" width="9.85546875" style="14" customWidth="1"/>
    <col min="14345" max="14346" width="8.7109375" style="14" customWidth="1"/>
    <col min="14347" max="14347" width="9" style="14" customWidth="1"/>
    <col min="14348" max="14348" width="13.28515625" style="14" customWidth="1"/>
    <col min="14349" max="14349" width="12.28515625" style="14" customWidth="1"/>
    <col min="14350" max="14350" width="1.5703125" style="14" customWidth="1"/>
    <col min="14351" max="14351" width="3.140625" style="14" customWidth="1"/>
    <col min="14352" max="14353" width="10.140625" style="14" bestFit="1" customWidth="1"/>
    <col min="14354" max="14592" width="9.140625" style="14"/>
    <col min="14593" max="14593" width="2.7109375" style="14" customWidth="1"/>
    <col min="14594" max="14594" width="2.42578125" style="14" customWidth="1"/>
    <col min="14595" max="14595" width="3.85546875" style="14" customWidth="1"/>
    <col min="14596" max="14596" width="2" style="14" customWidth="1"/>
    <col min="14597" max="14597" width="3.42578125" style="14" customWidth="1"/>
    <col min="14598" max="14598" width="13.7109375" style="14" customWidth="1"/>
    <col min="14599" max="14599" width="8.7109375" style="14" customWidth="1"/>
    <col min="14600" max="14600" width="9.85546875" style="14" customWidth="1"/>
    <col min="14601" max="14602" width="8.7109375" style="14" customWidth="1"/>
    <col min="14603" max="14603" width="9" style="14" customWidth="1"/>
    <col min="14604" max="14604" width="13.28515625" style="14" customWidth="1"/>
    <col min="14605" max="14605" width="12.28515625" style="14" customWidth="1"/>
    <col min="14606" max="14606" width="1.5703125" style="14" customWidth="1"/>
    <col min="14607" max="14607" width="3.140625" style="14" customWidth="1"/>
    <col min="14608" max="14609" width="10.140625" style="14" bestFit="1" customWidth="1"/>
    <col min="14610" max="14848" width="9.140625" style="14"/>
    <col min="14849" max="14849" width="2.7109375" style="14" customWidth="1"/>
    <col min="14850" max="14850" width="2.42578125" style="14" customWidth="1"/>
    <col min="14851" max="14851" width="3.85546875" style="14" customWidth="1"/>
    <col min="14852" max="14852" width="2" style="14" customWidth="1"/>
    <col min="14853" max="14853" width="3.42578125" style="14" customWidth="1"/>
    <col min="14854" max="14854" width="13.7109375" style="14" customWidth="1"/>
    <col min="14855" max="14855" width="8.7109375" style="14" customWidth="1"/>
    <col min="14856" max="14856" width="9.85546875" style="14" customWidth="1"/>
    <col min="14857" max="14858" width="8.7109375" style="14" customWidth="1"/>
    <col min="14859" max="14859" width="9" style="14" customWidth="1"/>
    <col min="14860" max="14860" width="13.28515625" style="14" customWidth="1"/>
    <col min="14861" max="14861" width="12.28515625" style="14" customWidth="1"/>
    <col min="14862" max="14862" width="1.5703125" style="14" customWidth="1"/>
    <col min="14863" max="14863" width="3.140625" style="14" customWidth="1"/>
    <col min="14864" max="14865" width="10.140625" style="14" bestFit="1" customWidth="1"/>
    <col min="14866" max="15104" width="9.140625" style="14"/>
    <col min="15105" max="15105" width="2.7109375" style="14" customWidth="1"/>
    <col min="15106" max="15106" width="2.42578125" style="14" customWidth="1"/>
    <col min="15107" max="15107" width="3.85546875" style="14" customWidth="1"/>
    <col min="15108" max="15108" width="2" style="14" customWidth="1"/>
    <col min="15109" max="15109" width="3.42578125" style="14" customWidth="1"/>
    <col min="15110" max="15110" width="13.7109375" style="14" customWidth="1"/>
    <col min="15111" max="15111" width="8.7109375" style="14" customWidth="1"/>
    <col min="15112" max="15112" width="9.85546875" style="14" customWidth="1"/>
    <col min="15113" max="15114" width="8.7109375" style="14" customWidth="1"/>
    <col min="15115" max="15115" width="9" style="14" customWidth="1"/>
    <col min="15116" max="15116" width="13.28515625" style="14" customWidth="1"/>
    <col min="15117" max="15117" width="12.28515625" style="14" customWidth="1"/>
    <col min="15118" max="15118" width="1.5703125" style="14" customWidth="1"/>
    <col min="15119" max="15119" width="3.140625" style="14" customWidth="1"/>
    <col min="15120" max="15121" width="10.140625" style="14" bestFit="1" customWidth="1"/>
    <col min="15122" max="15360" width="9.140625" style="14"/>
    <col min="15361" max="15361" width="2.7109375" style="14" customWidth="1"/>
    <col min="15362" max="15362" width="2.42578125" style="14" customWidth="1"/>
    <col min="15363" max="15363" width="3.85546875" style="14" customWidth="1"/>
    <col min="15364" max="15364" width="2" style="14" customWidth="1"/>
    <col min="15365" max="15365" width="3.42578125" style="14" customWidth="1"/>
    <col min="15366" max="15366" width="13.7109375" style="14" customWidth="1"/>
    <col min="15367" max="15367" width="8.7109375" style="14" customWidth="1"/>
    <col min="15368" max="15368" width="9.85546875" style="14" customWidth="1"/>
    <col min="15369" max="15370" width="8.7109375" style="14" customWidth="1"/>
    <col min="15371" max="15371" width="9" style="14" customWidth="1"/>
    <col min="15372" max="15372" width="13.28515625" style="14" customWidth="1"/>
    <col min="15373" max="15373" width="12.28515625" style="14" customWidth="1"/>
    <col min="15374" max="15374" width="1.5703125" style="14" customWidth="1"/>
    <col min="15375" max="15375" width="3.140625" style="14" customWidth="1"/>
    <col min="15376" max="15377" width="10.140625" style="14" bestFit="1" customWidth="1"/>
    <col min="15378" max="15616" width="9.140625" style="14"/>
    <col min="15617" max="15617" width="2.7109375" style="14" customWidth="1"/>
    <col min="15618" max="15618" width="2.42578125" style="14" customWidth="1"/>
    <col min="15619" max="15619" width="3.85546875" style="14" customWidth="1"/>
    <col min="15620" max="15620" width="2" style="14" customWidth="1"/>
    <col min="15621" max="15621" width="3.42578125" style="14" customWidth="1"/>
    <col min="15622" max="15622" width="13.7109375" style="14" customWidth="1"/>
    <col min="15623" max="15623" width="8.7109375" style="14" customWidth="1"/>
    <col min="15624" max="15624" width="9.85546875" style="14" customWidth="1"/>
    <col min="15625" max="15626" width="8.7109375" style="14" customWidth="1"/>
    <col min="15627" max="15627" width="9" style="14" customWidth="1"/>
    <col min="15628" max="15628" width="13.28515625" style="14" customWidth="1"/>
    <col min="15629" max="15629" width="12.28515625" style="14" customWidth="1"/>
    <col min="15630" max="15630" width="1.5703125" style="14" customWidth="1"/>
    <col min="15631" max="15631" width="3.140625" style="14" customWidth="1"/>
    <col min="15632" max="15633" width="10.140625" style="14" bestFit="1" customWidth="1"/>
    <col min="15634" max="15872" width="9.140625" style="14"/>
    <col min="15873" max="15873" width="2.7109375" style="14" customWidth="1"/>
    <col min="15874" max="15874" width="2.42578125" style="14" customWidth="1"/>
    <col min="15875" max="15875" width="3.85546875" style="14" customWidth="1"/>
    <col min="15876" max="15876" width="2" style="14" customWidth="1"/>
    <col min="15877" max="15877" width="3.42578125" style="14" customWidth="1"/>
    <col min="15878" max="15878" width="13.7109375" style="14" customWidth="1"/>
    <col min="15879" max="15879" width="8.7109375" style="14" customWidth="1"/>
    <col min="15880" max="15880" width="9.85546875" style="14" customWidth="1"/>
    <col min="15881" max="15882" width="8.7109375" style="14" customWidth="1"/>
    <col min="15883" max="15883" width="9" style="14" customWidth="1"/>
    <col min="15884" max="15884" width="13.28515625" style="14" customWidth="1"/>
    <col min="15885" max="15885" width="12.28515625" style="14" customWidth="1"/>
    <col min="15886" max="15886" width="1.5703125" style="14" customWidth="1"/>
    <col min="15887" max="15887" width="3.140625" style="14" customWidth="1"/>
    <col min="15888" max="15889" width="10.140625" style="14" bestFit="1" customWidth="1"/>
    <col min="15890" max="16128" width="9.140625" style="14"/>
    <col min="16129" max="16129" width="2.7109375" style="14" customWidth="1"/>
    <col min="16130" max="16130" width="2.42578125" style="14" customWidth="1"/>
    <col min="16131" max="16131" width="3.85546875" style="14" customWidth="1"/>
    <col min="16132" max="16132" width="2" style="14" customWidth="1"/>
    <col min="16133" max="16133" width="3.42578125" style="14" customWidth="1"/>
    <col min="16134" max="16134" width="13.7109375" style="14" customWidth="1"/>
    <col min="16135" max="16135" width="8.7109375" style="14" customWidth="1"/>
    <col min="16136" max="16136" width="9.85546875" style="14" customWidth="1"/>
    <col min="16137" max="16138" width="8.7109375" style="14" customWidth="1"/>
    <col min="16139" max="16139" width="9" style="14" customWidth="1"/>
    <col min="16140" max="16140" width="13.28515625" style="14" customWidth="1"/>
    <col min="16141" max="16141" width="12.28515625" style="14" customWidth="1"/>
    <col min="16142" max="16142" width="1.5703125" style="14" customWidth="1"/>
    <col min="16143" max="16143" width="3.140625" style="14" customWidth="1"/>
    <col min="16144" max="16145" width="10.140625" style="14" bestFit="1" customWidth="1"/>
    <col min="16146" max="16384" width="9.140625" style="14"/>
  </cols>
  <sheetData>
    <row r="1" spans="1:15" s="10" customFormat="1" ht="36" customHeight="1">
      <c r="B1" s="263" t="s">
        <v>466</v>
      </c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</row>
    <row r="2" spans="1:15" s="10" customFormat="1" ht="23.25" customHeight="1">
      <c r="B2" s="228" t="e">
        <f>#REF!</f>
        <v>#REF!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5" s="10" customFormat="1" ht="18.75" customHeight="1" thickBot="1">
      <c r="A3" s="11"/>
      <c r="B3" s="229" t="e">
        <f>#REF!</f>
        <v>#REF!</v>
      </c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spans="1:15" s="10" customFormat="1" ht="12.75" customHeight="1">
      <c r="B4" s="12"/>
      <c r="C4" s="12"/>
      <c r="D4" s="12"/>
      <c r="F4" s="12"/>
      <c r="G4" s="13"/>
      <c r="H4" s="13"/>
      <c r="K4" s="12"/>
    </row>
    <row r="5" spans="1:15" ht="12.75" customHeight="1">
      <c r="A5" s="14"/>
      <c r="B5" s="14"/>
      <c r="C5" s="14"/>
      <c r="D5" s="14"/>
      <c r="E5" s="14"/>
      <c r="F5" s="15"/>
      <c r="G5" s="15"/>
      <c r="H5" s="15"/>
      <c r="I5" s="15"/>
      <c r="J5" s="15"/>
      <c r="K5" s="15"/>
      <c r="L5" s="16"/>
      <c r="M5" s="16"/>
      <c r="N5" s="17"/>
      <c r="O5" s="10"/>
    </row>
    <row r="6" spans="1:15" ht="12.75" customHeight="1">
      <c r="A6" s="14"/>
      <c r="B6" s="18"/>
      <c r="C6" s="19"/>
      <c r="D6" s="19"/>
      <c r="E6" s="19"/>
      <c r="F6" s="20"/>
      <c r="G6" s="20"/>
      <c r="H6" s="20"/>
      <c r="I6" s="20"/>
      <c r="J6" s="20"/>
      <c r="K6" s="20"/>
      <c r="L6" s="21"/>
      <c r="M6" s="21"/>
      <c r="N6" s="22"/>
      <c r="O6" s="10"/>
    </row>
    <row r="7" spans="1:15" ht="22.5" customHeight="1">
      <c r="A7" s="23"/>
      <c r="B7" s="264" t="s">
        <v>64</v>
      </c>
      <c r="C7" s="265"/>
      <c r="D7" s="265"/>
      <c r="E7" s="265"/>
      <c r="F7" s="265"/>
      <c r="G7" s="265"/>
      <c r="H7" s="265"/>
      <c r="I7" s="265"/>
      <c r="J7" s="265"/>
      <c r="K7" s="265"/>
      <c r="L7" s="265"/>
      <c r="M7" s="266"/>
      <c r="N7" s="267"/>
      <c r="O7" s="10"/>
    </row>
    <row r="8" spans="1:15" ht="12.75" customHeight="1">
      <c r="A8" s="23"/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10"/>
    </row>
    <row r="9" spans="1:15" ht="12.75" customHeight="1">
      <c r="A9" s="27"/>
      <c r="B9" s="28"/>
      <c r="C9" s="29"/>
      <c r="D9" s="30" t="s">
        <v>65</v>
      </c>
      <c r="E9" s="31"/>
      <c r="F9" s="32"/>
      <c r="G9" s="32"/>
      <c r="H9" s="32"/>
      <c r="I9" s="32"/>
      <c r="J9" s="32"/>
      <c r="K9" s="32"/>
      <c r="L9" s="33"/>
      <c r="M9" s="34"/>
      <c r="N9" s="35"/>
      <c r="O9" s="10"/>
    </row>
    <row r="10" spans="1:15" ht="5.25" customHeight="1">
      <c r="A10" s="27"/>
      <c r="B10" s="28"/>
      <c r="C10" s="36"/>
      <c r="D10" s="37"/>
      <c r="E10" s="27"/>
      <c r="M10" s="40"/>
      <c r="N10" s="35"/>
      <c r="O10" s="10"/>
    </row>
    <row r="11" spans="1:15" ht="12.75" customHeight="1">
      <c r="A11" s="27"/>
      <c r="B11" s="28"/>
      <c r="C11" s="41"/>
      <c r="D11" s="42" t="s">
        <v>66</v>
      </c>
      <c r="E11" s="27"/>
      <c r="M11" s="40"/>
      <c r="N11" s="35"/>
      <c r="O11" s="10"/>
    </row>
    <row r="12" spans="1:15" ht="12.75" customHeight="1">
      <c r="A12" s="27"/>
      <c r="B12" s="28"/>
      <c r="C12" s="41"/>
      <c r="D12" s="42" t="s">
        <v>67</v>
      </c>
      <c r="E12" s="27"/>
      <c r="M12" s="40"/>
      <c r="N12" s="35"/>
      <c r="O12" s="10"/>
    </row>
    <row r="13" spans="1:15" ht="12.75" customHeight="1">
      <c r="A13" s="27"/>
      <c r="B13" s="28"/>
      <c r="C13" s="41"/>
      <c r="D13" s="27"/>
      <c r="E13" s="27" t="s">
        <v>68</v>
      </c>
      <c r="M13" s="40"/>
      <c r="N13" s="35"/>
    </row>
    <row r="14" spans="1:15" ht="12.75" customHeight="1">
      <c r="A14" s="27"/>
      <c r="B14" s="28"/>
      <c r="C14" s="41"/>
      <c r="D14" s="27" t="s">
        <v>69</v>
      </c>
      <c r="E14" s="27"/>
      <c r="M14" s="40"/>
      <c r="N14" s="35"/>
    </row>
    <row r="15" spans="1:15" ht="12.75" customHeight="1">
      <c r="A15" s="27"/>
      <c r="B15" s="28"/>
      <c r="C15" s="41"/>
      <c r="D15" s="27" t="s">
        <v>70</v>
      </c>
      <c r="E15" s="27"/>
      <c r="M15" s="40"/>
      <c r="N15" s="35"/>
    </row>
    <row r="16" spans="1:15" ht="12.75" customHeight="1">
      <c r="A16" s="27"/>
      <c r="B16" s="28"/>
      <c r="C16" s="43"/>
      <c r="D16" s="44" t="s">
        <v>71</v>
      </c>
      <c r="E16" s="44"/>
      <c r="F16" s="45"/>
      <c r="G16" s="45"/>
      <c r="H16" s="45"/>
      <c r="I16" s="45"/>
      <c r="J16" s="45"/>
      <c r="K16" s="45"/>
      <c r="L16" s="46"/>
      <c r="M16" s="47"/>
      <c r="N16" s="35"/>
    </row>
    <row r="17" spans="1:14" ht="12.75" customHeight="1">
      <c r="A17" s="14"/>
      <c r="B17" s="48"/>
      <c r="C17" s="14"/>
      <c r="D17" s="14"/>
      <c r="E17" s="14"/>
      <c r="N17" s="35"/>
    </row>
    <row r="18" spans="1:14" ht="12.75" customHeight="1">
      <c r="A18" s="14"/>
      <c r="B18" s="48"/>
      <c r="D18" s="50" t="s">
        <v>72</v>
      </c>
      <c r="E18" s="14"/>
      <c r="F18" s="51" t="s">
        <v>73</v>
      </c>
      <c r="N18" s="35"/>
    </row>
    <row r="19" spans="1:14" ht="12.75" customHeight="1">
      <c r="A19" s="14"/>
      <c r="B19" s="48"/>
      <c r="C19" s="52"/>
      <c r="E19" s="14"/>
      <c r="N19" s="35"/>
    </row>
    <row r="20" spans="1:14" ht="12.75" customHeight="1">
      <c r="A20" s="14"/>
      <c r="B20" s="48"/>
      <c r="C20" s="53">
        <v>1</v>
      </c>
      <c r="D20" s="38" t="s">
        <v>74</v>
      </c>
      <c r="E20" s="14"/>
      <c r="N20" s="35"/>
    </row>
    <row r="21" spans="1:14" ht="12.75" customHeight="1">
      <c r="A21" s="14"/>
      <c r="B21" s="48"/>
      <c r="C21" s="53">
        <v>2</v>
      </c>
      <c r="D21" s="38" t="s">
        <v>75</v>
      </c>
      <c r="E21" s="14"/>
      <c r="N21" s="35"/>
    </row>
    <row r="22" spans="1:14" ht="12.75" customHeight="1">
      <c r="A22" s="14"/>
      <c r="B22" s="48"/>
      <c r="C22" s="38">
        <v>3</v>
      </c>
      <c r="D22" s="38" t="s">
        <v>76</v>
      </c>
      <c r="E22" s="14"/>
      <c r="N22" s="35"/>
    </row>
    <row r="23" spans="1:14" ht="12.75" customHeight="1">
      <c r="B23" s="54"/>
      <c r="C23" s="38">
        <v>4</v>
      </c>
      <c r="D23" s="38" t="s">
        <v>77</v>
      </c>
      <c r="N23" s="35"/>
    </row>
    <row r="24" spans="1:14" ht="12.75" customHeight="1">
      <c r="B24" s="54"/>
      <c r="C24" s="38"/>
      <c r="D24" s="38" t="s">
        <v>78</v>
      </c>
      <c r="N24" s="35"/>
    </row>
    <row r="25" spans="1:14" ht="12.75" customHeight="1">
      <c r="B25" s="54"/>
      <c r="C25" s="14"/>
      <c r="F25" s="38" t="s">
        <v>79</v>
      </c>
      <c r="N25" s="35"/>
    </row>
    <row r="26" spans="1:14" ht="12.75" customHeight="1">
      <c r="B26" s="54"/>
      <c r="C26" s="38"/>
      <c r="D26" s="38" t="s">
        <v>80</v>
      </c>
      <c r="N26" s="35"/>
    </row>
    <row r="27" spans="1:14" ht="12.75" customHeight="1">
      <c r="B27" s="54"/>
      <c r="C27" s="14"/>
      <c r="F27" s="38" t="s">
        <v>81</v>
      </c>
      <c r="N27" s="35"/>
    </row>
    <row r="28" spans="1:14" ht="12.75" customHeight="1">
      <c r="B28" s="54"/>
      <c r="C28" s="38"/>
      <c r="D28" s="38" t="s">
        <v>82</v>
      </c>
      <c r="N28" s="35"/>
    </row>
    <row r="29" spans="1:14" ht="12.75" customHeight="1">
      <c r="B29" s="54"/>
      <c r="C29" s="14"/>
      <c r="F29" s="38" t="s">
        <v>83</v>
      </c>
      <c r="N29" s="35"/>
    </row>
    <row r="30" spans="1:14" ht="12.75" customHeight="1">
      <c r="B30" s="54"/>
      <c r="C30" s="38"/>
      <c r="D30" s="38" t="s">
        <v>84</v>
      </c>
      <c r="N30" s="35"/>
    </row>
    <row r="31" spans="1:14" ht="12.75" customHeight="1">
      <c r="B31" s="54"/>
      <c r="C31" s="14"/>
      <c r="F31" s="38" t="s">
        <v>85</v>
      </c>
      <c r="N31" s="35"/>
    </row>
    <row r="32" spans="1:14" ht="12.75" customHeight="1">
      <c r="B32" s="54"/>
      <c r="C32" s="14"/>
      <c r="F32" s="38" t="s">
        <v>86</v>
      </c>
      <c r="N32" s="35"/>
    </row>
    <row r="33" spans="2:14" ht="12.75" customHeight="1">
      <c r="B33" s="54"/>
      <c r="C33" s="38"/>
      <c r="D33" s="38" t="s">
        <v>87</v>
      </c>
      <c r="N33" s="35"/>
    </row>
    <row r="34" spans="2:14" ht="12.75" customHeight="1">
      <c r="B34" s="54"/>
      <c r="C34" s="14"/>
      <c r="F34" s="38" t="s">
        <v>88</v>
      </c>
      <c r="N34" s="35"/>
    </row>
    <row r="35" spans="2:14" ht="12.75" customHeight="1">
      <c r="B35" s="54"/>
      <c r="C35" s="38"/>
      <c r="D35" s="38" t="s">
        <v>89</v>
      </c>
      <c r="N35" s="35"/>
    </row>
    <row r="36" spans="2:14" ht="12.75" customHeight="1">
      <c r="B36" s="54"/>
      <c r="C36" s="14"/>
      <c r="F36" s="38" t="s">
        <v>90</v>
      </c>
      <c r="N36" s="35"/>
    </row>
    <row r="37" spans="2:14" ht="12.75" customHeight="1">
      <c r="B37" s="54"/>
      <c r="C37" s="38" t="s">
        <v>91</v>
      </c>
      <c r="D37" s="38" t="s">
        <v>92</v>
      </c>
      <c r="N37" s="35"/>
    </row>
    <row r="38" spans="2:14" ht="12.75" customHeight="1">
      <c r="B38" s="54"/>
      <c r="C38" s="38"/>
      <c r="D38" s="38" t="s">
        <v>93</v>
      </c>
      <c r="N38" s="35"/>
    </row>
    <row r="39" spans="2:14" ht="12.75" customHeight="1">
      <c r="B39" s="54"/>
      <c r="C39" s="38"/>
      <c r="D39" s="38" t="s">
        <v>94</v>
      </c>
      <c r="N39" s="35"/>
    </row>
    <row r="40" spans="2:14" ht="12.75" customHeight="1">
      <c r="B40" s="54"/>
      <c r="C40" s="38"/>
      <c r="D40" s="38" t="s">
        <v>95</v>
      </c>
      <c r="N40" s="35"/>
    </row>
    <row r="41" spans="2:14" ht="12.75" customHeight="1">
      <c r="B41" s="54"/>
      <c r="C41" s="38"/>
      <c r="D41" s="38" t="s">
        <v>96</v>
      </c>
      <c r="N41" s="35"/>
    </row>
    <row r="42" spans="2:14" ht="12.75" customHeight="1">
      <c r="B42" s="54"/>
      <c r="C42" s="38"/>
      <c r="D42" s="38" t="s">
        <v>97</v>
      </c>
      <c r="N42" s="35"/>
    </row>
    <row r="43" spans="2:14" ht="12.75" customHeight="1">
      <c r="B43" s="54"/>
      <c r="C43" s="38"/>
      <c r="D43" s="38" t="s">
        <v>98</v>
      </c>
      <c r="N43" s="35"/>
    </row>
    <row r="44" spans="2:14" ht="12.75" customHeight="1">
      <c r="B44" s="54"/>
      <c r="C44" s="38"/>
      <c r="N44" s="35"/>
    </row>
    <row r="45" spans="2:14" ht="12.75" customHeight="1">
      <c r="B45" s="54"/>
      <c r="D45" s="50" t="s">
        <v>99</v>
      </c>
      <c r="F45" s="51" t="s">
        <v>100</v>
      </c>
      <c r="N45" s="35"/>
    </row>
    <row r="46" spans="2:14" ht="12.75" customHeight="1">
      <c r="B46" s="54"/>
      <c r="C46" s="38"/>
      <c r="N46" s="35"/>
    </row>
    <row r="47" spans="2:14" ht="12.75" customHeight="1">
      <c r="B47" s="54"/>
      <c r="C47" s="38"/>
      <c r="D47" s="38" t="s">
        <v>101</v>
      </c>
      <c r="N47" s="35"/>
    </row>
    <row r="48" spans="2:14" ht="12.75" customHeight="1">
      <c r="B48" s="54"/>
      <c r="C48" s="14"/>
      <c r="E48" s="38" t="s">
        <v>102</v>
      </c>
      <c r="F48" s="14"/>
      <c r="N48" s="35"/>
    </row>
    <row r="49" spans="1:14" ht="12.75" customHeight="1">
      <c r="B49" s="54"/>
      <c r="C49" s="38"/>
      <c r="D49" s="38" t="s">
        <v>103</v>
      </c>
      <c r="N49" s="35"/>
    </row>
    <row r="50" spans="1:14" ht="12.75" customHeight="1">
      <c r="B50" s="54"/>
      <c r="C50" s="14"/>
      <c r="E50" s="38" t="s">
        <v>104</v>
      </c>
      <c r="N50" s="35"/>
    </row>
    <row r="51" spans="1:14" ht="12.75" customHeight="1">
      <c r="B51" s="54"/>
      <c r="C51" s="38"/>
      <c r="D51" s="38" t="s">
        <v>105</v>
      </c>
      <c r="N51" s="35"/>
    </row>
    <row r="52" spans="1:14" ht="12.75" customHeight="1">
      <c r="B52" s="54"/>
      <c r="C52" s="14"/>
      <c r="E52" s="38" t="s">
        <v>106</v>
      </c>
      <c r="N52" s="35"/>
    </row>
    <row r="53" spans="1:14" ht="12.75" customHeight="1">
      <c r="B53" s="54"/>
      <c r="C53" s="38"/>
      <c r="D53" s="38" t="s">
        <v>107</v>
      </c>
      <c r="N53" s="35"/>
    </row>
    <row r="54" spans="1:14" ht="12.75" customHeight="1">
      <c r="B54" s="54"/>
      <c r="C54" s="14"/>
      <c r="E54" s="38" t="s">
        <v>108</v>
      </c>
      <c r="N54" s="35"/>
    </row>
    <row r="55" spans="1:14" ht="12.75" customHeight="1">
      <c r="B55" s="54"/>
      <c r="C55" s="38"/>
      <c r="D55" s="38" t="s">
        <v>109</v>
      </c>
      <c r="E55" s="55"/>
      <c r="N55" s="35"/>
    </row>
    <row r="56" spans="1:14" ht="12.75" customHeight="1">
      <c r="B56" s="54"/>
      <c r="C56" s="14"/>
      <c r="E56" s="38" t="s">
        <v>110</v>
      </c>
      <c r="N56" s="35"/>
    </row>
    <row r="57" spans="1:14" ht="12.75" customHeight="1">
      <c r="B57" s="54"/>
      <c r="C57" s="14"/>
      <c r="E57" s="38" t="s">
        <v>111</v>
      </c>
      <c r="N57" s="35"/>
    </row>
    <row r="58" spans="1:14" ht="12.75" customHeight="1">
      <c r="B58" s="54"/>
      <c r="C58" s="38"/>
      <c r="D58" s="38" t="s">
        <v>112</v>
      </c>
      <c r="E58" s="55"/>
      <c r="N58" s="35"/>
    </row>
    <row r="59" spans="1:14" ht="12.75" customHeight="1">
      <c r="B59" s="54"/>
      <c r="C59" s="38"/>
      <c r="D59" s="38" t="s">
        <v>113</v>
      </c>
      <c r="E59" s="55"/>
      <c r="N59" s="35"/>
    </row>
    <row r="60" spans="1:14">
      <c r="B60" s="54"/>
      <c r="C60" s="38"/>
      <c r="D60" s="38" t="s">
        <v>114</v>
      </c>
      <c r="E60" s="55"/>
      <c r="N60" s="35"/>
    </row>
    <row r="61" spans="1:14">
      <c r="A61" s="14"/>
      <c r="B61" s="48"/>
      <c r="C61" s="38"/>
      <c r="D61" s="38" t="s">
        <v>115</v>
      </c>
      <c r="E61" s="35"/>
      <c r="N61" s="35"/>
    </row>
    <row r="62" spans="1:14">
      <c r="A62" s="14"/>
      <c r="B62" s="48"/>
      <c r="C62" s="14"/>
      <c r="E62" s="38" t="s">
        <v>116</v>
      </c>
      <c r="N62" s="35"/>
    </row>
    <row r="63" spans="1:14">
      <c r="A63" s="14"/>
      <c r="B63" s="48"/>
      <c r="C63" s="38"/>
      <c r="E63" s="14"/>
      <c r="N63" s="35"/>
    </row>
    <row r="64" spans="1:14">
      <c r="B64" s="54"/>
      <c r="N64" s="55"/>
    </row>
    <row r="65" spans="2:14">
      <c r="B65" s="54"/>
      <c r="N65" s="55"/>
    </row>
    <row r="66" spans="2:14" ht="18">
      <c r="B66" s="24"/>
      <c r="C66" s="56" t="s">
        <v>117</v>
      </c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6"/>
    </row>
    <row r="67" spans="2:14" ht="18">
      <c r="B67" s="24"/>
      <c r="C67" s="57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6"/>
    </row>
    <row r="68" spans="2:14" ht="15.75">
      <c r="B68" s="54"/>
      <c r="C68" s="58"/>
      <c r="D68" s="268" t="s">
        <v>118</v>
      </c>
      <c r="E68" s="268"/>
      <c r="F68" s="59" t="s">
        <v>119</v>
      </c>
      <c r="L68" s="38"/>
      <c r="M68" s="38"/>
      <c r="N68" s="55"/>
    </row>
    <row r="69" spans="2:14">
      <c r="B69" s="54"/>
      <c r="C69" s="58"/>
      <c r="E69" s="49"/>
      <c r="L69" s="38"/>
      <c r="M69" s="38"/>
      <c r="N69" s="55"/>
    </row>
    <row r="70" spans="2:14">
      <c r="B70" s="54"/>
      <c r="C70" s="58"/>
      <c r="E70" s="60" t="s">
        <v>120</v>
      </c>
      <c r="F70" s="61" t="s">
        <v>121</v>
      </c>
      <c r="G70" s="61"/>
      <c r="H70" s="61"/>
      <c r="L70" s="38"/>
      <c r="M70" s="38"/>
      <c r="N70" s="55"/>
    </row>
    <row r="71" spans="2:14">
      <c r="B71" s="54"/>
      <c r="C71" s="58"/>
      <c r="E71" s="60"/>
      <c r="F71" s="61"/>
      <c r="G71" s="61"/>
      <c r="H71" s="61"/>
      <c r="L71" s="38"/>
      <c r="M71" s="38"/>
      <c r="N71" s="55"/>
    </row>
    <row r="72" spans="2:14">
      <c r="B72" s="54"/>
      <c r="C72" s="58"/>
      <c r="E72" s="62">
        <v>1</v>
      </c>
      <c r="F72" s="63" t="s">
        <v>122</v>
      </c>
      <c r="G72" s="64"/>
      <c r="L72" s="38"/>
      <c r="M72" s="38"/>
      <c r="N72" s="55"/>
    </row>
    <row r="73" spans="2:14">
      <c r="B73" s="54"/>
      <c r="C73" s="58"/>
      <c r="E73" s="62"/>
      <c r="F73" s="63"/>
      <c r="G73" s="64"/>
      <c r="L73" s="38"/>
      <c r="M73" s="38"/>
      <c r="N73" s="55"/>
    </row>
    <row r="74" spans="2:14">
      <c r="B74" s="54"/>
      <c r="C74" s="58">
        <v>1.1000000000000001</v>
      </c>
      <c r="E74" s="49"/>
      <c r="F74" s="65" t="s">
        <v>123</v>
      </c>
      <c r="L74" s="38"/>
      <c r="M74" s="38"/>
      <c r="N74" s="55"/>
    </row>
    <row r="75" spans="2:14">
      <c r="B75" s="54"/>
      <c r="C75" s="58"/>
      <c r="E75" s="254" t="s">
        <v>124</v>
      </c>
      <c r="F75" s="254" t="s">
        <v>125</v>
      </c>
      <c r="G75" s="254"/>
      <c r="H75" s="254" t="s">
        <v>126</v>
      </c>
      <c r="I75" s="254" t="s">
        <v>127</v>
      </c>
      <c r="J75" s="254"/>
      <c r="K75" s="66" t="s">
        <v>128</v>
      </c>
      <c r="L75" s="66" t="s">
        <v>129</v>
      </c>
      <c r="M75" s="66" t="s">
        <v>128</v>
      </c>
      <c r="N75" s="55"/>
    </row>
    <row r="76" spans="2:14">
      <c r="B76" s="54"/>
      <c r="C76" s="58"/>
      <c r="E76" s="254"/>
      <c r="F76" s="254"/>
      <c r="G76" s="254"/>
      <c r="H76" s="254"/>
      <c r="I76" s="254"/>
      <c r="J76" s="254"/>
      <c r="K76" s="67" t="s">
        <v>130</v>
      </c>
      <c r="L76" s="67" t="s">
        <v>131</v>
      </c>
      <c r="M76" s="67" t="s">
        <v>132</v>
      </c>
      <c r="N76" s="55"/>
    </row>
    <row r="77" spans="2:14">
      <c r="B77" s="54"/>
      <c r="C77" s="58"/>
      <c r="E77" s="68">
        <v>1</v>
      </c>
      <c r="F77" s="251" t="s">
        <v>135</v>
      </c>
      <c r="G77" s="252"/>
      <c r="H77" s="68" t="s">
        <v>133</v>
      </c>
      <c r="I77" s="251"/>
      <c r="J77" s="252"/>
      <c r="K77" s="69"/>
      <c r="L77" s="69"/>
      <c r="M77" s="217">
        <v>12157.75</v>
      </c>
      <c r="N77" s="55"/>
    </row>
    <row r="78" spans="2:14">
      <c r="B78" s="54"/>
      <c r="C78" s="58"/>
      <c r="E78" s="68">
        <v>2</v>
      </c>
      <c r="F78" s="251" t="s">
        <v>135</v>
      </c>
      <c r="G78" s="252"/>
      <c r="H78" s="68" t="s">
        <v>134</v>
      </c>
      <c r="I78" s="251"/>
      <c r="J78" s="252"/>
      <c r="K78" s="69">
        <v>5907.84</v>
      </c>
      <c r="L78" s="69">
        <v>123.7</v>
      </c>
      <c r="M78" s="217">
        <f>K78*L78</f>
        <v>730799.80800000008</v>
      </c>
      <c r="N78" s="55"/>
    </row>
    <row r="79" spans="2:14">
      <c r="B79" s="54"/>
      <c r="C79" s="58"/>
      <c r="E79" s="68">
        <v>3</v>
      </c>
      <c r="F79" s="251" t="s">
        <v>135</v>
      </c>
      <c r="G79" s="252"/>
      <c r="H79" s="68" t="s">
        <v>467</v>
      </c>
      <c r="I79" s="251"/>
      <c r="J79" s="252"/>
      <c r="K79" s="69">
        <v>-4.0599999999999996</v>
      </c>
      <c r="L79" s="69">
        <v>100.84</v>
      </c>
      <c r="M79" s="217">
        <f>K79*L79</f>
        <v>-409.41039999999998</v>
      </c>
      <c r="N79" s="55"/>
    </row>
    <row r="80" spans="2:14">
      <c r="B80" s="54"/>
      <c r="C80" s="58"/>
      <c r="E80" s="68">
        <v>4</v>
      </c>
      <c r="F80" s="251" t="s">
        <v>468</v>
      </c>
      <c r="G80" s="252"/>
      <c r="H80" s="68" t="s">
        <v>133</v>
      </c>
      <c r="I80" s="251"/>
      <c r="J80" s="252"/>
      <c r="K80" s="69"/>
      <c r="L80" s="69"/>
      <c r="M80" s="217">
        <v>8028.26</v>
      </c>
      <c r="N80" s="55"/>
    </row>
    <row r="81" spans="2:14">
      <c r="B81" s="54"/>
      <c r="C81" s="58"/>
      <c r="E81" s="68">
        <v>5</v>
      </c>
      <c r="F81" s="251" t="s">
        <v>469</v>
      </c>
      <c r="G81" s="252"/>
      <c r="H81" s="68" t="s">
        <v>133</v>
      </c>
      <c r="I81" s="251"/>
      <c r="J81" s="252"/>
      <c r="K81" s="69"/>
      <c r="L81" s="69"/>
      <c r="M81" s="218">
        <v>11546.76</v>
      </c>
      <c r="N81" s="55"/>
    </row>
    <row r="82" spans="2:14">
      <c r="B82" s="54"/>
      <c r="C82" s="58"/>
      <c r="E82" s="68">
        <v>6</v>
      </c>
      <c r="F82" s="251" t="s">
        <v>470</v>
      </c>
      <c r="G82" s="252"/>
      <c r="H82" s="68" t="s">
        <v>133</v>
      </c>
      <c r="I82" s="261"/>
      <c r="J82" s="262"/>
      <c r="K82" s="69"/>
      <c r="L82" s="69"/>
      <c r="M82" s="217">
        <v>-108.25</v>
      </c>
      <c r="N82" s="55"/>
    </row>
    <row r="83" spans="2:14">
      <c r="B83" s="54"/>
      <c r="C83" s="58"/>
      <c r="E83" s="68"/>
      <c r="F83" s="251"/>
      <c r="G83" s="252"/>
      <c r="H83" s="69"/>
      <c r="I83" s="251"/>
      <c r="J83" s="252"/>
      <c r="K83" s="69"/>
      <c r="L83" s="69"/>
      <c r="M83" s="70"/>
      <c r="N83" s="55"/>
    </row>
    <row r="84" spans="2:14">
      <c r="B84" s="54"/>
      <c r="C84" s="58"/>
      <c r="E84" s="68"/>
      <c r="F84" s="251"/>
      <c r="G84" s="252"/>
      <c r="H84" s="69"/>
      <c r="I84" s="253"/>
      <c r="J84" s="252"/>
      <c r="K84" s="69"/>
      <c r="L84" s="69"/>
      <c r="M84" s="70"/>
      <c r="N84" s="55"/>
    </row>
    <row r="85" spans="2:14">
      <c r="B85" s="71"/>
      <c r="C85" s="72"/>
      <c r="D85" s="64"/>
      <c r="E85" s="73"/>
      <c r="F85" s="240" t="s">
        <v>1</v>
      </c>
      <c r="G85" s="241"/>
      <c r="H85" s="241"/>
      <c r="I85" s="241"/>
      <c r="J85" s="241"/>
      <c r="K85" s="241"/>
      <c r="L85" s="242"/>
      <c r="M85" s="74">
        <f>SUM(M77:M84)</f>
        <v>762014.91760000004</v>
      </c>
      <c r="N85" s="75"/>
    </row>
    <row r="86" spans="2:14">
      <c r="B86" s="71"/>
      <c r="C86" s="72"/>
      <c r="D86" s="64"/>
      <c r="E86" s="76"/>
      <c r="F86" s="76"/>
      <c r="G86" s="76"/>
      <c r="H86" s="76"/>
      <c r="I86" s="76"/>
      <c r="J86" s="76"/>
      <c r="K86" s="76"/>
      <c r="L86" s="76"/>
      <c r="M86" s="77"/>
      <c r="N86" s="75"/>
    </row>
    <row r="87" spans="2:14">
      <c r="B87" s="54"/>
      <c r="C87" s="58">
        <v>1.2</v>
      </c>
      <c r="E87" s="78"/>
      <c r="F87" s="65" t="s">
        <v>136</v>
      </c>
      <c r="G87" s="27"/>
      <c r="H87" s="27"/>
      <c r="I87" s="27"/>
      <c r="J87" s="27"/>
      <c r="K87" s="27"/>
      <c r="L87" s="27"/>
      <c r="M87" s="38"/>
      <c r="N87" s="55"/>
    </row>
    <row r="88" spans="2:14">
      <c r="B88" s="54"/>
      <c r="C88" s="58"/>
      <c r="E88" s="254" t="s">
        <v>124</v>
      </c>
      <c r="F88" s="255" t="s">
        <v>137</v>
      </c>
      <c r="G88" s="256"/>
      <c r="H88" s="256"/>
      <c r="I88" s="256"/>
      <c r="J88" s="257"/>
      <c r="K88" s="66" t="s">
        <v>128</v>
      </c>
      <c r="L88" s="66" t="s">
        <v>129</v>
      </c>
      <c r="M88" s="66" t="s">
        <v>128</v>
      </c>
      <c r="N88" s="55"/>
    </row>
    <row r="89" spans="2:14">
      <c r="B89" s="54"/>
      <c r="C89" s="58"/>
      <c r="E89" s="254"/>
      <c r="F89" s="258"/>
      <c r="G89" s="259"/>
      <c r="H89" s="259"/>
      <c r="I89" s="259"/>
      <c r="J89" s="260"/>
      <c r="K89" s="67" t="s">
        <v>130</v>
      </c>
      <c r="L89" s="67" t="s">
        <v>131</v>
      </c>
      <c r="M89" s="67" t="s">
        <v>132</v>
      </c>
      <c r="N89" s="55"/>
    </row>
    <row r="90" spans="2:14">
      <c r="B90" s="54"/>
      <c r="C90" s="58"/>
      <c r="E90" s="68">
        <v>1</v>
      </c>
      <c r="F90" s="237" t="s">
        <v>138</v>
      </c>
      <c r="G90" s="238"/>
      <c r="H90" s="238"/>
      <c r="I90" s="238"/>
      <c r="J90" s="239"/>
      <c r="K90" s="69"/>
      <c r="L90" s="69"/>
      <c r="M90" s="70">
        <v>231305</v>
      </c>
      <c r="N90" s="55"/>
    </row>
    <row r="91" spans="2:14">
      <c r="B91" s="54"/>
      <c r="C91" s="58"/>
      <c r="E91" s="68">
        <v>2</v>
      </c>
      <c r="F91" s="237" t="s">
        <v>139</v>
      </c>
      <c r="G91" s="238"/>
      <c r="H91" s="238"/>
      <c r="I91" s="238"/>
      <c r="J91" s="239"/>
      <c r="K91" s="69"/>
      <c r="L91" s="69"/>
      <c r="M91" s="70">
        <v>0</v>
      </c>
      <c r="N91" s="55"/>
    </row>
    <row r="92" spans="2:14">
      <c r="B92" s="54"/>
      <c r="C92" s="58"/>
      <c r="E92" s="68">
        <v>3</v>
      </c>
      <c r="F92" s="237" t="s">
        <v>140</v>
      </c>
      <c r="G92" s="238"/>
      <c r="H92" s="238"/>
      <c r="I92" s="238"/>
      <c r="J92" s="239"/>
      <c r="K92" s="69"/>
      <c r="L92" s="69"/>
      <c r="M92" s="70">
        <v>0</v>
      </c>
      <c r="N92" s="55"/>
    </row>
    <row r="93" spans="2:14">
      <c r="B93" s="54"/>
      <c r="C93" s="58"/>
      <c r="E93" s="68">
        <v>4</v>
      </c>
      <c r="F93" s="237" t="s">
        <v>141</v>
      </c>
      <c r="G93" s="238"/>
      <c r="H93" s="238"/>
      <c r="I93" s="238"/>
      <c r="J93" s="239"/>
      <c r="K93" s="69"/>
      <c r="L93" s="69"/>
      <c r="M93" s="70">
        <v>0</v>
      </c>
      <c r="N93" s="55"/>
    </row>
    <row r="94" spans="2:14">
      <c r="B94" s="54"/>
      <c r="C94" s="58"/>
      <c r="E94" s="73"/>
      <c r="F94" s="240" t="s">
        <v>1</v>
      </c>
      <c r="G94" s="241"/>
      <c r="H94" s="241"/>
      <c r="I94" s="241"/>
      <c r="J94" s="241"/>
      <c r="K94" s="241"/>
      <c r="L94" s="242"/>
      <c r="M94" s="74">
        <f>SUM(M90:M93)</f>
        <v>231305</v>
      </c>
      <c r="N94" s="55"/>
    </row>
    <row r="95" spans="2:14">
      <c r="B95" s="54"/>
      <c r="C95" s="58"/>
      <c r="E95" s="76"/>
      <c r="F95" s="76"/>
      <c r="G95" s="76"/>
      <c r="H95" s="76"/>
      <c r="I95" s="76"/>
      <c r="J95" s="76"/>
      <c r="K95" s="76"/>
      <c r="L95" s="76"/>
      <c r="M95" s="77"/>
      <c r="N95" s="55"/>
    </row>
    <row r="96" spans="2:14">
      <c r="B96" s="54"/>
      <c r="C96" s="58"/>
      <c r="E96" s="62">
        <v>2</v>
      </c>
      <c r="F96" s="63" t="s">
        <v>35</v>
      </c>
      <c r="G96" s="76"/>
      <c r="H96" s="76"/>
      <c r="I96" s="76"/>
      <c r="J96" s="76"/>
      <c r="K96" s="76"/>
      <c r="L96" s="76"/>
      <c r="M96" s="77"/>
      <c r="N96" s="55"/>
    </row>
    <row r="97" spans="2:14">
      <c r="B97" s="54"/>
      <c r="C97" s="58"/>
      <c r="E97" s="62"/>
      <c r="F97" s="63"/>
      <c r="G97" s="76"/>
      <c r="H97" s="76"/>
      <c r="I97" s="76"/>
      <c r="J97" s="76"/>
      <c r="K97" s="76"/>
      <c r="L97" s="76"/>
      <c r="M97" s="77"/>
      <c r="N97" s="55"/>
    </row>
    <row r="98" spans="2:14">
      <c r="B98" s="54"/>
      <c r="C98" s="76">
        <v>2.1</v>
      </c>
      <c r="E98" s="76"/>
      <c r="F98" s="79" t="s">
        <v>142</v>
      </c>
      <c r="G98" s="76"/>
      <c r="H98" s="76"/>
      <c r="I98" s="76"/>
      <c r="J98" s="76"/>
      <c r="K98" s="76"/>
      <c r="L98" s="76"/>
      <c r="M98" s="77"/>
      <c r="N98" s="55"/>
    </row>
    <row r="99" spans="2:14">
      <c r="B99" s="54"/>
      <c r="C99" s="76"/>
      <c r="E99" s="76"/>
      <c r="F99" s="79"/>
      <c r="G99" s="80" t="s">
        <v>143</v>
      </c>
      <c r="H99" s="76"/>
      <c r="I99" s="76"/>
      <c r="J99" s="76"/>
      <c r="K99" s="76"/>
      <c r="L99" s="76"/>
      <c r="M99" s="77"/>
      <c r="N99" s="55"/>
    </row>
    <row r="100" spans="2:14">
      <c r="B100" s="54"/>
      <c r="C100" s="81">
        <v>2.2000000000000002</v>
      </c>
      <c r="E100" s="76"/>
      <c r="F100" s="79" t="s">
        <v>144</v>
      </c>
      <c r="G100" s="76"/>
      <c r="H100" s="76"/>
      <c r="I100" s="76"/>
      <c r="J100" s="76"/>
      <c r="K100" s="76"/>
      <c r="L100" s="76"/>
      <c r="M100" s="77"/>
      <c r="N100" s="55"/>
    </row>
    <row r="101" spans="2:14">
      <c r="B101" s="54"/>
      <c r="C101" s="81"/>
      <c r="E101" s="76"/>
      <c r="F101" s="79"/>
      <c r="G101" s="80" t="s">
        <v>145</v>
      </c>
      <c r="H101" s="76"/>
      <c r="I101" s="76"/>
      <c r="J101" s="76"/>
      <c r="K101" s="76"/>
      <c r="L101" s="76"/>
      <c r="M101" s="77"/>
      <c r="N101" s="55"/>
    </row>
    <row r="102" spans="2:14">
      <c r="B102" s="54"/>
      <c r="C102" s="76">
        <v>2.2999999999999998</v>
      </c>
      <c r="E102" s="76"/>
      <c r="F102" s="79" t="s">
        <v>146</v>
      </c>
      <c r="G102" s="76"/>
      <c r="H102" s="76"/>
      <c r="I102" s="76"/>
      <c r="J102" s="76"/>
      <c r="K102" s="76"/>
      <c r="L102" s="76"/>
      <c r="M102" s="77"/>
      <c r="N102" s="55"/>
    </row>
    <row r="103" spans="2:14">
      <c r="B103" s="54"/>
      <c r="C103" s="58"/>
      <c r="E103" s="76"/>
      <c r="F103" s="76"/>
      <c r="G103" s="80" t="s">
        <v>147</v>
      </c>
      <c r="H103" s="76"/>
      <c r="I103" s="76"/>
      <c r="J103" s="76"/>
      <c r="K103" s="76"/>
      <c r="L103" s="76"/>
      <c r="M103" s="77"/>
      <c r="N103" s="55"/>
    </row>
    <row r="104" spans="2:14">
      <c r="B104" s="54"/>
      <c r="C104" s="58"/>
      <c r="E104" s="76"/>
      <c r="F104" s="76"/>
      <c r="G104" s="76"/>
      <c r="H104" s="76"/>
      <c r="I104" s="76"/>
      <c r="J104" s="76"/>
      <c r="K104" s="76"/>
      <c r="L104" s="76"/>
      <c r="M104" s="77"/>
      <c r="N104" s="55"/>
    </row>
    <row r="105" spans="2:14">
      <c r="B105" s="54"/>
      <c r="C105" s="58"/>
      <c r="E105" s="62">
        <v>3</v>
      </c>
      <c r="F105" s="63" t="s">
        <v>148</v>
      </c>
      <c r="G105" s="76"/>
      <c r="H105" s="76"/>
      <c r="I105" s="76"/>
      <c r="J105" s="76"/>
      <c r="K105" s="76"/>
      <c r="L105" s="76"/>
      <c r="M105" s="77"/>
      <c r="N105" s="55"/>
    </row>
    <row r="106" spans="2:14">
      <c r="B106" s="54"/>
      <c r="C106" s="58">
        <v>3.1</v>
      </c>
      <c r="E106" s="76"/>
      <c r="F106" s="79" t="s">
        <v>149</v>
      </c>
      <c r="G106" s="76"/>
      <c r="H106" s="76"/>
      <c r="I106" s="76"/>
      <c r="J106" s="76"/>
      <c r="K106" s="76"/>
      <c r="L106" s="76"/>
      <c r="M106" s="77"/>
      <c r="N106" s="55"/>
    </row>
    <row r="107" spans="2:14">
      <c r="B107" s="54"/>
      <c r="C107" s="58"/>
      <c r="E107" s="49"/>
      <c r="F107" s="23" t="s">
        <v>150</v>
      </c>
      <c r="G107" s="14"/>
      <c r="H107" s="14"/>
      <c r="I107" s="14"/>
      <c r="J107" s="14"/>
      <c r="K107" s="14"/>
      <c r="L107" s="82">
        <v>16655915</v>
      </c>
      <c r="M107" s="77"/>
      <c r="N107" s="55"/>
    </row>
    <row r="108" spans="2:14">
      <c r="B108" s="54"/>
      <c r="C108" s="58"/>
      <c r="E108" s="76" t="s">
        <v>151</v>
      </c>
      <c r="F108" s="14" t="s">
        <v>152</v>
      </c>
      <c r="G108" s="14"/>
      <c r="H108" s="14"/>
      <c r="I108" s="14"/>
      <c r="J108" s="14"/>
      <c r="K108" s="83"/>
      <c r="L108" s="84"/>
      <c r="M108" s="77"/>
      <c r="N108" s="55"/>
    </row>
    <row r="109" spans="2:14">
      <c r="B109" s="54"/>
      <c r="C109" s="58"/>
      <c r="E109" s="76" t="s">
        <v>151</v>
      </c>
      <c r="F109" s="14" t="s">
        <v>153</v>
      </c>
      <c r="G109" s="14"/>
      <c r="H109" s="14"/>
      <c r="I109" s="14"/>
      <c r="J109" s="14"/>
      <c r="K109" s="83"/>
      <c r="L109" s="85"/>
      <c r="M109" s="77"/>
      <c r="N109" s="55"/>
    </row>
    <row r="110" spans="2:14">
      <c r="B110" s="54"/>
      <c r="C110" s="58"/>
      <c r="E110" s="76" t="s">
        <v>151</v>
      </c>
      <c r="F110" s="14" t="s">
        <v>154</v>
      </c>
      <c r="G110" s="14"/>
      <c r="H110" s="14"/>
      <c r="I110" s="14"/>
      <c r="J110" s="14"/>
      <c r="K110" s="83"/>
      <c r="L110" s="85"/>
      <c r="M110" s="77"/>
      <c r="N110" s="55"/>
    </row>
    <row r="111" spans="2:14">
      <c r="B111" s="54"/>
      <c r="C111" s="58"/>
      <c r="E111" s="76"/>
      <c r="G111" s="86" t="s">
        <v>155</v>
      </c>
      <c r="H111" s="76"/>
      <c r="I111" s="14"/>
      <c r="J111" s="14"/>
      <c r="K111" s="76"/>
      <c r="L111" s="76"/>
      <c r="M111" s="77"/>
      <c r="N111" s="55"/>
    </row>
    <row r="112" spans="2:14">
      <c r="B112" s="54"/>
      <c r="C112" s="58"/>
      <c r="E112" s="76"/>
      <c r="F112" s="79"/>
      <c r="G112" s="76"/>
      <c r="H112" s="76"/>
      <c r="I112" s="14"/>
      <c r="J112" s="14"/>
      <c r="K112" s="76"/>
      <c r="L112" s="76"/>
      <c r="M112" s="77"/>
      <c r="N112" s="55"/>
    </row>
    <row r="113" spans="2:14">
      <c r="B113" s="54"/>
      <c r="C113" s="58">
        <v>3.2</v>
      </c>
      <c r="E113" s="76"/>
      <c r="F113" s="79" t="s">
        <v>156</v>
      </c>
      <c r="G113" s="76"/>
      <c r="H113" s="76"/>
      <c r="I113" s="76"/>
      <c r="J113" s="76"/>
      <c r="K113" s="76"/>
      <c r="L113" s="76"/>
      <c r="M113" s="77"/>
      <c r="N113" s="55"/>
    </row>
    <row r="114" spans="2:14">
      <c r="B114" s="54"/>
      <c r="C114" s="58"/>
      <c r="E114" s="76" t="s">
        <v>151</v>
      </c>
      <c r="F114" s="79" t="s">
        <v>157</v>
      </c>
      <c r="G114" s="76"/>
      <c r="H114" s="76"/>
      <c r="I114" s="76"/>
      <c r="J114" s="76"/>
      <c r="K114" s="76"/>
      <c r="L114" s="76"/>
      <c r="M114" s="77"/>
      <c r="N114" s="55"/>
    </row>
    <row r="115" spans="2:14">
      <c r="B115" s="54"/>
      <c r="C115" s="58"/>
      <c r="E115" s="76"/>
      <c r="F115" s="79"/>
      <c r="G115" s="76"/>
      <c r="H115" s="76"/>
      <c r="I115" s="76"/>
      <c r="J115" s="76"/>
      <c r="K115" s="76"/>
      <c r="L115" s="76"/>
      <c r="M115" s="77"/>
      <c r="N115" s="55"/>
    </row>
    <row r="116" spans="2:14">
      <c r="B116" s="54"/>
      <c r="C116" s="58">
        <v>3.3</v>
      </c>
      <c r="E116" s="76"/>
      <c r="F116" s="79" t="s">
        <v>158</v>
      </c>
      <c r="G116" s="76"/>
      <c r="H116" s="76"/>
      <c r="I116" s="76"/>
      <c r="J116" s="76"/>
      <c r="K116" s="76"/>
      <c r="L116" s="76"/>
      <c r="M116" s="77"/>
      <c r="N116" s="55"/>
    </row>
    <row r="117" spans="2:14">
      <c r="B117" s="54"/>
      <c r="C117" s="58"/>
      <c r="E117" s="76" t="s">
        <v>151</v>
      </c>
      <c r="F117" s="23" t="s">
        <v>159</v>
      </c>
      <c r="G117" s="76"/>
      <c r="H117" s="76"/>
      <c r="I117" s="76"/>
      <c r="J117" s="76"/>
      <c r="K117" s="76"/>
      <c r="L117" s="76"/>
      <c r="M117" s="77"/>
      <c r="N117" s="55"/>
    </row>
    <row r="118" spans="2:14">
      <c r="B118" s="54"/>
      <c r="C118" s="58"/>
      <c r="E118" s="76"/>
      <c r="F118" s="23"/>
      <c r="G118" s="76"/>
      <c r="H118" s="76"/>
      <c r="I118" s="76"/>
      <c r="J118" s="76"/>
      <c r="K118" s="76"/>
      <c r="L118" s="76"/>
      <c r="M118" s="77"/>
      <c r="N118" s="55"/>
    </row>
    <row r="119" spans="2:14">
      <c r="B119" s="54"/>
      <c r="C119" s="58">
        <v>3.4</v>
      </c>
      <c r="E119" s="76"/>
      <c r="F119" s="79" t="s">
        <v>160</v>
      </c>
      <c r="G119" s="76"/>
      <c r="H119" s="76"/>
      <c r="I119" s="76"/>
      <c r="J119" s="76"/>
      <c r="K119" s="76"/>
      <c r="L119" s="87">
        <f>SUM(L120:L133)</f>
        <v>42731270</v>
      </c>
      <c r="M119" s="77"/>
      <c r="N119" s="55"/>
    </row>
    <row r="120" spans="2:14">
      <c r="B120" s="54"/>
      <c r="C120" s="58"/>
      <c r="E120" s="76" t="s">
        <v>151</v>
      </c>
      <c r="F120" s="14" t="s">
        <v>161</v>
      </c>
      <c r="G120" s="76"/>
      <c r="H120" s="76"/>
      <c r="I120" s="76"/>
      <c r="J120" s="76"/>
      <c r="K120" s="76"/>
      <c r="L120" s="88"/>
      <c r="M120" s="77"/>
      <c r="N120" s="55"/>
    </row>
    <row r="121" spans="2:14">
      <c r="B121" s="54"/>
      <c r="C121" s="58"/>
      <c r="E121" s="76" t="s">
        <v>151</v>
      </c>
      <c r="F121" s="14" t="s">
        <v>162</v>
      </c>
      <c r="G121" s="76"/>
      <c r="H121" s="76"/>
      <c r="I121" s="76"/>
      <c r="J121" s="76"/>
      <c r="K121" s="76"/>
      <c r="L121" s="16"/>
      <c r="M121" s="77"/>
      <c r="N121" s="55"/>
    </row>
    <row r="122" spans="2:14">
      <c r="B122" s="54"/>
      <c r="C122" s="58"/>
      <c r="E122" s="76" t="s">
        <v>151</v>
      </c>
      <c r="F122" s="14" t="s">
        <v>163</v>
      </c>
      <c r="G122" s="76"/>
      <c r="H122" s="76"/>
      <c r="I122" s="76"/>
      <c r="J122" s="76"/>
      <c r="K122" s="76"/>
      <c r="L122" s="85"/>
      <c r="M122" s="77"/>
      <c r="N122" s="55"/>
    </row>
    <row r="123" spans="2:14">
      <c r="B123" s="54"/>
      <c r="C123" s="58"/>
      <c r="E123" s="76" t="s">
        <v>151</v>
      </c>
      <c r="F123" s="14" t="s">
        <v>164</v>
      </c>
      <c r="G123" s="76"/>
      <c r="H123" s="76"/>
      <c r="I123" s="76"/>
      <c r="J123" s="76"/>
      <c r="K123" s="76"/>
      <c r="L123" s="85"/>
      <c r="M123" s="77"/>
      <c r="N123" s="55"/>
    </row>
    <row r="124" spans="2:14">
      <c r="B124" s="54"/>
      <c r="C124" s="58"/>
      <c r="E124" s="76" t="s">
        <v>151</v>
      </c>
      <c r="F124" s="14" t="s">
        <v>165</v>
      </c>
      <c r="G124" s="76"/>
      <c r="H124" s="76"/>
      <c r="I124" s="76"/>
      <c r="J124" s="76"/>
      <c r="K124" s="76"/>
      <c r="L124" s="16">
        <v>524146</v>
      </c>
      <c r="M124" s="77"/>
      <c r="N124" s="55"/>
    </row>
    <row r="125" spans="2:14">
      <c r="B125" s="54"/>
      <c r="C125" s="58"/>
      <c r="E125" s="76" t="s">
        <v>151</v>
      </c>
      <c r="F125" s="14" t="s">
        <v>166</v>
      </c>
      <c r="G125" s="76"/>
      <c r="H125" s="76"/>
      <c r="I125" s="76"/>
      <c r="J125" s="76"/>
      <c r="K125" s="76"/>
      <c r="L125" s="16"/>
      <c r="M125" s="77"/>
      <c r="N125" s="55"/>
    </row>
    <row r="126" spans="2:14">
      <c r="B126" s="54"/>
      <c r="C126" s="58"/>
      <c r="E126" s="76" t="s">
        <v>151</v>
      </c>
      <c r="F126" s="14" t="s">
        <v>167</v>
      </c>
      <c r="G126" s="76"/>
      <c r="H126" s="76"/>
      <c r="I126" s="76"/>
      <c r="J126" s="76"/>
      <c r="K126" s="76"/>
      <c r="L126" s="85"/>
      <c r="M126" s="77"/>
      <c r="N126" s="55"/>
    </row>
    <row r="127" spans="2:14">
      <c r="B127" s="54"/>
      <c r="C127" s="58"/>
      <c r="E127" s="76" t="s">
        <v>151</v>
      </c>
      <c r="F127" s="14" t="s">
        <v>168</v>
      </c>
      <c r="G127" s="76"/>
      <c r="H127" s="76"/>
      <c r="I127" s="76"/>
      <c r="J127" s="76"/>
      <c r="K127" s="76"/>
      <c r="L127" s="85"/>
      <c r="M127" s="77"/>
      <c r="N127" s="55"/>
    </row>
    <row r="128" spans="2:14">
      <c r="B128" s="54"/>
      <c r="C128" s="58"/>
      <c r="E128" s="76" t="s">
        <v>151</v>
      </c>
      <c r="F128" s="14" t="s">
        <v>169</v>
      </c>
      <c r="G128" s="76"/>
      <c r="H128" s="76"/>
      <c r="I128" s="76"/>
      <c r="J128" s="76"/>
      <c r="K128" s="76"/>
      <c r="L128" s="85">
        <v>42207124</v>
      </c>
      <c r="M128" s="77"/>
      <c r="N128" s="55"/>
    </row>
    <row r="129" spans="2:14">
      <c r="B129" s="54"/>
      <c r="C129" s="58"/>
      <c r="E129" s="76" t="s">
        <v>151</v>
      </c>
      <c r="F129" s="14" t="s">
        <v>170</v>
      </c>
      <c r="G129" s="76"/>
      <c r="H129" s="76"/>
      <c r="I129" s="76"/>
      <c r="J129" s="76"/>
      <c r="K129" s="76"/>
      <c r="L129" s="85"/>
      <c r="M129" s="77"/>
      <c r="N129" s="55"/>
    </row>
    <row r="130" spans="2:14">
      <c r="B130" s="54"/>
      <c r="C130" s="58"/>
      <c r="E130" s="76" t="s">
        <v>151</v>
      </c>
      <c r="F130" s="14" t="s">
        <v>171</v>
      </c>
      <c r="G130" s="76"/>
      <c r="H130" s="76"/>
      <c r="I130" s="76"/>
      <c r="J130" s="76"/>
      <c r="K130" s="76"/>
      <c r="L130" s="85"/>
      <c r="M130" s="77"/>
      <c r="N130" s="55"/>
    </row>
    <row r="131" spans="2:14">
      <c r="B131" s="54"/>
      <c r="C131" s="58"/>
      <c r="E131" s="76" t="s">
        <v>151</v>
      </c>
      <c r="F131" s="14" t="s">
        <v>172</v>
      </c>
      <c r="G131" s="76"/>
      <c r="H131" s="76"/>
      <c r="I131" s="76"/>
      <c r="J131" s="76"/>
      <c r="K131" s="76"/>
      <c r="L131" s="16"/>
      <c r="M131" s="77"/>
      <c r="N131" s="55"/>
    </row>
    <row r="132" spans="2:14">
      <c r="B132" s="54"/>
      <c r="C132" s="58"/>
      <c r="E132" s="76" t="s">
        <v>151</v>
      </c>
      <c r="F132" s="14" t="s">
        <v>173</v>
      </c>
      <c r="G132" s="76"/>
      <c r="H132" s="76"/>
      <c r="I132" s="76"/>
      <c r="J132" s="76"/>
      <c r="K132" s="76"/>
      <c r="L132" s="85"/>
      <c r="M132" s="77"/>
      <c r="N132" s="55"/>
    </row>
    <row r="133" spans="2:14">
      <c r="B133" s="54"/>
      <c r="C133" s="58"/>
      <c r="E133" s="76" t="s">
        <v>151</v>
      </c>
      <c r="F133" s="14" t="s">
        <v>174</v>
      </c>
      <c r="G133" s="76"/>
      <c r="H133" s="76"/>
      <c r="I133" s="76"/>
      <c r="J133" s="76"/>
      <c r="K133" s="76"/>
      <c r="L133" s="85"/>
      <c r="M133" s="77"/>
      <c r="N133" s="55"/>
    </row>
    <row r="134" spans="2:14">
      <c r="B134" s="54"/>
      <c r="C134" s="58"/>
      <c r="E134" s="76"/>
      <c r="F134" s="14"/>
      <c r="G134" s="76"/>
      <c r="H134" s="76"/>
      <c r="I134" s="76"/>
      <c r="J134" s="76"/>
      <c r="K134" s="76"/>
      <c r="L134" s="89"/>
      <c r="M134" s="77"/>
      <c r="N134" s="55"/>
    </row>
    <row r="135" spans="2:14">
      <c r="B135" s="54"/>
      <c r="C135" s="58">
        <v>3.5</v>
      </c>
      <c r="E135" s="76"/>
      <c r="F135" s="79" t="s">
        <v>175</v>
      </c>
      <c r="G135" s="76"/>
      <c r="H135" s="76"/>
      <c r="I135" s="76"/>
      <c r="J135" s="76"/>
      <c r="K135" s="76"/>
      <c r="L135" s="90"/>
      <c r="M135" s="77"/>
      <c r="N135" s="55"/>
    </row>
    <row r="136" spans="2:14">
      <c r="B136" s="54"/>
      <c r="C136" s="58"/>
      <c r="E136" s="76" t="s">
        <v>151</v>
      </c>
      <c r="F136" s="23" t="s">
        <v>176</v>
      </c>
      <c r="G136" s="76"/>
      <c r="H136" s="76"/>
      <c r="I136" s="76"/>
      <c r="J136" s="76"/>
      <c r="K136" s="76"/>
      <c r="L136" s="90"/>
      <c r="M136" s="77"/>
      <c r="N136" s="55"/>
    </row>
    <row r="137" spans="2:14">
      <c r="B137" s="54"/>
      <c r="C137" s="58"/>
      <c r="E137" s="76" t="s">
        <v>151</v>
      </c>
      <c r="F137" s="23" t="s">
        <v>177</v>
      </c>
      <c r="G137" s="76"/>
      <c r="H137" s="76"/>
      <c r="I137" s="76"/>
      <c r="J137" s="76"/>
      <c r="K137" s="76"/>
      <c r="L137" s="90"/>
      <c r="M137" s="77"/>
      <c r="N137" s="55"/>
    </row>
    <row r="138" spans="2:14">
      <c r="B138" s="54"/>
      <c r="C138" s="58"/>
      <c r="E138" s="76"/>
      <c r="F138" s="79"/>
      <c r="G138" s="76"/>
      <c r="H138" s="76"/>
      <c r="I138" s="76"/>
      <c r="J138" s="76"/>
      <c r="K138" s="76"/>
      <c r="L138" s="76"/>
      <c r="M138" s="77"/>
      <c r="N138" s="55"/>
    </row>
    <row r="139" spans="2:14">
      <c r="B139" s="54"/>
      <c r="C139" s="58"/>
      <c r="E139" s="62">
        <v>4</v>
      </c>
      <c r="F139" s="63" t="s">
        <v>178</v>
      </c>
      <c r="G139" s="76"/>
      <c r="H139" s="76"/>
      <c r="I139" s="76"/>
      <c r="J139" s="76"/>
      <c r="K139" s="76"/>
      <c r="L139" s="76"/>
      <c r="M139" s="77"/>
      <c r="N139" s="55"/>
    </row>
    <row r="140" spans="2:14">
      <c r="B140" s="54"/>
      <c r="C140" s="58">
        <v>4.0999999999999996</v>
      </c>
      <c r="E140" s="76"/>
      <c r="F140" s="79" t="s">
        <v>179</v>
      </c>
      <c r="G140" s="76"/>
      <c r="H140" s="76"/>
      <c r="I140" s="76"/>
      <c r="J140" s="76"/>
      <c r="K140" s="76"/>
      <c r="L140" s="90"/>
      <c r="M140" s="77"/>
      <c r="N140" s="55"/>
    </row>
    <row r="141" spans="2:14">
      <c r="B141" s="54"/>
      <c r="C141" s="58"/>
      <c r="E141" s="76" t="s">
        <v>151</v>
      </c>
      <c r="F141" s="14" t="s">
        <v>180</v>
      </c>
      <c r="G141" s="76"/>
      <c r="H141" s="76"/>
      <c r="I141" s="76"/>
      <c r="J141" s="76"/>
      <c r="K141" s="76"/>
      <c r="L141" s="90"/>
      <c r="M141" s="77"/>
      <c r="N141" s="55"/>
    </row>
    <row r="142" spans="2:14">
      <c r="B142" s="54"/>
      <c r="C142" s="58"/>
      <c r="E142" s="76" t="s">
        <v>151</v>
      </c>
      <c r="F142" s="14" t="s">
        <v>181</v>
      </c>
      <c r="G142" s="76"/>
      <c r="H142" s="76"/>
      <c r="I142" s="76"/>
      <c r="J142" s="76"/>
      <c r="K142" s="76"/>
      <c r="L142" s="90"/>
      <c r="M142" s="77"/>
      <c r="N142" s="55"/>
    </row>
    <row r="143" spans="2:14">
      <c r="B143" s="54"/>
      <c r="C143" s="58"/>
      <c r="E143" s="76" t="s">
        <v>151</v>
      </c>
      <c r="F143" s="14" t="s">
        <v>182</v>
      </c>
      <c r="G143" s="76"/>
      <c r="H143" s="76"/>
      <c r="I143" s="76"/>
      <c r="J143" s="76"/>
      <c r="K143" s="76"/>
      <c r="L143" s="90"/>
      <c r="M143" s="77"/>
      <c r="N143" s="55"/>
    </row>
    <row r="144" spans="2:14">
      <c r="B144" s="54"/>
      <c r="C144" s="58"/>
      <c r="E144" s="76" t="s">
        <v>151</v>
      </c>
      <c r="F144" s="14" t="s">
        <v>183</v>
      </c>
      <c r="G144" s="76"/>
      <c r="H144" s="76"/>
      <c r="I144" s="76"/>
      <c r="J144" s="76"/>
      <c r="K144" s="76"/>
      <c r="L144" s="90"/>
      <c r="M144" s="77"/>
      <c r="N144" s="55"/>
    </row>
    <row r="145" spans="2:14">
      <c r="B145" s="54"/>
      <c r="C145" s="58"/>
      <c r="E145" s="76" t="s">
        <v>151</v>
      </c>
      <c r="F145" s="14" t="s">
        <v>184</v>
      </c>
      <c r="G145" s="76"/>
      <c r="H145" s="76"/>
      <c r="I145" s="76"/>
      <c r="J145" s="76"/>
      <c r="K145" s="76"/>
      <c r="L145" s="90"/>
      <c r="M145" s="77"/>
      <c r="N145" s="55"/>
    </row>
    <row r="146" spans="2:14">
      <c r="B146" s="54"/>
      <c r="C146" s="58"/>
      <c r="E146" s="76" t="s">
        <v>151</v>
      </c>
      <c r="F146" s="14" t="s">
        <v>185</v>
      </c>
      <c r="G146" s="76"/>
      <c r="H146" s="76"/>
      <c r="I146" s="76"/>
      <c r="J146" s="76"/>
      <c r="K146" s="76"/>
      <c r="L146" s="90"/>
      <c r="M146" s="77"/>
      <c r="N146" s="55"/>
    </row>
    <row r="147" spans="2:14">
      <c r="B147" s="54"/>
      <c r="C147" s="58"/>
      <c r="E147" s="76" t="s">
        <v>151</v>
      </c>
      <c r="F147" s="14" t="s">
        <v>186</v>
      </c>
      <c r="G147" s="76"/>
      <c r="H147" s="76"/>
      <c r="I147" s="76"/>
      <c r="J147" s="76"/>
      <c r="K147" s="76"/>
      <c r="L147" s="90"/>
      <c r="M147" s="77"/>
      <c r="N147" s="55"/>
    </row>
    <row r="148" spans="2:14">
      <c r="B148" s="54"/>
      <c r="C148" s="58"/>
      <c r="E148" s="76" t="s">
        <v>151</v>
      </c>
      <c r="F148" s="14" t="s">
        <v>187</v>
      </c>
      <c r="G148" s="76"/>
      <c r="H148" s="76"/>
      <c r="I148" s="76"/>
      <c r="J148" s="76"/>
      <c r="K148" s="76"/>
      <c r="L148" s="90"/>
      <c r="M148" s="77"/>
      <c r="N148" s="55"/>
    </row>
    <row r="149" spans="2:14">
      <c r="B149" s="54"/>
      <c r="C149" s="58"/>
      <c r="E149" s="76"/>
      <c r="G149" s="86" t="s">
        <v>188</v>
      </c>
      <c r="H149" s="76"/>
      <c r="I149" s="76"/>
      <c r="J149" s="76"/>
      <c r="K149" s="76"/>
      <c r="L149" s="76"/>
      <c r="M149" s="77"/>
      <c r="N149" s="55"/>
    </row>
    <row r="150" spans="2:14">
      <c r="B150" s="54"/>
      <c r="C150" s="58"/>
      <c r="E150" s="76"/>
      <c r="F150" s="86"/>
      <c r="G150" s="76"/>
      <c r="H150" s="76"/>
      <c r="I150" s="76"/>
      <c r="J150" s="76"/>
      <c r="K150" s="76"/>
      <c r="L150" s="76"/>
      <c r="M150" s="77"/>
      <c r="N150" s="55"/>
    </row>
    <row r="151" spans="2:14">
      <c r="B151" s="54"/>
      <c r="C151" s="58">
        <v>4.2</v>
      </c>
      <c r="E151" s="76"/>
      <c r="F151" s="79" t="s">
        <v>189</v>
      </c>
      <c r="G151" s="76"/>
      <c r="H151" s="76"/>
      <c r="I151" s="76"/>
      <c r="J151" s="76"/>
      <c r="K151" s="76"/>
      <c r="L151" s="90"/>
      <c r="M151" s="77"/>
      <c r="N151" s="55"/>
    </row>
    <row r="152" spans="2:14">
      <c r="B152" s="54"/>
      <c r="C152" s="58"/>
      <c r="E152" s="76" t="s">
        <v>151</v>
      </c>
      <c r="F152" s="14" t="s">
        <v>190</v>
      </c>
      <c r="G152" s="76"/>
      <c r="H152" s="76"/>
      <c r="I152" s="76"/>
      <c r="J152" s="76"/>
      <c r="K152" s="76"/>
      <c r="L152" s="90"/>
      <c r="M152" s="77"/>
      <c r="N152" s="55"/>
    </row>
    <row r="153" spans="2:14">
      <c r="B153" s="54"/>
      <c r="C153" s="58"/>
      <c r="E153" s="76" t="s">
        <v>151</v>
      </c>
      <c r="F153" s="14" t="s">
        <v>191</v>
      </c>
      <c r="G153" s="76"/>
      <c r="H153" s="76"/>
      <c r="I153" s="76"/>
      <c r="J153" s="76"/>
      <c r="K153" s="76"/>
      <c r="L153" s="90"/>
      <c r="M153" s="77"/>
      <c r="N153" s="55"/>
    </row>
    <row r="154" spans="2:14">
      <c r="B154" s="54"/>
      <c r="C154" s="58"/>
      <c r="E154" s="76" t="s">
        <v>151</v>
      </c>
      <c r="F154" s="14" t="s">
        <v>192</v>
      </c>
      <c r="G154" s="76"/>
      <c r="H154" s="76"/>
      <c r="I154" s="76"/>
      <c r="J154" s="76"/>
      <c r="K154" s="76"/>
      <c r="L154" s="90"/>
      <c r="M154" s="77"/>
      <c r="N154" s="55"/>
    </row>
    <row r="155" spans="2:14">
      <c r="B155" s="54"/>
      <c r="C155" s="58"/>
      <c r="E155" s="76" t="s">
        <v>151</v>
      </c>
      <c r="F155" s="14" t="s">
        <v>193</v>
      </c>
      <c r="G155" s="76"/>
      <c r="H155" s="76"/>
      <c r="I155" s="76"/>
      <c r="J155" s="76"/>
      <c r="K155" s="76"/>
      <c r="L155" s="90"/>
      <c r="M155" s="77"/>
      <c r="N155" s="55"/>
    </row>
    <row r="156" spans="2:14" ht="15.75">
      <c r="B156" s="54"/>
      <c r="C156" s="58"/>
      <c r="E156" s="76"/>
      <c r="F156" s="91"/>
      <c r="G156" s="86" t="s">
        <v>194</v>
      </c>
      <c r="H156" s="76"/>
      <c r="I156" s="76"/>
      <c r="J156" s="76"/>
      <c r="K156" s="76"/>
      <c r="L156" s="76"/>
      <c r="M156" s="77"/>
      <c r="N156" s="55"/>
    </row>
    <row r="157" spans="2:14" ht="15.75">
      <c r="B157" s="54"/>
      <c r="C157" s="58"/>
      <c r="E157" s="76"/>
      <c r="F157" s="91"/>
      <c r="G157" s="86"/>
      <c r="H157" s="76"/>
      <c r="I157" s="76"/>
      <c r="J157" s="76"/>
      <c r="K157" s="76"/>
      <c r="L157" s="76"/>
      <c r="M157" s="77"/>
      <c r="N157" s="55"/>
    </row>
    <row r="158" spans="2:14">
      <c r="B158" s="54"/>
      <c r="C158" s="58">
        <v>4.3</v>
      </c>
      <c r="E158" s="76"/>
      <c r="F158" s="79" t="s">
        <v>195</v>
      </c>
      <c r="G158" s="76"/>
      <c r="H158" s="76"/>
      <c r="I158" s="76"/>
      <c r="J158" s="76"/>
      <c r="K158" s="76"/>
      <c r="L158" s="90"/>
      <c r="M158" s="77"/>
      <c r="N158" s="55"/>
    </row>
    <row r="159" spans="2:14">
      <c r="B159" s="54"/>
      <c r="C159" s="58"/>
      <c r="E159" s="76" t="s">
        <v>151</v>
      </c>
      <c r="F159" s="14" t="s">
        <v>196</v>
      </c>
      <c r="G159" s="76"/>
      <c r="H159" s="76"/>
      <c r="I159" s="76"/>
      <c r="J159" s="76"/>
      <c r="K159" s="76"/>
      <c r="L159" s="90"/>
      <c r="M159" s="77"/>
      <c r="N159" s="55"/>
    </row>
    <row r="160" spans="2:14">
      <c r="B160" s="54"/>
      <c r="C160" s="58"/>
      <c r="E160" s="76" t="s">
        <v>151</v>
      </c>
      <c r="F160" s="14" t="s">
        <v>197</v>
      </c>
      <c r="G160" s="76"/>
      <c r="H160" s="76"/>
      <c r="I160" s="76"/>
      <c r="J160" s="76"/>
      <c r="K160" s="76"/>
      <c r="L160" s="90"/>
      <c r="M160" s="77"/>
      <c r="N160" s="55"/>
    </row>
    <row r="161" spans="2:14">
      <c r="B161" s="54"/>
      <c r="C161" s="58"/>
      <c r="E161" s="76" t="s">
        <v>151</v>
      </c>
      <c r="F161" s="14" t="s">
        <v>198</v>
      </c>
      <c r="G161" s="76"/>
      <c r="H161" s="76"/>
      <c r="I161" s="76"/>
      <c r="J161" s="76"/>
      <c r="K161" s="76"/>
      <c r="L161" s="90"/>
      <c r="M161" s="77"/>
      <c r="N161" s="55"/>
    </row>
    <row r="162" spans="2:14">
      <c r="B162" s="54"/>
      <c r="C162" s="58"/>
      <c r="E162" s="76" t="s">
        <v>151</v>
      </c>
      <c r="F162" s="14" t="s">
        <v>199</v>
      </c>
      <c r="G162" s="76"/>
      <c r="H162" s="76"/>
      <c r="I162" s="76"/>
      <c r="J162" s="76"/>
      <c r="K162" s="76"/>
      <c r="L162" s="90"/>
      <c r="M162" s="77"/>
      <c r="N162" s="55"/>
    </row>
    <row r="163" spans="2:14">
      <c r="B163" s="54"/>
      <c r="C163" s="58"/>
      <c r="E163" s="76"/>
      <c r="F163" s="79"/>
      <c r="G163" s="86" t="s">
        <v>188</v>
      </c>
      <c r="H163" s="76"/>
      <c r="I163" s="76"/>
      <c r="J163" s="76"/>
      <c r="K163" s="76"/>
      <c r="L163" s="76"/>
      <c r="M163" s="77"/>
      <c r="N163" s="55"/>
    </row>
    <row r="164" spans="2:14">
      <c r="B164" s="54"/>
      <c r="C164" s="58"/>
      <c r="E164" s="76"/>
      <c r="F164" s="79"/>
      <c r="G164" s="76"/>
      <c r="H164" s="76"/>
      <c r="I164" s="76"/>
      <c r="J164" s="76"/>
      <c r="K164" s="76"/>
      <c r="L164" s="76"/>
      <c r="M164" s="77"/>
      <c r="N164" s="55"/>
    </row>
    <row r="165" spans="2:14">
      <c r="B165" s="54"/>
      <c r="C165" s="58">
        <v>4.4000000000000004</v>
      </c>
      <c r="E165" s="76"/>
      <c r="F165" s="79" t="s">
        <v>200</v>
      </c>
      <c r="G165" s="76"/>
      <c r="H165" s="76"/>
      <c r="I165" s="76"/>
      <c r="J165" s="76"/>
      <c r="K165" s="76"/>
      <c r="L165" s="87">
        <f>L166+L167</f>
        <v>9740787</v>
      </c>
      <c r="M165" s="77"/>
      <c r="N165" s="55"/>
    </row>
    <row r="166" spans="2:14">
      <c r="B166" s="54"/>
      <c r="C166" s="58"/>
      <c r="E166" s="76" t="s">
        <v>151</v>
      </c>
      <c r="F166" s="23" t="s">
        <v>200</v>
      </c>
      <c r="G166" s="76"/>
      <c r="H166" s="76"/>
      <c r="I166" s="76"/>
      <c r="J166" s="76"/>
      <c r="K166" s="76"/>
      <c r="L166" s="16">
        <v>9740787</v>
      </c>
      <c r="M166" s="77"/>
      <c r="N166" s="55"/>
    </row>
    <row r="167" spans="2:14">
      <c r="B167" s="54"/>
      <c r="C167" s="58"/>
      <c r="E167" s="76" t="s">
        <v>151</v>
      </c>
      <c r="F167" s="14" t="s">
        <v>201</v>
      </c>
      <c r="G167" s="76"/>
      <c r="H167" s="76"/>
      <c r="I167" s="76"/>
      <c r="J167" s="76"/>
      <c r="K167" s="76"/>
      <c r="L167" s="90"/>
      <c r="M167" s="77"/>
      <c r="N167" s="55"/>
    </row>
    <row r="168" spans="2:14">
      <c r="B168" s="54"/>
      <c r="C168" s="58"/>
      <c r="E168" s="76"/>
      <c r="F168" s="79"/>
      <c r="G168" s="86" t="s">
        <v>202</v>
      </c>
      <c r="H168" s="76"/>
      <c r="I168" s="76"/>
      <c r="J168" s="76"/>
      <c r="K168" s="76"/>
      <c r="L168" s="76"/>
      <c r="M168" s="77"/>
      <c r="N168" s="55"/>
    </row>
    <row r="169" spans="2:14">
      <c r="B169" s="54"/>
      <c r="C169" s="58"/>
      <c r="E169" s="76"/>
      <c r="F169" s="79"/>
      <c r="G169" s="76"/>
      <c r="H169" s="76"/>
      <c r="I169" s="76"/>
      <c r="J169" s="76"/>
      <c r="K169" s="76"/>
      <c r="L169" s="76"/>
      <c r="M169" s="77"/>
      <c r="N169" s="55"/>
    </row>
    <row r="170" spans="2:14">
      <c r="B170" s="54"/>
      <c r="C170" s="58">
        <v>4.5</v>
      </c>
      <c r="E170" s="76"/>
      <c r="F170" s="79" t="s">
        <v>203</v>
      </c>
      <c r="G170" s="76"/>
      <c r="H170" s="76"/>
      <c r="I170" s="76"/>
      <c r="J170" s="76"/>
      <c r="K170" s="76"/>
      <c r="L170" s="90"/>
      <c r="M170" s="77"/>
      <c r="N170" s="55"/>
    </row>
    <row r="171" spans="2:14">
      <c r="B171" s="54"/>
      <c r="C171" s="58"/>
      <c r="E171" s="76" t="s">
        <v>151</v>
      </c>
      <c r="F171" s="23" t="s">
        <v>204</v>
      </c>
      <c r="G171" s="76"/>
      <c r="H171" s="76"/>
      <c r="I171" s="76"/>
      <c r="J171" s="76"/>
      <c r="K171" s="76"/>
      <c r="L171" s="90"/>
      <c r="M171" s="77"/>
      <c r="N171" s="55"/>
    </row>
    <row r="172" spans="2:14">
      <c r="B172" s="54"/>
      <c r="C172" s="58"/>
      <c r="E172" s="76" t="s">
        <v>151</v>
      </c>
      <c r="F172" s="23" t="s">
        <v>205</v>
      </c>
      <c r="G172" s="76"/>
      <c r="H172" s="76"/>
      <c r="I172" s="76"/>
      <c r="J172" s="76"/>
      <c r="K172" s="76"/>
      <c r="L172" s="90"/>
      <c r="M172" s="77"/>
      <c r="N172" s="55"/>
    </row>
    <row r="173" spans="2:14">
      <c r="B173" s="54"/>
      <c r="C173" s="58"/>
      <c r="E173" s="76" t="s">
        <v>151</v>
      </c>
      <c r="F173" s="23" t="s">
        <v>206</v>
      </c>
      <c r="G173" s="76"/>
      <c r="H173" s="76"/>
      <c r="I173" s="76"/>
      <c r="J173" s="76"/>
      <c r="K173" s="76"/>
      <c r="L173" s="90"/>
      <c r="M173" s="77"/>
      <c r="N173" s="55"/>
    </row>
    <row r="174" spans="2:14">
      <c r="B174" s="54"/>
      <c r="C174" s="58"/>
      <c r="E174" s="76" t="s">
        <v>151</v>
      </c>
      <c r="F174" s="23" t="s">
        <v>207</v>
      </c>
      <c r="G174" s="76"/>
      <c r="H174" s="76"/>
      <c r="I174" s="76"/>
      <c r="J174" s="76"/>
      <c r="K174" s="76"/>
      <c r="L174" s="90"/>
      <c r="M174" s="77"/>
      <c r="N174" s="55"/>
    </row>
    <row r="175" spans="2:14">
      <c r="B175" s="54"/>
      <c r="C175" s="58"/>
      <c r="E175" s="76" t="s">
        <v>151</v>
      </c>
      <c r="F175" s="23" t="s">
        <v>208</v>
      </c>
      <c r="G175" s="76"/>
      <c r="H175" s="76"/>
      <c r="I175" s="76"/>
      <c r="J175" s="76"/>
      <c r="K175" s="76"/>
      <c r="L175" s="90"/>
      <c r="M175" s="77"/>
      <c r="N175" s="55"/>
    </row>
    <row r="176" spans="2:14">
      <c r="B176" s="54"/>
      <c r="C176" s="58"/>
      <c r="E176" s="76"/>
      <c r="F176" s="79"/>
      <c r="G176" s="86" t="s">
        <v>188</v>
      </c>
      <c r="H176" s="76"/>
      <c r="I176" s="76"/>
      <c r="J176" s="76"/>
      <c r="K176" s="76"/>
      <c r="L176" s="76"/>
      <c r="M176" s="77"/>
      <c r="N176" s="55"/>
    </row>
    <row r="177" spans="2:14">
      <c r="B177" s="54"/>
      <c r="C177" s="58"/>
      <c r="E177" s="76"/>
      <c r="F177" s="79"/>
      <c r="G177" s="76"/>
      <c r="H177" s="76"/>
      <c r="I177" s="76"/>
      <c r="J177" s="76"/>
      <c r="K177" s="76"/>
      <c r="L177" s="76"/>
      <c r="M177" s="77"/>
      <c r="N177" s="55"/>
    </row>
    <row r="178" spans="2:14">
      <c r="B178" s="54"/>
      <c r="C178" s="58">
        <v>4.5999999999999996</v>
      </c>
      <c r="E178" s="76"/>
      <c r="F178" s="79" t="s">
        <v>209</v>
      </c>
      <c r="G178" s="76"/>
      <c r="H178" s="76"/>
      <c r="I178" s="76"/>
      <c r="J178" s="76"/>
      <c r="K178" s="76"/>
      <c r="L178" s="90"/>
      <c r="M178" s="77"/>
      <c r="N178" s="55"/>
    </row>
    <row r="179" spans="2:14">
      <c r="B179" s="54"/>
      <c r="C179" s="58"/>
      <c r="E179" s="76" t="s">
        <v>151</v>
      </c>
      <c r="F179" s="23" t="s">
        <v>209</v>
      </c>
      <c r="G179" s="76"/>
      <c r="H179" s="76"/>
      <c r="I179" s="76"/>
      <c r="J179" s="76"/>
      <c r="K179" s="76"/>
      <c r="L179" s="90"/>
      <c r="M179" s="77"/>
      <c r="N179" s="55"/>
    </row>
    <row r="180" spans="2:14">
      <c r="B180" s="54"/>
      <c r="C180" s="58"/>
      <c r="E180" s="76"/>
      <c r="F180" s="23"/>
      <c r="G180" s="86" t="s">
        <v>210</v>
      </c>
      <c r="H180" s="76"/>
      <c r="I180" s="76"/>
      <c r="J180" s="76"/>
      <c r="K180" s="76"/>
      <c r="L180" s="76"/>
      <c r="M180" s="77"/>
      <c r="N180" s="55"/>
    </row>
    <row r="181" spans="2:14">
      <c r="B181" s="54"/>
      <c r="C181" s="58"/>
      <c r="E181" s="76"/>
      <c r="F181" s="79"/>
      <c r="G181" s="76"/>
      <c r="H181" s="76"/>
      <c r="I181" s="76"/>
      <c r="J181" s="76"/>
      <c r="K181" s="76"/>
      <c r="L181" s="76"/>
      <c r="M181" s="77"/>
      <c r="N181" s="55"/>
    </row>
    <row r="182" spans="2:14">
      <c r="B182" s="54"/>
      <c r="C182" s="58">
        <v>4.7</v>
      </c>
      <c r="E182" s="76"/>
      <c r="F182" s="79" t="s">
        <v>211</v>
      </c>
      <c r="G182" s="76"/>
      <c r="H182" s="76"/>
      <c r="I182" s="76"/>
      <c r="J182" s="76"/>
      <c r="K182" s="76"/>
      <c r="L182" s="90"/>
      <c r="M182" s="77"/>
      <c r="N182" s="55"/>
    </row>
    <row r="183" spans="2:14">
      <c r="B183" s="54"/>
      <c r="C183" s="58"/>
      <c r="E183" s="76" t="s">
        <v>151</v>
      </c>
      <c r="F183" s="14" t="s">
        <v>212</v>
      </c>
      <c r="G183" s="76"/>
      <c r="H183" s="76"/>
      <c r="I183" s="76"/>
      <c r="J183" s="76"/>
      <c r="K183" s="76"/>
      <c r="L183" s="90"/>
      <c r="M183" s="77"/>
      <c r="N183" s="55"/>
    </row>
    <row r="184" spans="2:14">
      <c r="B184" s="54"/>
      <c r="C184" s="58"/>
      <c r="E184" s="76" t="s">
        <v>151</v>
      </c>
      <c r="F184" s="14" t="s">
        <v>184</v>
      </c>
      <c r="G184" s="76"/>
      <c r="H184" s="76"/>
      <c r="I184" s="76"/>
      <c r="J184" s="76"/>
      <c r="K184" s="76"/>
      <c r="L184" s="90"/>
      <c r="M184" s="77"/>
      <c r="N184" s="55"/>
    </row>
    <row r="185" spans="2:14">
      <c r="B185" s="54"/>
      <c r="C185" s="58"/>
      <c r="E185" s="76" t="s">
        <v>151</v>
      </c>
      <c r="F185" s="14" t="s">
        <v>197</v>
      </c>
      <c r="G185" s="76"/>
      <c r="H185" s="76"/>
      <c r="I185" s="76"/>
      <c r="J185" s="76"/>
      <c r="K185" s="76"/>
      <c r="L185" s="90"/>
      <c r="M185" s="77"/>
      <c r="N185" s="55"/>
    </row>
    <row r="186" spans="2:14">
      <c r="B186" s="54"/>
      <c r="C186" s="58"/>
      <c r="E186" s="76" t="s">
        <v>151</v>
      </c>
      <c r="F186" s="14" t="s">
        <v>213</v>
      </c>
      <c r="G186" s="76"/>
      <c r="H186" s="76"/>
      <c r="I186" s="76"/>
      <c r="J186" s="76"/>
      <c r="K186" s="76"/>
      <c r="L186" s="90"/>
      <c r="M186" s="77"/>
      <c r="N186" s="55"/>
    </row>
    <row r="187" spans="2:14">
      <c r="B187" s="54"/>
      <c r="C187" s="58"/>
      <c r="E187" s="76" t="s">
        <v>151</v>
      </c>
      <c r="F187" s="14" t="s">
        <v>214</v>
      </c>
      <c r="G187" s="76"/>
      <c r="H187" s="76"/>
      <c r="I187" s="76"/>
      <c r="J187" s="76"/>
      <c r="K187" s="76"/>
      <c r="L187" s="90"/>
      <c r="M187" s="77"/>
      <c r="N187" s="55"/>
    </row>
    <row r="188" spans="2:14">
      <c r="B188" s="54"/>
      <c r="C188" s="58"/>
      <c r="E188" s="76"/>
      <c r="F188" s="79"/>
      <c r="G188" s="86" t="s">
        <v>188</v>
      </c>
      <c r="H188" s="76"/>
      <c r="I188" s="76"/>
      <c r="J188" s="76"/>
      <c r="K188" s="76"/>
      <c r="L188" s="76"/>
      <c r="M188" s="77"/>
      <c r="N188" s="55"/>
    </row>
    <row r="189" spans="2:14">
      <c r="B189" s="54"/>
      <c r="C189" s="58"/>
      <c r="E189" s="76"/>
      <c r="F189" s="79"/>
      <c r="G189" s="76"/>
      <c r="H189" s="76"/>
      <c r="I189" s="76"/>
      <c r="J189" s="76"/>
      <c r="K189" s="76"/>
      <c r="L189" s="76"/>
      <c r="M189" s="77"/>
      <c r="N189" s="55"/>
    </row>
    <row r="190" spans="2:14">
      <c r="B190" s="54"/>
      <c r="C190" s="58"/>
      <c r="E190" s="62">
        <v>5</v>
      </c>
      <c r="F190" s="63" t="s">
        <v>215</v>
      </c>
      <c r="G190" s="76"/>
      <c r="H190" s="76"/>
      <c r="I190" s="76"/>
      <c r="J190" s="76"/>
      <c r="K190" s="76"/>
      <c r="L190" s="90"/>
      <c r="M190" s="77"/>
      <c r="N190" s="55"/>
    </row>
    <row r="191" spans="2:14">
      <c r="B191" s="54"/>
      <c r="C191" s="58"/>
      <c r="E191" s="76" t="s">
        <v>151</v>
      </c>
      <c r="F191" s="14" t="s">
        <v>216</v>
      </c>
      <c r="G191" s="76"/>
      <c r="H191" s="76"/>
      <c r="I191" s="76"/>
      <c r="J191" s="76"/>
      <c r="K191" s="76"/>
      <c r="L191" s="90"/>
      <c r="M191" s="77"/>
      <c r="N191" s="55"/>
    </row>
    <row r="192" spans="2:14">
      <c r="B192" s="54"/>
      <c r="C192" s="58"/>
      <c r="E192" s="76" t="s">
        <v>151</v>
      </c>
      <c r="F192" s="14" t="s">
        <v>217</v>
      </c>
      <c r="G192" s="76"/>
      <c r="H192" s="76"/>
      <c r="I192" s="76"/>
      <c r="J192" s="76"/>
      <c r="K192" s="76"/>
      <c r="L192" s="90"/>
      <c r="M192" s="77"/>
      <c r="N192" s="55"/>
    </row>
    <row r="193" spans="2:14">
      <c r="B193" s="54"/>
      <c r="C193" s="58"/>
      <c r="E193" s="62"/>
      <c r="F193" s="63"/>
      <c r="G193" s="76"/>
      <c r="H193" s="76"/>
      <c r="I193" s="76"/>
      <c r="J193" s="76"/>
      <c r="K193" s="76"/>
      <c r="L193" s="76"/>
      <c r="M193" s="77"/>
      <c r="N193" s="55"/>
    </row>
    <row r="194" spans="2:14">
      <c r="B194" s="54"/>
      <c r="C194" s="58"/>
      <c r="E194" s="62">
        <v>6</v>
      </c>
      <c r="F194" s="63" t="s">
        <v>218</v>
      </c>
      <c r="G194" s="76"/>
      <c r="H194" s="76"/>
      <c r="I194" s="76"/>
      <c r="J194" s="76"/>
      <c r="K194" s="76"/>
      <c r="L194" s="90"/>
      <c r="M194" s="77"/>
      <c r="N194" s="55"/>
    </row>
    <row r="195" spans="2:14">
      <c r="B195" s="54"/>
      <c r="C195" s="58"/>
      <c r="E195" s="76" t="s">
        <v>151</v>
      </c>
      <c r="F195" s="14" t="s">
        <v>219</v>
      </c>
      <c r="G195" s="76"/>
      <c r="H195" s="76"/>
      <c r="I195" s="76"/>
      <c r="J195" s="76"/>
      <c r="K195" s="76"/>
      <c r="L195" s="90"/>
      <c r="M195" s="77"/>
      <c r="N195" s="55"/>
    </row>
    <row r="196" spans="2:14">
      <c r="B196" s="54"/>
      <c r="C196" s="58"/>
      <c r="E196" s="76" t="s">
        <v>151</v>
      </c>
      <c r="F196" s="14" t="s">
        <v>220</v>
      </c>
      <c r="G196" s="76"/>
      <c r="H196" s="76"/>
      <c r="I196" s="76"/>
      <c r="J196" s="76"/>
      <c r="K196" s="76"/>
      <c r="L196" s="90"/>
      <c r="M196" s="77"/>
      <c r="N196" s="55"/>
    </row>
    <row r="197" spans="2:14">
      <c r="B197" s="54"/>
      <c r="C197" s="58"/>
      <c r="E197" s="76"/>
      <c r="F197" s="76"/>
      <c r="G197" s="76"/>
      <c r="H197" s="76"/>
      <c r="I197" s="76"/>
      <c r="J197" s="76"/>
      <c r="K197" s="76"/>
      <c r="L197" s="76"/>
      <c r="M197" s="77"/>
      <c r="N197" s="55"/>
    </row>
    <row r="198" spans="2:14">
      <c r="B198" s="54"/>
      <c r="C198" s="58"/>
      <c r="E198" s="76"/>
      <c r="F198" s="76"/>
      <c r="G198" s="76"/>
      <c r="H198" s="76"/>
      <c r="I198" s="76"/>
      <c r="J198" s="76"/>
      <c r="K198" s="76"/>
      <c r="L198" s="76"/>
      <c r="M198" s="77"/>
      <c r="N198" s="55"/>
    </row>
    <row r="199" spans="2:14">
      <c r="B199" s="54"/>
      <c r="C199" s="58"/>
      <c r="E199" s="76"/>
      <c r="F199" s="76"/>
      <c r="G199" s="76"/>
      <c r="H199" s="76"/>
      <c r="I199" s="76"/>
      <c r="J199" s="76"/>
      <c r="K199" s="76"/>
      <c r="L199" s="76"/>
      <c r="M199" s="77"/>
      <c r="N199" s="55"/>
    </row>
    <row r="200" spans="2:14">
      <c r="B200" s="54"/>
      <c r="C200" s="92"/>
      <c r="D200" s="14"/>
      <c r="E200" s="93" t="s">
        <v>221</v>
      </c>
      <c r="F200" s="94" t="s">
        <v>222</v>
      </c>
      <c r="G200" s="14"/>
      <c r="H200" s="14"/>
      <c r="I200" s="83"/>
      <c r="J200" s="14"/>
      <c r="K200" s="83"/>
      <c r="L200" s="89"/>
      <c r="M200" s="38"/>
      <c r="N200" s="55"/>
    </row>
    <row r="201" spans="2:14">
      <c r="B201" s="54"/>
      <c r="C201" s="92"/>
      <c r="D201" s="14"/>
      <c r="E201" s="83"/>
      <c r="F201" s="14"/>
      <c r="G201" s="14"/>
      <c r="H201" s="14"/>
      <c r="I201" s="83"/>
      <c r="J201" s="14"/>
      <c r="K201" s="83"/>
      <c r="L201" s="89"/>
      <c r="M201" s="38"/>
      <c r="N201" s="55"/>
    </row>
    <row r="202" spans="2:14">
      <c r="B202" s="54"/>
      <c r="C202" s="92"/>
      <c r="D202" s="14"/>
      <c r="E202" s="93">
        <v>7</v>
      </c>
      <c r="F202" s="94" t="s">
        <v>223</v>
      </c>
      <c r="G202" s="14"/>
      <c r="H202" s="14"/>
      <c r="I202" s="83"/>
      <c r="J202" s="14"/>
      <c r="K202" s="83"/>
      <c r="L202" s="89"/>
      <c r="M202" s="38"/>
      <c r="N202" s="55"/>
    </row>
    <row r="203" spans="2:14">
      <c r="B203" s="54"/>
      <c r="C203" s="76">
        <v>7.1</v>
      </c>
      <c r="D203" s="14"/>
      <c r="E203" s="76"/>
      <c r="F203" s="95" t="s">
        <v>224</v>
      </c>
      <c r="G203" s="14"/>
      <c r="H203" s="14"/>
      <c r="I203" s="83"/>
      <c r="J203" s="14"/>
      <c r="K203" s="83"/>
      <c r="L203" s="84"/>
      <c r="M203" s="38"/>
      <c r="N203" s="55"/>
    </row>
    <row r="204" spans="2:14">
      <c r="B204" s="54"/>
      <c r="C204" s="76"/>
      <c r="D204" s="14"/>
      <c r="E204" s="76" t="s">
        <v>151</v>
      </c>
      <c r="F204" s="14" t="s">
        <v>225</v>
      </c>
      <c r="G204" s="14"/>
      <c r="H204" s="14"/>
      <c r="I204" s="83"/>
      <c r="J204" s="14"/>
      <c r="K204" s="83"/>
      <c r="L204" s="84"/>
      <c r="M204" s="38"/>
      <c r="N204" s="55"/>
    </row>
    <row r="205" spans="2:14">
      <c r="B205" s="54"/>
      <c r="C205" s="76"/>
      <c r="D205" s="14"/>
      <c r="E205" s="76" t="s">
        <v>151</v>
      </c>
      <c r="F205" s="14" t="s">
        <v>226</v>
      </c>
      <c r="G205" s="14"/>
      <c r="H205" s="14"/>
      <c r="I205" s="83"/>
      <c r="J205" s="14"/>
      <c r="K205" s="83"/>
      <c r="L205" s="84"/>
      <c r="M205" s="38"/>
      <c r="N205" s="55"/>
    </row>
    <row r="206" spans="2:14">
      <c r="B206" s="54"/>
      <c r="C206" s="76"/>
      <c r="D206" s="14"/>
      <c r="E206" s="76" t="s">
        <v>151</v>
      </c>
      <c r="F206" s="14" t="s">
        <v>227</v>
      </c>
      <c r="G206" s="14"/>
      <c r="H206" s="14"/>
      <c r="I206" s="83"/>
      <c r="J206" s="14"/>
      <c r="K206" s="83"/>
      <c r="L206" s="84"/>
      <c r="M206" s="38"/>
      <c r="N206" s="55"/>
    </row>
    <row r="207" spans="2:14">
      <c r="B207" s="54"/>
      <c r="C207" s="76"/>
      <c r="D207" s="14"/>
      <c r="E207" s="76" t="s">
        <v>151</v>
      </c>
      <c r="F207" s="14" t="s">
        <v>228</v>
      </c>
      <c r="G207" s="14"/>
      <c r="H207" s="14"/>
      <c r="I207" s="83"/>
      <c r="J207" s="14"/>
      <c r="K207" s="83"/>
      <c r="L207" s="84"/>
      <c r="M207" s="38"/>
      <c r="N207" s="55"/>
    </row>
    <row r="208" spans="2:14">
      <c r="B208" s="54"/>
      <c r="C208" s="76"/>
      <c r="D208" s="14"/>
      <c r="E208" s="96"/>
      <c r="F208" s="23"/>
      <c r="G208" s="14"/>
      <c r="H208" s="14"/>
      <c r="I208" s="83"/>
      <c r="J208" s="14"/>
      <c r="K208" s="83"/>
      <c r="L208" s="89"/>
      <c r="M208" s="38"/>
      <c r="N208" s="55"/>
    </row>
    <row r="209" spans="2:14">
      <c r="B209" s="54"/>
      <c r="C209" s="81">
        <v>7.2</v>
      </c>
      <c r="D209" s="14"/>
      <c r="E209" s="96"/>
      <c r="F209" s="95" t="s">
        <v>229</v>
      </c>
      <c r="G209" s="14"/>
      <c r="H209" s="14"/>
      <c r="I209" s="83"/>
      <c r="J209" s="14"/>
      <c r="K209" s="83"/>
      <c r="L209" s="84"/>
      <c r="M209" s="38"/>
      <c r="N209" s="55"/>
    </row>
    <row r="210" spans="2:14">
      <c r="B210" s="54"/>
      <c r="C210" s="81"/>
      <c r="D210" s="14"/>
      <c r="E210" s="76" t="s">
        <v>151</v>
      </c>
      <c r="F210" s="14" t="s">
        <v>230</v>
      </c>
      <c r="G210" s="14"/>
      <c r="H210" s="14"/>
      <c r="I210" s="83"/>
      <c r="J210" s="14"/>
      <c r="K210" s="83"/>
      <c r="L210" s="84"/>
      <c r="M210" s="38"/>
      <c r="N210" s="55"/>
    </row>
    <row r="211" spans="2:14">
      <c r="B211" s="54"/>
      <c r="C211" s="81"/>
      <c r="D211" s="14"/>
      <c r="E211" s="76" t="s">
        <v>151</v>
      </c>
      <c r="F211" s="14" t="s">
        <v>231</v>
      </c>
      <c r="G211" s="14"/>
      <c r="H211" s="14"/>
      <c r="I211" s="83"/>
      <c r="J211" s="14"/>
      <c r="K211" s="83"/>
      <c r="L211" s="84"/>
      <c r="M211" s="38"/>
      <c r="N211" s="55"/>
    </row>
    <row r="212" spans="2:14">
      <c r="B212" s="54"/>
      <c r="C212" s="81"/>
      <c r="D212" s="14"/>
      <c r="E212" s="96"/>
      <c r="F212" s="95"/>
      <c r="G212" s="14"/>
      <c r="H212" s="14"/>
      <c r="I212" s="83"/>
      <c r="J212" s="14"/>
      <c r="K212" s="83"/>
      <c r="L212" s="89"/>
      <c r="M212" s="38"/>
      <c r="N212" s="55"/>
    </row>
    <row r="213" spans="2:14">
      <c r="B213" s="54"/>
      <c r="C213" s="76">
        <v>7.3</v>
      </c>
      <c r="D213" s="14"/>
      <c r="E213" s="96"/>
      <c r="F213" s="95" t="s">
        <v>232</v>
      </c>
      <c r="G213" s="14"/>
      <c r="H213" s="14"/>
      <c r="I213" s="83"/>
      <c r="J213" s="14"/>
      <c r="K213" s="83"/>
      <c r="L213" s="84"/>
      <c r="M213" s="38"/>
      <c r="N213" s="55"/>
    </row>
    <row r="214" spans="2:14">
      <c r="B214" s="54"/>
      <c r="C214" s="76"/>
      <c r="D214" s="14"/>
      <c r="E214" s="76" t="s">
        <v>151</v>
      </c>
      <c r="F214" s="14" t="s">
        <v>233</v>
      </c>
      <c r="G214" s="14"/>
      <c r="H214" s="14"/>
      <c r="I214" s="83"/>
      <c r="J214" s="14"/>
      <c r="K214" s="83"/>
      <c r="L214" s="85"/>
      <c r="M214" s="38"/>
      <c r="N214" s="55"/>
    </row>
    <row r="215" spans="2:14">
      <c r="B215" s="54"/>
      <c r="C215" s="76"/>
      <c r="D215" s="14"/>
      <c r="E215" s="76" t="s">
        <v>151</v>
      </c>
      <c r="F215" s="14" t="s">
        <v>234</v>
      </c>
      <c r="G215" s="14"/>
      <c r="H215" s="14"/>
      <c r="I215" s="83"/>
      <c r="J215" s="14"/>
      <c r="K215" s="83"/>
      <c r="L215" s="85"/>
      <c r="M215" s="38"/>
      <c r="N215" s="55"/>
    </row>
    <row r="216" spans="2:14">
      <c r="B216" s="54"/>
      <c r="C216" s="76"/>
      <c r="D216" s="14"/>
      <c r="E216" s="96"/>
      <c r="F216" s="95"/>
      <c r="G216" s="14"/>
      <c r="H216" s="14"/>
      <c r="I216" s="83"/>
      <c r="J216" s="14"/>
      <c r="K216" s="83"/>
      <c r="L216" s="89"/>
      <c r="M216" s="38"/>
      <c r="N216" s="55"/>
    </row>
    <row r="217" spans="2:14">
      <c r="B217" s="54"/>
      <c r="C217" s="81">
        <v>7.4</v>
      </c>
      <c r="D217" s="14"/>
      <c r="E217" s="96"/>
      <c r="F217" s="95" t="s">
        <v>235</v>
      </c>
      <c r="G217" s="14"/>
      <c r="H217" s="14"/>
      <c r="I217" s="83"/>
      <c r="J217" s="14"/>
      <c r="K217" s="83"/>
      <c r="L217" s="89"/>
      <c r="M217" s="38"/>
      <c r="N217" s="55"/>
    </row>
    <row r="218" spans="2:14">
      <c r="B218" s="54"/>
      <c r="C218" s="81"/>
      <c r="D218" s="14"/>
      <c r="E218" s="76" t="s">
        <v>151</v>
      </c>
      <c r="F218" s="23" t="s">
        <v>236</v>
      </c>
      <c r="G218" s="14"/>
      <c r="H218" s="14"/>
      <c r="I218" s="83"/>
      <c r="J218" s="14"/>
      <c r="K218" s="83"/>
      <c r="L218" s="85"/>
      <c r="M218" s="38"/>
      <c r="N218" s="55"/>
    </row>
    <row r="219" spans="2:14">
      <c r="B219" s="54"/>
      <c r="C219" s="81"/>
      <c r="D219" s="14"/>
      <c r="E219" s="76" t="s">
        <v>151</v>
      </c>
      <c r="F219" s="23" t="s">
        <v>237</v>
      </c>
      <c r="G219" s="14"/>
      <c r="H219" s="14"/>
      <c r="I219" s="83"/>
      <c r="J219" s="14"/>
      <c r="K219" s="83"/>
      <c r="L219" s="89"/>
      <c r="M219" s="38"/>
      <c r="N219" s="55"/>
    </row>
    <row r="220" spans="2:14">
      <c r="B220" s="54"/>
      <c r="C220" s="81"/>
      <c r="D220" s="14"/>
      <c r="E220" s="96"/>
      <c r="F220" s="95"/>
      <c r="G220" s="14"/>
      <c r="H220" s="14"/>
      <c r="I220" s="83"/>
      <c r="J220" s="14"/>
      <c r="K220" s="83"/>
      <c r="L220" s="89"/>
      <c r="M220" s="38"/>
      <c r="N220" s="55"/>
    </row>
    <row r="221" spans="2:14">
      <c r="B221" s="54"/>
      <c r="C221" s="76">
        <v>7.5</v>
      </c>
      <c r="D221" s="14"/>
      <c r="E221" s="96"/>
      <c r="F221" s="95" t="s">
        <v>238</v>
      </c>
      <c r="G221" s="14"/>
      <c r="H221" s="14"/>
      <c r="I221" s="83"/>
      <c r="J221" s="14"/>
      <c r="K221" s="83"/>
      <c r="L221" s="89"/>
      <c r="M221" s="38"/>
      <c r="N221" s="55"/>
    </row>
    <row r="222" spans="2:14">
      <c r="B222" s="54"/>
      <c r="C222" s="76"/>
      <c r="D222" s="14"/>
      <c r="E222" s="76" t="s">
        <v>151</v>
      </c>
      <c r="F222" s="14" t="s">
        <v>239</v>
      </c>
      <c r="G222" s="14"/>
      <c r="H222" s="14"/>
      <c r="I222" s="83"/>
      <c r="J222" s="14"/>
      <c r="K222" s="83"/>
      <c r="L222" s="85"/>
      <c r="M222" s="38"/>
      <c r="N222" s="55"/>
    </row>
    <row r="223" spans="2:14">
      <c r="B223" s="54"/>
      <c r="C223" s="76"/>
      <c r="D223" s="14"/>
      <c r="E223" s="76" t="s">
        <v>151</v>
      </c>
      <c r="F223" s="14" t="s">
        <v>240</v>
      </c>
      <c r="G223" s="14"/>
      <c r="H223" s="14"/>
      <c r="I223" s="83"/>
      <c r="J223" s="14"/>
      <c r="K223" s="83"/>
      <c r="L223" s="85"/>
      <c r="M223" s="38"/>
      <c r="N223" s="55"/>
    </row>
    <row r="224" spans="2:14">
      <c r="B224" s="54"/>
      <c r="C224" s="76"/>
      <c r="D224" s="14"/>
      <c r="E224" s="96"/>
      <c r="F224" s="95"/>
      <c r="G224" s="14"/>
      <c r="H224" s="14"/>
      <c r="I224" s="83"/>
      <c r="J224" s="14"/>
      <c r="K224" s="83"/>
      <c r="L224" s="89"/>
      <c r="M224" s="38"/>
      <c r="N224" s="55"/>
    </row>
    <row r="225" spans="2:14">
      <c r="B225" s="54"/>
      <c r="C225" s="81">
        <v>7.6</v>
      </c>
      <c r="D225" s="14"/>
      <c r="E225" s="96"/>
      <c r="F225" s="95" t="s">
        <v>241</v>
      </c>
      <c r="G225" s="14"/>
      <c r="H225" s="14"/>
      <c r="I225" s="83"/>
      <c r="J225" s="14"/>
      <c r="K225" s="83"/>
      <c r="L225" s="89"/>
      <c r="M225" s="38"/>
      <c r="N225" s="55"/>
    </row>
    <row r="226" spans="2:14">
      <c r="B226" s="54"/>
      <c r="C226" s="81"/>
      <c r="D226" s="14"/>
      <c r="E226" s="76" t="s">
        <v>151</v>
      </c>
      <c r="F226" s="14" t="s">
        <v>242</v>
      </c>
      <c r="G226" s="14"/>
      <c r="H226" s="14"/>
      <c r="I226" s="83"/>
      <c r="J226" s="14"/>
      <c r="K226" s="83"/>
      <c r="L226" s="85"/>
      <c r="M226" s="38"/>
      <c r="N226" s="55"/>
    </row>
    <row r="227" spans="2:14">
      <c r="B227" s="54"/>
      <c r="C227" s="81"/>
      <c r="D227" s="14"/>
      <c r="E227" s="76" t="s">
        <v>151</v>
      </c>
      <c r="F227" s="14" t="s">
        <v>243</v>
      </c>
      <c r="G227" s="14"/>
      <c r="H227" s="14"/>
      <c r="I227" s="83"/>
      <c r="J227" s="14"/>
      <c r="K227" s="83"/>
      <c r="L227" s="85"/>
      <c r="M227" s="38"/>
      <c r="N227" s="55"/>
    </row>
    <row r="228" spans="2:14">
      <c r="B228" s="54"/>
      <c r="C228" s="81"/>
      <c r="D228" s="14"/>
      <c r="E228" s="76" t="s">
        <v>151</v>
      </c>
      <c r="F228" s="14" t="s">
        <v>244</v>
      </c>
      <c r="G228" s="14"/>
      <c r="H228" s="14"/>
      <c r="I228" s="83"/>
      <c r="J228" s="14"/>
      <c r="K228" s="83"/>
      <c r="L228" s="85"/>
      <c r="M228" s="38"/>
      <c r="N228" s="55"/>
    </row>
    <row r="229" spans="2:14">
      <c r="B229" s="54"/>
      <c r="C229" s="81"/>
      <c r="D229" s="14"/>
      <c r="E229" s="76" t="s">
        <v>151</v>
      </c>
      <c r="F229" s="14" t="s">
        <v>245</v>
      </c>
      <c r="G229" s="14"/>
      <c r="H229" s="14"/>
      <c r="I229" s="83"/>
      <c r="J229" s="14"/>
      <c r="K229" s="83"/>
      <c r="L229" s="85"/>
      <c r="M229" s="38"/>
      <c r="N229" s="55"/>
    </row>
    <row r="230" spans="2:14">
      <c r="B230" s="54"/>
      <c r="C230" s="81"/>
      <c r="D230" s="14"/>
      <c r="E230" s="76" t="s">
        <v>151</v>
      </c>
      <c r="F230" s="14" t="s">
        <v>246</v>
      </c>
      <c r="G230" s="14"/>
      <c r="H230" s="14"/>
      <c r="I230" s="83"/>
      <c r="J230" s="14"/>
      <c r="K230" s="83"/>
      <c r="L230" s="85"/>
      <c r="M230" s="38"/>
      <c r="N230" s="55"/>
    </row>
    <row r="231" spans="2:14">
      <c r="B231" s="54"/>
      <c r="C231" s="81"/>
      <c r="D231" s="14"/>
      <c r="E231" s="76" t="s">
        <v>151</v>
      </c>
      <c r="F231" s="14" t="s">
        <v>247</v>
      </c>
      <c r="G231" s="14"/>
      <c r="H231" s="14"/>
      <c r="I231" s="83"/>
      <c r="J231" s="14"/>
      <c r="K231" s="83"/>
      <c r="L231" s="85"/>
      <c r="M231" s="38"/>
      <c r="N231" s="55"/>
    </row>
    <row r="232" spans="2:14">
      <c r="B232" s="54"/>
      <c r="C232" s="92"/>
      <c r="D232" s="14"/>
      <c r="E232" s="96"/>
      <c r="F232" s="97"/>
      <c r="G232" s="14"/>
      <c r="H232" s="14"/>
      <c r="I232" s="83"/>
      <c r="J232" s="14"/>
      <c r="K232" s="83"/>
      <c r="L232" s="89"/>
      <c r="M232" s="38"/>
      <c r="N232" s="55"/>
    </row>
    <row r="233" spans="2:14">
      <c r="B233" s="54"/>
      <c r="C233" s="92"/>
      <c r="D233" s="14"/>
      <c r="E233" s="96">
        <v>8</v>
      </c>
      <c r="F233" s="97" t="s">
        <v>248</v>
      </c>
      <c r="G233" s="14"/>
      <c r="H233" s="14"/>
      <c r="I233" s="14"/>
      <c r="J233" s="14"/>
      <c r="K233" s="83"/>
      <c r="L233" s="87">
        <f>L234+L235+L236+L237</f>
        <v>7902630</v>
      </c>
      <c r="M233" s="38"/>
      <c r="N233" s="55"/>
    </row>
    <row r="234" spans="2:14">
      <c r="B234" s="54"/>
      <c r="C234" s="76">
        <v>8.1</v>
      </c>
      <c r="D234" s="14"/>
      <c r="E234" s="96"/>
      <c r="F234" s="95" t="s">
        <v>249</v>
      </c>
      <c r="G234" s="14"/>
      <c r="H234" s="14"/>
      <c r="I234" s="14"/>
      <c r="J234" s="14"/>
      <c r="K234" s="83"/>
      <c r="L234" s="16">
        <v>4787421</v>
      </c>
      <c r="M234" s="38"/>
      <c r="N234" s="55"/>
    </row>
    <row r="235" spans="2:14">
      <c r="B235" s="54"/>
      <c r="C235" s="81">
        <v>8.1999999999999993</v>
      </c>
      <c r="D235" s="14"/>
      <c r="E235" s="96"/>
      <c r="F235" s="95" t="s">
        <v>54</v>
      </c>
      <c r="G235" s="14"/>
      <c r="H235" s="14"/>
      <c r="I235" s="14"/>
      <c r="J235" s="14"/>
      <c r="K235" s="83"/>
      <c r="L235" s="16">
        <v>2335895</v>
      </c>
      <c r="M235" s="38"/>
      <c r="N235" s="55"/>
    </row>
    <row r="236" spans="2:14">
      <c r="B236" s="54"/>
      <c r="C236" s="76">
        <v>8.3000000000000007</v>
      </c>
      <c r="D236" s="14"/>
      <c r="E236" s="96"/>
      <c r="F236" s="95" t="s">
        <v>250</v>
      </c>
      <c r="G236" s="14"/>
      <c r="H236" s="14"/>
      <c r="I236" s="14"/>
      <c r="J236" s="14"/>
      <c r="K236" s="83"/>
      <c r="L236" s="16">
        <v>779314</v>
      </c>
      <c r="M236" s="38"/>
      <c r="N236" s="55"/>
    </row>
    <row r="237" spans="2:14">
      <c r="B237" s="54"/>
      <c r="C237" s="81">
        <v>8.4</v>
      </c>
      <c r="D237" s="14"/>
      <c r="E237" s="96"/>
      <c r="F237" s="95" t="s">
        <v>251</v>
      </c>
      <c r="G237" s="14"/>
      <c r="H237" s="14"/>
      <c r="I237" s="14"/>
      <c r="J237" s="14"/>
      <c r="K237" s="83"/>
      <c r="L237" s="84"/>
      <c r="M237" s="38"/>
      <c r="N237" s="55"/>
    </row>
    <row r="238" spans="2:14">
      <c r="B238" s="54"/>
      <c r="C238" s="92"/>
      <c r="D238" s="14"/>
      <c r="E238" s="83"/>
      <c r="F238" s="14"/>
      <c r="G238" s="14"/>
      <c r="H238" s="14"/>
      <c r="I238" s="14"/>
      <c r="J238" s="14"/>
      <c r="K238" s="14"/>
      <c r="L238" s="89"/>
      <c r="M238" s="38"/>
      <c r="N238" s="55"/>
    </row>
    <row r="239" spans="2:14">
      <c r="B239" s="54"/>
      <c r="C239" s="92"/>
      <c r="D239" s="14"/>
      <c r="E239" s="83"/>
      <c r="F239" s="14"/>
      <c r="G239" s="14" t="s">
        <v>252</v>
      </c>
      <c r="H239" s="14"/>
      <c r="I239" s="14"/>
      <c r="J239" s="14"/>
      <c r="K239" s="14"/>
      <c r="L239" s="14"/>
      <c r="M239" s="38"/>
      <c r="N239" s="55"/>
    </row>
    <row r="240" spans="2:14">
      <c r="B240" s="54"/>
      <c r="C240" s="92"/>
      <c r="D240" s="14"/>
      <c r="E240" s="247" t="s">
        <v>124</v>
      </c>
      <c r="F240" s="247" t="s">
        <v>253</v>
      </c>
      <c r="G240" s="248" t="s">
        <v>254</v>
      </c>
      <c r="H240" s="249"/>
      <c r="I240" s="250"/>
      <c r="J240" s="248" t="s">
        <v>255</v>
      </c>
      <c r="K240" s="249"/>
      <c r="L240" s="250"/>
      <c r="M240" s="38"/>
      <c r="N240" s="55"/>
    </row>
    <row r="241" spans="2:16">
      <c r="B241" s="54"/>
      <c r="C241" s="92"/>
      <c r="D241" s="14"/>
      <c r="E241" s="247"/>
      <c r="F241" s="247"/>
      <c r="G241" s="98" t="s">
        <v>256</v>
      </c>
      <c r="H241" s="98" t="s">
        <v>257</v>
      </c>
      <c r="I241" s="98" t="s">
        <v>258</v>
      </c>
      <c r="J241" s="98" t="s">
        <v>256</v>
      </c>
      <c r="K241" s="98" t="s">
        <v>257</v>
      </c>
      <c r="L241" s="98" t="s">
        <v>258</v>
      </c>
      <c r="M241" s="38"/>
      <c r="N241" s="55"/>
    </row>
    <row r="242" spans="2:16">
      <c r="B242" s="54"/>
      <c r="C242" s="92"/>
      <c r="D242" s="14"/>
      <c r="E242" s="98"/>
      <c r="F242" s="99" t="s">
        <v>259</v>
      </c>
      <c r="G242" s="100">
        <v>4787421</v>
      </c>
      <c r="H242" s="100">
        <v>0</v>
      </c>
      <c r="I242" s="100">
        <f>G242-H242</f>
        <v>4787421</v>
      </c>
      <c r="J242" s="100">
        <v>4787421</v>
      </c>
      <c r="K242" s="100">
        <v>0</v>
      </c>
      <c r="L242" s="100">
        <f>J242-K242</f>
        <v>4787421</v>
      </c>
      <c r="M242" s="38"/>
      <c r="N242" s="55"/>
    </row>
    <row r="243" spans="2:16">
      <c r="B243" s="54"/>
      <c r="C243" s="92"/>
      <c r="D243" s="14"/>
      <c r="E243" s="98"/>
      <c r="F243" s="99" t="s">
        <v>260</v>
      </c>
      <c r="G243" s="100">
        <f>2512818+200000</f>
        <v>2712818</v>
      </c>
      <c r="H243" s="100">
        <v>376923</v>
      </c>
      <c r="I243" s="100">
        <f>G243-H243</f>
        <v>2335895</v>
      </c>
      <c r="J243" s="100">
        <v>3645748</v>
      </c>
      <c r="K243" s="100">
        <v>283941</v>
      </c>
      <c r="L243" s="100">
        <f>J243-K243</f>
        <v>3361807</v>
      </c>
      <c r="M243" s="38"/>
      <c r="N243" s="55"/>
      <c r="P243" s="101"/>
    </row>
    <row r="244" spans="2:16">
      <c r="B244" s="54"/>
      <c r="C244" s="92"/>
      <c r="D244" s="14"/>
      <c r="E244" s="98"/>
      <c r="F244" s="99" t="s">
        <v>261</v>
      </c>
      <c r="G244" s="100">
        <f>848991+103208</f>
        <v>952199</v>
      </c>
      <c r="H244" s="100">
        <v>172885</v>
      </c>
      <c r="I244" s="100">
        <f>G244-H244</f>
        <v>779314</v>
      </c>
      <c r="J244" s="100"/>
      <c r="K244" s="100"/>
      <c r="L244" s="100">
        <f>J244-K244</f>
        <v>0</v>
      </c>
      <c r="M244" s="38"/>
      <c r="N244" s="55"/>
      <c r="P244" s="101"/>
    </row>
    <row r="245" spans="2:16">
      <c r="B245" s="71"/>
      <c r="C245" s="102"/>
      <c r="D245" s="23"/>
      <c r="E245" s="103"/>
      <c r="F245" s="103" t="s">
        <v>262</v>
      </c>
      <c r="G245" s="104">
        <f t="shared" ref="G245:L245" si="0">SUM(G242:G244)</f>
        <v>8452438</v>
      </c>
      <c r="H245" s="104">
        <f t="shared" si="0"/>
        <v>549808</v>
      </c>
      <c r="I245" s="105">
        <f t="shared" si="0"/>
        <v>7902630</v>
      </c>
      <c r="J245" s="104">
        <f t="shared" si="0"/>
        <v>8433169</v>
      </c>
      <c r="K245" s="104">
        <f t="shared" si="0"/>
        <v>283941</v>
      </c>
      <c r="L245" s="104">
        <f t="shared" si="0"/>
        <v>8149228</v>
      </c>
      <c r="M245" s="64"/>
      <c r="N245" s="75"/>
      <c r="P245" s="101"/>
    </row>
    <row r="246" spans="2:16">
      <c r="B246" s="54"/>
      <c r="C246" s="58"/>
      <c r="E246" s="49"/>
      <c r="F246" s="97"/>
      <c r="G246" s="97"/>
      <c r="H246" s="97"/>
      <c r="I246" s="106"/>
      <c r="J246" s="97"/>
      <c r="K246" s="49"/>
      <c r="L246" s="97"/>
      <c r="M246" s="38"/>
      <c r="N246" s="55"/>
    </row>
    <row r="247" spans="2:16">
      <c r="B247" s="54"/>
      <c r="C247" s="58"/>
      <c r="E247" s="49"/>
      <c r="F247" s="14" t="s">
        <v>263</v>
      </c>
      <c r="G247" s="86"/>
      <c r="H247" s="97"/>
      <c r="I247" s="97"/>
      <c r="J247" s="97"/>
      <c r="K247" s="49"/>
      <c r="L247" s="16">
        <f>G245-L245</f>
        <v>303210</v>
      </c>
      <c r="M247" s="38"/>
      <c r="N247" s="55"/>
    </row>
    <row r="248" spans="2:16">
      <c r="B248" s="54"/>
      <c r="C248" s="58"/>
      <c r="E248" s="49"/>
      <c r="F248" s="14" t="s">
        <v>264</v>
      </c>
      <c r="G248" s="86"/>
      <c r="H248" s="97"/>
      <c r="I248" s="97"/>
      <c r="J248" s="97"/>
      <c r="K248" s="49"/>
      <c r="L248" s="222"/>
      <c r="M248" s="38"/>
      <c r="N248" s="55"/>
    </row>
    <row r="249" spans="2:16">
      <c r="B249" s="54"/>
      <c r="C249" s="58"/>
      <c r="E249" s="49"/>
      <c r="F249" s="14" t="s">
        <v>265</v>
      </c>
      <c r="G249" s="86"/>
      <c r="H249" s="97"/>
      <c r="I249" s="97"/>
      <c r="J249" s="97"/>
      <c r="K249" s="49"/>
      <c r="L249" s="107"/>
      <c r="M249" s="38"/>
      <c r="N249" s="55"/>
    </row>
    <row r="250" spans="2:16">
      <c r="B250" s="54"/>
      <c r="C250" s="58"/>
      <c r="E250" s="49"/>
      <c r="F250" s="97"/>
      <c r="G250" s="86" t="s">
        <v>188</v>
      </c>
      <c r="H250" s="97"/>
      <c r="I250" s="97"/>
      <c r="J250" s="97"/>
      <c r="K250" s="49"/>
      <c r="L250" s="97"/>
      <c r="M250" s="38"/>
      <c r="N250" s="55"/>
    </row>
    <row r="251" spans="2:16">
      <c r="B251" s="54"/>
      <c r="C251" s="58"/>
      <c r="E251" s="49"/>
      <c r="F251" s="97"/>
      <c r="G251" s="86"/>
      <c r="H251" s="97"/>
      <c r="I251" s="97"/>
      <c r="J251" s="97"/>
      <c r="K251" s="49"/>
      <c r="L251" s="97"/>
      <c r="M251" s="38"/>
      <c r="N251" s="55"/>
    </row>
    <row r="252" spans="2:16">
      <c r="B252" s="54"/>
      <c r="C252" s="58"/>
      <c r="E252" s="49"/>
      <c r="F252" s="97"/>
      <c r="G252" s="86"/>
      <c r="H252" s="97"/>
      <c r="I252" s="97"/>
      <c r="J252" s="97"/>
      <c r="K252" s="49"/>
      <c r="L252" s="97"/>
      <c r="M252" s="38"/>
      <c r="N252" s="55"/>
    </row>
    <row r="253" spans="2:16">
      <c r="B253" s="54"/>
      <c r="C253" s="92"/>
      <c r="D253" s="14"/>
      <c r="E253" s="93">
        <v>9</v>
      </c>
      <c r="F253" s="94" t="s">
        <v>266</v>
      </c>
      <c r="G253" s="14"/>
      <c r="H253" s="14"/>
      <c r="I253" s="14"/>
      <c r="J253" s="14"/>
      <c r="K253" s="14"/>
      <c r="L253" s="97"/>
      <c r="M253" s="38"/>
      <c r="N253" s="55"/>
    </row>
    <row r="254" spans="2:16">
      <c r="B254" s="54"/>
      <c r="C254" s="92"/>
      <c r="D254" s="14"/>
      <c r="E254" s="76" t="s">
        <v>151</v>
      </c>
      <c r="F254" s="23" t="s">
        <v>267</v>
      </c>
      <c r="G254" s="14"/>
      <c r="H254" s="14"/>
      <c r="I254" s="14"/>
      <c r="J254" s="14"/>
      <c r="K254" s="14"/>
      <c r="L254" s="107"/>
      <c r="M254" s="38"/>
      <c r="N254" s="55"/>
    </row>
    <row r="255" spans="2:16">
      <c r="B255" s="54"/>
      <c r="C255" s="92"/>
      <c r="D255" s="14"/>
      <c r="E255" s="76" t="s">
        <v>151</v>
      </c>
      <c r="F255" s="23" t="s">
        <v>268</v>
      </c>
      <c r="G255" s="14"/>
      <c r="H255" s="14"/>
      <c r="I255" s="14"/>
      <c r="J255" s="14"/>
      <c r="K255" s="14"/>
      <c r="L255" s="107"/>
      <c r="M255" s="38"/>
      <c r="N255" s="55"/>
    </row>
    <row r="256" spans="2:16">
      <c r="B256" s="54"/>
      <c r="C256" s="92"/>
      <c r="D256" s="14"/>
      <c r="E256" s="76" t="s">
        <v>151</v>
      </c>
      <c r="F256" s="23" t="s">
        <v>269</v>
      </c>
      <c r="G256" s="14"/>
      <c r="H256" s="14"/>
      <c r="I256" s="14"/>
      <c r="J256" s="14"/>
      <c r="K256" s="14"/>
      <c r="L256" s="107"/>
      <c r="M256" s="38"/>
      <c r="N256" s="55"/>
    </row>
    <row r="257" spans="2:14">
      <c r="B257" s="54"/>
      <c r="C257" s="92"/>
      <c r="D257" s="14"/>
      <c r="E257" s="76" t="s">
        <v>151</v>
      </c>
      <c r="F257" s="23" t="s">
        <v>270</v>
      </c>
      <c r="G257" s="14"/>
      <c r="H257" s="14"/>
      <c r="I257" s="14"/>
      <c r="J257" s="14"/>
      <c r="K257" s="14"/>
      <c r="L257" s="107"/>
      <c r="M257" s="38"/>
      <c r="N257" s="55"/>
    </row>
    <row r="258" spans="2:14">
      <c r="B258" s="54"/>
      <c r="C258" s="92"/>
      <c r="D258" s="14"/>
      <c r="E258" s="76" t="s">
        <v>151</v>
      </c>
      <c r="F258" s="23" t="s">
        <v>271</v>
      </c>
      <c r="G258" s="14"/>
      <c r="H258" s="14"/>
      <c r="I258" s="14"/>
      <c r="J258" s="14"/>
      <c r="K258" s="14"/>
      <c r="L258" s="107"/>
      <c r="M258" s="38"/>
      <c r="N258" s="55"/>
    </row>
    <row r="259" spans="2:14">
      <c r="B259" s="54"/>
      <c r="C259" s="92"/>
      <c r="D259" s="14"/>
      <c r="E259" s="96"/>
      <c r="F259" s="97"/>
      <c r="G259" s="14"/>
      <c r="H259" s="14"/>
      <c r="I259" s="14"/>
      <c r="J259" s="14"/>
      <c r="K259" s="14"/>
      <c r="L259" s="97"/>
      <c r="M259" s="38"/>
      <c r="N259" s="55"/>
    </row>
    <row r="260" spans="2:14">
      <c r="B260" s="54"/>
      <c r="C260" s="92"/>
      <c r="E260" s="93">
        <v>10</v>
      </c>
      <c r="F260" s="94" t="s">
        <v>272</v>
      </c>
      <c r="J260" s="14"/>
      <c r="L260" s="97"/>
      <c r="M260" s="38"/>
      <c r="N260" s="55"/>
    </row>
    <row r="261" spans="2:14">
      <c r="B261" s="54"/>
      <c r="C261" s="92"/>
      <c r="E261" s="76" t="s">
        <v>151</v>
      </c>
      <c r="F261" s="14" t="s">
        <v>273</v>
      </c>
      <c r="J261" s="14"/>
      <c r="L261" s="108"/>
      <c r="M261" s="38"/>
      <c r="N261" s="55"/>
    </row>
    <row r="262" spans="2:14">
      <c r="B262" s="54"/>
      <c r="C262" s="92"/>
      <c r="E262" s="76"/>
      <c r="F262" s="14" t="s">
        <v>274</v>
      </c>
      <c r="J262" s="14"/>
      <c r="L262" s="108"/>
      <c r="M262" s="38"/>
      <c r="N262" s="55"/>
    </row>
    <row r="263" spans="2:14">
      <c r="B263" s="54"/>
      <c r="C263" s="92"/>
      <c r="E263" s="76"/>
      <c r="F263" s="14" t="s">
        <v>275</v>
      </c>
      <c r="J263" s="14"/>
      <c r="L263" s="108"/>
      <c r="M263" s="38"/>
      <c r="N263" s="55"/>
    </row>
    <row r="264" spans="2:14">
      <c r="B264" s="54"/>
      <c r="C264" s="92"/>
      <c r="E264" s="76"/>
      <c r="F264" s="14" t="s">
        <v>276</v>
      </c>
      <c r="J264" s="14"/>
      <c r="L264" s="108"/>
      <c r="M264" s="38"/>
      <c r="N264" s="55"/>
    </row>
    <row r="265" spans="2:14">
      <c r="B265" s="54"/>
      <c r="C265" s="92"/>
      <c r="E265" s="93"/>
      <c r="F265" s="94"/>
      <c r="J265" s="14"/>
      <c r="L265" s="97"/>
      <c r="M265" s="38"/>
      <c r="N265" s="55"/>
    </row>
    <row r="266" spans="2:14">
      <c r="B266" s="54"/>
      <c r="C266" s="92"/>
      <c r="E266" s="76" t="s">
        <v>151</v>
      </c>
      <c r="F266" s="14" t="s">
        <v>277</v>
      </c>
      <c r="J266" s="14"/>
      <c r="L266" s="108"/>
      <c r="M266" s="38"/>
      <c r="N266" s="55"/>
    </row>
    <row r="267" spans="2:14">
      <c r="B267" s="54"/>
      <c r="C267" s="92"/>
      <c r="E267" s="93"/>
      <c r="F267" s="14" t="s">
        <v>278</v>
      </c>
      <c r="J267" s="14"/>
      <c r="L267" s="108"/>
      <c r="M267" s="38"/>
      <c r="N267" s="55"/>
    </row>
    <row r="268" spans="2:14">
      <c r="B268" s="54"/>
      <c r="C268" s="92"/>
      <c r="E268" s="93"/>
      <c r="F268" s="14" t="s">
        <v>279</v>
      </c>
      <c r="J268" s="14"/>
      <c r="L268" s="108"/>
      <c r="M268" s="38"/>
      <c r="N268" s="55"/>
    </row>
    <row r="269" spans="2:14">
      <c r="B269" s="54"/>
      <c r="C269" s="92"/>
      <c r="E269" s="93"/>
      <c r="F269" s="14" t="s">
        <v>280</v>
      </c>
      <c r="J269" s="14"/>
      <c r="L269" s="108"/>
      <c r="M269" s="38"/>
      <c r="N269" s="55"/>
    </row>
    <row r="270" spans="2:14">
      <c r="B270" s="54"/>
      <c r="C270" s="92"/>
      <c r="E270" s="93"/>
      <c r="F270" s="94"/>
      <c r="J270" s="14"/>
      <c r="L270" s="97"/>
      <c r="M270" s="38"/>
      <c r="N270" s="55"/>
    </row>
    <row r="271" spans="2:14">
      <c r="B271" s="54"/>
      <c r="C271" s="92"/>
      <c r="E271" s="76" t="s">
        <v>151</v>
      </c>
      <c r="F271" s="14" t="s">
        <v>55</v>
      </c>
      <c r="J271" s="14"/>
      <c r="L271" s="108"/>
      <c r="M271" s="38"/>
      <c r="N271" s="55"/>
    </row>
    <row r="272" spans="2:14">
      <c r="B272" s="54"/>
      <c r="C272" s="92"/>
      <c r="E272" s="93"/>
      <c r="F272" s="14" t="s">
        <v>281</v>
      </c>
      <c r="J272" s="14"/>
      <c r="L272" s="108"/>
      <c r="M272" s="38"/>
      <c r="N272" s="55"/>
    </row>
    <row r="273" spans="2:14">
      <c r="B273" s="54"/>
      <c r="C273" s="92"/>
      <c r="E273" s="93"/>
      <c r="F273" s="14" t="s">
        <v>282</v>
      </c>
      <c r="J273" s="14"/>
      <c r="L273" s="108"/>
      <c r="M273" s="38"/>
      <c r="N273" s="55"/>
    </row>
    <row r="274" spans="2:14">
      <c r="B274" s="54"/>
      <c r="C274" s="92"/>
      <c r="E274" s="93"/>
      <c r="F274" s="14" t="s">
        <v>283</v>
      </c>
      <c r="J274" s="14"/>
      <c r="L274" s="108"/>
      <c r="M274" s="38"/>
      <c r="N274" s="55"/>
    </row>
    <row r="275" spans="2:14">
      <c r="B275" s="54"/>
      <c r="C275" s="92"/>
      <c r="E275" s="93"/>
      <c r="F275" s="94"/>
      <c r="J275" s="14"/>
      <c r="L275" s="97"/>
      <c r="M275" s="38"/>
      <c r="N275" s="55"/>
    </row>
    <row r="276" spans="2:14">
      <c r="B276" s="54"/>
      <c r="C276" s="92"/>
      <c r="E276" s="76" t="s">
        <v>151</v>
      </c>
      <c r="F276" s="14" t="s">
        <v>284</v>
      </c>
      <c r="J276" s="14"/>
      <c r="L276" s="108"/>
      <c r="M276" s="38"/>
      <c r="N276" s="55"/>
    </row>
    <row r="277" spans="2:14">
      <c r="B277" s="54"/>
      <c r="C277" s="92"/>
      <c r="E277" s="93"/>
      <c r="F277" s="14" t="s">
        <v>285</v>
      </c>
      <c r="J277" s="14"/>
      <c r="L277" s="107"/>
      <c r="M277" s="38"/>
      <c r="N277" s="55"/>
    </row>
    <row r="278" spans="2:14">
      <c r="B278" s="54"/>
      <c r="C278" s="92"/>
      <c r="E278" s="93"/>
      <c r="F278" s="94"/>
      <c r="J278" s="14"/>
      <c r="L278" s="97"/>
      <c r="M278" s="38"/>
      <c r="N278" s="55"/>
    </row>
    <row r="279" spans="2:14">
      <c r="B279" s="54"/>
      <c r="C279" s="92"/>
      <c r="E279" s="96"/>
      <c r="F279" s="97"/>
      <c r="J279" s="14"/>
      <c r="L279" s="97"/>
      <c r="M279" s="38"/>
      <c r="N279" s="55"/>
    </row>
    <row r="280" spans="2:14">
      <c r="B280" s="54"/>
      <c r="C280" s="92"/>
      <c r="E280" s="93">
        <v>11</v>
      </c>
      <c r="F280" s="94" t="s">
        <v>286</v>
      </c>
      <c r="J280" s="14"/>
      <c r="L280" s="97"/>
      <c r="M280" s="38"/>
      <c r="N280" s="55"/>
    </row>
    <row r="281" spans="2:14">
      <c r="B281" s="54"/>
      <c r="C281" s="92"/>
      <c r="E281" s="96"/>
      <c r="F281" s="14" t="s">
        <v>287</v>
      </c>
      <c r="J281" s="14"/>
      <c r="L281" s="108"/>
      <c r="M281" s="38"/>
      <c r="N281" s="55"/>
    </row>
    <row r="282" spans="2:14">
      <c r="B282" s="54"/>
      <c r="C282" s="92"/>
      <c r="E282" s="96"/>
      <c r="F282" s="97"/>
      <c r="J282" s="14"/>
      <c r="L282" s="97"/>
      <c r="M282" s="38"/>
      <c r="N282" s="55"/>
    </row>
    <row r="283" spans="2:14" ht="15">
      <c r="B283" s="54"/>
      <c r="C283" s="92"/>
      <c r="E283" s="93">
        <v>12</v>
      </c>
      <c r="F283" s="94" t="s">
        <v>288</v>
      </c>
      <c r="H283" s="109"/>
      <c r="I283" s="109"/>
      <c r="J283" s="14"/>
      <c r="L283" s="108"/>
      <c r="M283" s="38"/>
      <c r="N283" s="55"/>
    </row>
    <row r="284" spans="2:14" ht="15">
      <c r="B284" s="54"/>
      <c r="C284" s="92"/>
      <c r="E284" s="96"/>
      <c r="F284" s="97"/>
      <c r="H284" s="109"/>
      <c r="I284" s="109"/>
      <c r="J284" s="14"/>
      <c r="L284" s="97"/>
      <c r="M284" s="38"/>
      <c r="N284" s="55"/>
    </row>
    <row r="285" spans="2:14" ht="15">
      <c r="B285" s="54"/>
      <c r="C285" s="92"/>
      <c r="E285" s="96"/>
      <c r="F285" s="97"/>
      <c r="G285" s="109"/>
      <c r="H285" s="109"/>
      <c r="I285" s="109"/>
      <c r="K285" s="49"/>
      <c r="L285" s="97"/>
      <c r="M285" s="38"/>
      <c r="N285" s="55"/>
    </row>
    <row r="286" spans="2:14">
      <c r="B286" s="54"/>
      <c r="C286" s="58"/>
      <c r="E286" s="93" t="s">
        <v>289</v>
      </c>
      <c r="F286" s="110" t="s">
        <v>290</v>
      </c>
      <c r="G286" s="61"/>
      <c r="K286" s="49"/>
      <c r="L286" s="97"/>
      <c r="M286" s="38"/>
      <c r="N286" s="55"/>
    </row>
    <row r="287" spans="2:14">
      <c r="B287" s="54"/>
      <c r="C287" s="58"/>
      <c r="E287" s="93"/>
      <c r="F287" s="110"/>
      <c r="G287" s="61"/>
      <c r="K287" s="49"/>
      <c r="L287" s="97"/>
      <c r="M287" s="38"/>
      <c r="N287" s="55"/>
    </row>
    <row r="288" spans="2:14">
      <c r="B288" s="54"/>
      <c r="C288" s="92"/>
      <c r="E288" s="111">
        <v>13</v>
      </c>
      <c r="F288" s="112" t="s">
        <v>291</v>
      </c>
      <c r="G288" s="61"/>
      <c r="K288" s="49"/>
      <c r="L288" s="97"/>
      <c r="M288" s="38"/>
      <c r="N288" s="55"/>
    </row>
    <row r="289" spans="2:14">
      <c r="B289" s="54"/>
      <c r="C289" s="81" t="s">
        <v>292</v>
      </c>
      <c r="E289" s="96"/>
      <c r="F289" s="79" t="s">
        <v>56</v>
      </c>
      <c r="G289" s="61"/>
      <c r="K289" s="49"/>
      <c r="L289" s="108"/>
      <c r="M289" s="38"/>
      <c r="N289" s="55"/>
    </row>
    <row r="290" spans="2:14">
      <c r="B290" s="54"/>
      <c r="C290" s="81"/>
      <c r="E290" s="76" t="s">
        <v>151</v>
      </c>
      <c r="F290" s="14" t="s">
        <v>293</v>
      </c>
      <c r="G290" s="61"/>
      <c r="K290" s="49"/>
      <c r="L290" s="108"/>
      <c r="M290" s="38"/>
      <c r="N290" s="55"/>
    </row>
    <row r="291" spans="2:14">
      <c r="B291" s="54"/>
      <c r="C291" s="81"/>
      <c r="E291" s="76" t="s">
        <v>151</v>
      </c>
      <c r="F291" s="14" t="s">
        <v>294</v>
      </c>
      <c r="G291" s="61"/>
      <c r="K291" s="49"/>
      <c r="L291" s="108"/>
      <c r="M291" s="38"/>
      <c r="N291" s="55"/>
    </row>
    <row r="292" spans="2:14">
      <c r="B292" s="54"/>
      <c r="C292" s="81"/>
      <c r="E292" s="76" t="s">
        <v>151</v>
      </c>
      <c r="F292" s="14" t="s">
        <v>295</v>
      </c>
      <c r="G292" s="61"/>
      <c r="K292" s="49"/>
      <c r="L292" s="108"/>
      <c r="M292" s="38"/>
      <c r="N292" s="55"/>
    </row>
    <row r="293" spans="2:14">
      <c r="B293" s="54"/>
      <c r="C293" s="81"/>
      <c r="E293" s="76" t="s">
        <v>151</v>
      </c>
      <c r="F293" s="14" t="s">
        <v>296</v>
      </c>
      <c r="G293" s="61"/>
      <c r="K293" s="49"/>
      <c r="L293" s="108"/>
      <c r="M293" s="38"/>
      <c r="N293" s="55"/>
    </row>
    <row r="294" spans="2:14">
      <c r="B294" s="54"/>
      <c r="C294" s="81"/>
      <c r="E294" s="76" t="s">
        <v>151</v>
      </c>
      <c r="F294" s="14" t="s">
        <v>297</v>
      </c>
      <c r="G294" s="61"/>
      <c r="K294" s="49"/>
      <c r="L294" s="108"/>
      <c r="M294" s="38"/>
      <c r="N294" s="55"/>
    </row>
    <row r="295" spans="2:14">
      <c r="B295" s="54"/>
      <c r="C295" s="81"/>
      <c r="E295" s="76" t="s">
        <v>151</v>
      </c>
      <c r="F295" s="14" t="s">
        <v>298</v>
      </c>
      <c r="G295" s="61"/>
      <c r="K295" s="49"/>
      <c r="L295" s="108"/>
      <c r="M295" s="38"/>
      <c r="N295" s="55"/>
    </row>
    <row r="296" spans="2:14">
      <c r="B296" s="54"/>
      <c r="C296" s="81"/>
      <c r="E296" s="96"/>
      <c r="F296" s="79"/>
      <c r="G296" s="61"/>
      <c r="K296" s="49"/>
      <c r="L296" s="97"/>
      <c r="M296" s="38"/>
      <c r="N296" s="55"/>
    </row>
    <row r="297" spans="2:14">
      <c r="B297" s="54"/>
      <c r="C297" s="76" t="s">
        <v>299</v>
      </c>
      <c r="E297" s="96"/>
      <c r="F297" s="79" t="s">
        <v>300</v>
      </c>
      <c r="G297" s="61"/>
      <c r="K297" s="49"/>
      <c r="L297" s="87">
        <f>L298+L301+L302+L303+L305+L306+L307</f>
        <v>0</v>
      </c>
      <c r="M297" s="38"/>
      <c r="N297" s="55"/>
    </row>
    <row r="298" spans="2:14" ht="15.75">
      <c r="B298" s="54"/>
      <c r="C298" s="76"/>
      <c r="E298" s="76" t="s">
        <v>151</v>
      </c>
      <c r="F298" s="91" t="s">
        <v>301</v>
      </c>
      <c r="G298" s="61"/>
      <c r="K298" s="49"/>
      <c r="L298" s="108"/>
      <c r="M298" s="38"/>
      <c r="N298" s="55"/>
    </row>
    <row r="299" spans="2:14" ht="15.75">
      <c r="B299" s="54"/>
      <c r="C299" s="76"/>
      <c r="E299" s="96"/>
      <c r="F299" s="91"/>
      <c r="G299" s="113" t="s">
        <v>302</v>
      </c>
      <c r="K299" s="49"/>
      <c r="L299" s="97"/>
      <c r="M299" s="38"/>
      <c r="N299" s="55"/>
    </row>
    <row r="300" spans="2:14">
      <c r="B300" s="54"/>
      <c r="C300" s="76"/>
      <c r="E300" s="76" t="s">
        <v>151</v>
      </c>
      <c r="F300" s="14" t="s">
        <v>303</v>
      </c>
      <c r="G300" s="61"/>
      <c r="K300" s="49"/>
      <c r="L300" s="108"/>
      <c r="M300" s="38"/>
      <c r="N300" s="55"/>
    </row>
    <row r="301" spans="2:14">
      <c r="B301" s="54"/>
      <c r="C301" s="76"/>
      <c r="E301" s="96"/>
      <c r="F301" s="14"/>
      <c r="G301" s="23" t="s">
        <v>304</v>
      </c>
      <c r="K301" s="49"/>
      <c r="L301" s="108"/>
      <c r="M301" s="38"/>
      <c r="N301" s="55"/>
    </row>
    <row r="302" spans="2:14">
      <c r="B302" s="54"/>
      <c r="C302" s="76"/>
      <c r="E302" s="96"/>
      <c r="F302" s="14"/>
      <c r="G302" s="23" t="s">
        <v>305</v>
      </c>
      <c r="K302" s="49"/>
      <c r="L302" s="108"/>
      <c r="M302" s="38"/>
      <c r="N302" s="55"/>
    </row>
    <row r="303" spans="2:14">
      <c r="B303" s="54"/>
      <c r="C303" s="76"/>
      <c r="E303" s="96"/>
      <c r="F303" s="14"/>
      <c r="G303" s="23" t="s">
        <v>306</v>
      </c>
      <c r="K303" s="49"/>
      <c r="L303" s="108"/>
      <c r="M303" s="38"/>
      <c r="N303" s="55"/>
    </row>
    <row r="304" spans="2:14">
      <c r="B304" s="54"/>
      <c r="C304" s="76"/>
      <c r="E304" s="76" t="s">
        <v>151</v>
      </c>
      <c r="F304" s="14" t="s">
        <v>307</v>
      </c>
      <c r="G304" s="61"/>
      <c r="K304" s="49"/>
      <c r="L304" s="108"/>
      <c r="M304" s="38"/>
      <c r="N304" s="55"/>
    </row>
    <row r="305" spans="2:14">
      <c r="B305" s="54"/>
      <c r="C305" s="76"/>
      <c r="E305" s="96"/>
      <c r="F305" s="14"/>
      <c r="G305" s="23" t="s">
        <v>308</v>
      </c>
      <c r="K305" s="49"/>
      <c r="L305" s="15"/>
      <c r="M305" s="38"/>
      <c r="N305" s="55"/>
    </row>
    <row r="306" spans="2:14">
      <c r="B306" s="54"/>
      <c r="C306" s="76"/>
      <c r="E306" s="96"/>
      <c r="F306" s="14"/>
      <c r="G306" s="23" t="s">
        <v>305</v>
      </c>
      <c r="K306" s="49"/>
      <c r="L306" s="108"/>
      <c r="M306" s="38"/>
      <c r="N306" s="55"/>
    </row>
    <row r="307" spans="2:14">
      <c r="B307" s="54"/>
      <c r="C307" s="76"/>
      <c r="E307" s="96"/>
      <c r="F307" s="14"/>
      <c r="G307" s="23" t="s">
        <v>306</v>
      </c>
      <c r="K307" s="49"/>
      <c r="L307" s="108"/>
      <c r="M307" s="38"/>
      <c r="N307" s="55"/>
    </row>
    <row r="308" spans="2:14">
      <c r="B308" s="54"/>
      <c r="C308" s="76"/>
      <c r="E308" s="76" t="s">
        <v>151</v>
      </c>
      <c r="F308" s="14" t="s">
        <v>296</v>
      </c>
      <c r="G308" s="61"/>
      <c r="K308" s="49"/>
      <c r="L308" s="108"/>
      <c r="M308" s="38"/>
      <c r="N308" s="55"/>
    </row>
    <row r="309" spans="2:14">
      <c r="B309" s="54"/>
      <c r="C309" s="76"/>
      <c r="E309" s="76" t="s">
        <v>151</v>
      </c>
      <c r="F309" s="14" t="s">
        <v>309</v>
      </c>
      <c r="G309" s="61"/>
      <c r="K309" s="49"/>
      <c r="L309" s="108"/>
      <c r="M309" s="38"/>
      <c r="N309" s="55"/>
    </row>
    <row r="310" spans="2:14">
      <c r="B310" s="54"/>
      <c r="C310" s="76"/>
      <c r="E310" s="96"/>
      <c r="F310" s="79"/>
      <c r="G310" s="61"/>
      <c r="K310" s="49"/>
      <c r="L310" s="97"/>
      <c r="M310" s="38"/>
      <c r="N310" s="55"/>
    </row>
    <row r="311" spans="2:14">
      <c r="B311" s="54"/>
      <c r="C311" s="81" t="s">
        <v>310</v>
      </c>
      <c r="E311" s="96"/>
      <c r="F311" s="79" t="s">
        <v>311</v>
      </c>
      <c r="G311" s="61"/>
      <c r="K311" s="49"/>
      <c r="L311" s="108"/>
      <c r="M311" s="38"/>
      <c r="N311" s="55"/>
    </row>
    <row r="312" spans="2:14">
      <c r="B312" s="54"/>
      <c r="C312" s="81"/>
      <c r="E312" s="76" t="s">
        <v>151</v>
      </c>
      <c r="F312" s="14" t="s">
        <v>312</v>
      </c>
      <c r="G312" s="61"/>
      <c r="K312" s="49"/>
      <c r="L312" s="107"/>
      <c r="M312" s="38"/>
      <c r="N312" s="55"/>
    </row>
    <row r="313" spans="2:14">
      <c r="B313" s="54"/>
      <c r="C313" s="81"/>
      <c r="E313" s="96"/>
      <c r="F313" s="79"/>
      <c r="G313" s="61"/>
      <c r="K313" s="49"/>
      <c r="L313" s="97"/>
      <c r="M313" s="38"/>
      <c r="N313" s="55"/>
    </row>
    <row r="314" spans="2:14">
      <c r="B314" s="54"/>
      <c r="C314" s="76" t="s">
        <v>313</v>
      </c>
      <c r="E314" s="96"/>
      <c r="F314" s="79" t="s">
        <v>314</v>
      </c>
      <c r="G314" s="61"/>
      <c r="K314" s="49"/>
      <c r="L314" s="82">
        <f>L315+L317</f>
        <v>51479833</v>
      </c>
      <c r="M314" s="38"/>
      <c r="N314" s="55"/>
    </row>
    <row r="315" spans="2:14">
      <c r="B315" s="54"/>
      <c r="C315" s="76"/>
      <c r="E315" s="76" t="s">
        <v>151</v>
      </c>
      <c r="F315" s="14" t="s">
        <v>315</v>
      </c>
      <c r="G315" s="61"/>
      <c r="K315" s="49"/>
      <c r="L315" s="16">
        <v>51479833</v>
      </c>
      <c r="M315" s="38"/>
      <c r="N315" s="55"/>
    </row>
    <row r="316" spans="2:14">
      <c r="B316" s="54"/>
      <c r="C316" s="76"/>
      <c r="E316" s="76"/>
      <c r="F316" s="14"/>
      <c r="G316" s="86" t="s">
        <v>316</v>
      </c>
      <c r="K316" s="49"/>
      <c r="L316" s="108"/>
      <c r="M316" s="38"/>
      <c r="N316" s="55"/>
    </row>
    <row r="317" spans="2:14">
      <c r="B317" s="54"/>
      <c r="C317" s="76"/>
      <c r="E317" s="76" t="s">
        <v>151</v>
      </c>
      <c r="F317" s="14" t="s">
        <v>317</v>
      </c>
      <c r="G317" s="61"/>
      <c r="K317" s="49"/>
      <c r="L317" s="16"/>
      <c r="N317" s="55"/>
    </row>
    <row r="318" spans="2:14">
      <c r="B318" s="54"/>
      <c r="C318" s="76"/>
      <c r="E318" s="96"/>
      <c r="F318" s="79"/>
      <c r="G318" s="86" t="s">
        <v>318</v>
      </c>
      <c r="K318" s="49"/>
      <c r="L318" s="97"/>
      <c r="M318" s="38"/>
      <c r="N318" s="55"/>
    </row>
    <row r="319" spans="2:14">
      <c r="B319" s="54"/>
      <c r="C319" s="76"/>
      <c r="E319" s="96"/>
      <c r="F319" s="79"/>
      <c r="G319" s="61"/>
      <c r="K319" s="49"/>
      <c r="L319" s="97"/>
      <c r="M319" s="38"/>
      <c r="N319" s="55"/>
    </row>
    <row r="320" spans="2:14">
      <c r="B320" s="54"/>
      <c r="C320" s="81" t="s">
        <v>319</v>
      </c>
      <c r="E320" s="14"/>
      <c r="F320" s="79" t="s">
        <v>320</v>
      </c>
      <c r="G320" s="61"/>
      <c r="K320" s="49"/>
      <c r="L320" s="108"/>
      <c r="M320" s="38"/>
      <c r="N320" s="55"/>
    </row>
    <row r="321" spans="2:14">
      <c r="B321" s="54"/>
      <c r="C321" s="81"/>
      <c r="E321" s="76" t="s">
        <v>151</v>
      </c>
      <c r="F321" s="14" t="s">
        <v>321</v>
      </c>
      <c r="G321" s="61"/>
      <c r="K321" s="49"/>
      <c r="L321" s="108"/>
      <c r="M321" s="38"/>
      <c r="N321" s="55"/>
    </row>
    <row r="322" spans="2:14">
      <c r="B322" s="54"/>
      <c r="C322" s="81"/>
      <c r="E322" s="76"/>
      <c r="F322" s="79"/>
      <c r="G322" s="61"/>
      <c r="K322" s="49"/>
      <c r="L322" s="49"/>
      <c r="M322" s="38"/>
      <c r="N322" s="55"/>
    </row>
    <row r="323" spans="2:14">
      <c r="B323" s="54"/>
      <c r="C323" s="76" t="s">
        <v>322</v>
      </c>
      <c r="E323" s="14"/>
      <c r="F323" s="79" t="s">
        <v>323</v>
      </c>
      <c r="G323" s="61"/>
      <c r="K323" s="49"/>
      <c r="L323" s="108"/>
      <c r="M323" s="38"/>
      <c r="N323" s="55"/>
    </row>
    <row r="324" spans="2:14">
      <c r="B324" s="54"/>
      <c r="C324" s="76"/>
      <c r="E324" s="76" t="s">
        <v>151</v>
      </c>
      <c r="F324" s="14" t="s">
        <v>324</v>
      </c>
      <c r="G324" s="61"/>
      <c r="K324" s="49"/>
      <c r="L324" s="108"/>
      <c r="M324" s="38"/>
      <c r="N324" s="55"/>
    </row>
    <row r="325" spans="2:14">
      <c r="B325" s="54"/>
      <c r="C325" s="76"/>
      <c r="E325" s="76"/>
      <c r="F325" s="79"/>
      <c r="G325" s="61"/>
      <c r="K325" s="49"/>
      <c r="L325" s="49"/>
      <c r="M325" s="49"/>
      <c r="N325" s="55"/>
    </row>
    <row r="326" spans="2:14">
      <c r="B326" s="54"/>
      <c r="C326" s="81" t="s">
        <v>325</v>
      </c>
      <c r="E326" s="14"/>
      <c r="F326" s="79" t="s">
        <v>326</v>
      </c>
      <c r="G326" s="61"/>
      <c r="K326" s="49"/>
      <c r="L326" s="108"/>
      <c r="M326" s="38"/>
      <c r="N326" s="55"/>
    </row>
    <row r="327" spans="2:14">
      <c r="B327" s="54"/>
      <c r="C327" s="81"/>
      <c r="E327" s="76" t="s">
        <v>151</v>
      </c>
      <c r="F327" s="23" t="s">
        <v>327</v>
      </c>
      <c r="G327" s="61"/>
      <c r="K327" s="49"/>
      <c r="L327" s="108"/>
      <c r="M327" s="38"/>
      <c r="N327" s="55"/>
    </row>
    <row r="328" spans="2:14">
      <c r="B328" s="54"/>
      <c r="C328" s="81"/>
      <c r="E328" s="76"/>
      <c r="F328" s="79"/>
      <c r="G328" s="61"/>
      <c r="K328" s="49"/>
      <c r="L328" s="49"/>
      <c r="M328" s="38"/>
      <c r="N328" s="55"/>
    </row>
    <row r="329" spans="2:14">
      <c r="B329" s="54"/>
      <c r="C329" s="76" t="s">
        <v>328</v>
      </c>
      <c r="E329" s="14"/>
      <c r="F329" s="79" t="s">
        <v>329</v>
      </c>
      <c r="G329" s="61"/>
      <c r="K329" s="49"/>
      <c r="L329" s="82">
        <f>L330+L331+L332+L333+L334</f>
        <v>95300</v>
      </c>
      <c r="M329" s="38"/>
      <c r="N329" s="55"/>
    </row>
    <row r="330" spans="2:14">
      <c r="B330" s="54"/>
      <c r="C330" s="76"/>
      <c r="E330" s="76" t="s">
        <v>151</v>
      </c>
      <c r="F330" s="14" t="s">
        <v>330</v>
      </c>
      <c r="G330" s="61"/>
      <c r="K330" s="49"/>
      <c r="L330" s="108"/>
      <c r="M330" s="38"/>
      <c r="N330" s="55"/>
    </row>
    <row r="331" spans="2:14">
      <c r="B331" s="54"/>
      <c r="C331" s="76"/>
      <c r="E331" s="76" t="s">
        <v>151</v>
      </c>
      <c r="F331" s="14" t="s">
        <v>331</v>
      </c>
      <c r="G331" s="61"/>
      <c r="K331" s="49"/>
      <c r="L331" s="108"/>
      <c r="M331" s="38"/>
      <c r="N331" s="55"/>
    </row>
    <row r="332" spans="2:14">
      <c r="B332" s="54"/>
      <c r="C332" s="76"/>
      <c r="E332" s="76" t="s">
        <v>151</v>
      </c>
      <c r="F332" s="14" t="s">
        <v>332</v>
      </c>
      <c r="G332" s="61"/>
      <c r="K332" s="49"/>
      <c r="L332" s="16">
        <v>95300</v>
      </c>
      <c r="M332" s="38"/>
      <c r="N332" s="55"/>
    </row>
    <row r="333" spans="2:14">
      <c r="B333" s="54"/>
      <c r="C333" s="76"/>
      <c r="E333" s="76" t="s">
        <v>151</v>
      </c>
      <c r="F333" s="14" t="s">
        <v>333</v>
      </c>
      <c r="G333" s="61"/>
      <c r="K333" s="49"/>
      <c r="L333" s="108"/>
      <c r="M333" s="38"/>
      <c r="N333" s="55"/>
    </row>
    <row r="334" spans="2:14">
      <c r="B334" s="54"/>
      <c r="C334" s="76"/>
      <c r="E334" s="76" t="s">
        <v>151</v>
      </c>
      <c r="F334" s="14" t="s">
        <v>334</v>
      </c>
      <c r="G334" s="61"/>
      <c r="K334" s="49"/>
      <c r="L334" s="108"/>
      <c r="M334" s="38"/>
      <c r="N334" s="55"/>
    </row>
    <row r="335" spans="2:14">
      <c r="B335" s="54"/>
      <c r="C335" s="76"/>
      <c r="E335" s="76"/>
      <c r="F335" s="79"/>
      <c r="G335" s="61"/>
      <c r="K335" s="49"/>
      <c r="L335" s="49"/>
      <c r="M335" s="38"/>
      <c r="N335" s="55"/>
    </row>
    <row r="336" spans="2:14">
      <c r="B336" s="54"/>
      <c r="C336" s="81" t="s">
        <v>335</v>
      </c>
      <c r="E336" s="14"/>
      <c r="F336" s="79" t="s">
        <v>336</v>
      </c>
      <c r="G336" s="61"/>
      <c r="K336" s="49"/>
      <c r="L336" s="82">
        <f>L337+L338+L339+L340+L341+L342+L343+L344</f>
        <v>588127</v>
      </c>
      <c r="M336" s="38"/>
      <c r="N336" s="55"/>
    </row>
    <row r="337" spans="2:14">
      <c r="B337" s="54"/>
      <c r="C337" s="81"/>
      <c r="E337" s="76" t="s">
        <v>151</v>
      </c>
      <c r="F337" s="14" t="s">
        <v>337</v>
      </c>
      <c r="G337" s="61"/>
      <c r="K337" s="49"/>
      <c r="L337" s="15"/>
      <c r="M337" s="38"/>
      <c r="N337" s="55"/>
    </row>
    <row r="338" spans="2:14">
      <c r="B338" s="54"/>
      <c r="C338" s="81"/>
      <c r="E338" s="76" t="s">
        <v>151</v>
      </c>
      <c r="F338" s="14" t="s">
        <v>338</v>
      </c>
      <c r="G338" s="61"/>
      <c r="K338" s="49"/>
      <c r="L338" s="15">
        <v>5993</v>
      </c>
      <c r="M338" s="38"/>
      <c r="N338" s="55"/>
    </row>
    <row r="339" spans="2:14">
      <c r="B339" s="54"/>
      <c r="C339" s="81"/>
      <c r="E339" s="76" t="s">
        <v>151</v>
      </c>
      <c r="F339" s="14" t="s">
        <v>339</v>
      </c>
      <c r="G339" s="61"/>
      <c r="K339" s="49"/>
      <c r="L339" s="15"/>
      <c r="M339" s="38"/>
      <c r="N339" s="55"/>
    </row>
    <row r="340" spans="2:14">
      <c r="B340" s="54"/>
      <c r="C340" s="81"/>
      <c r="E340" s="76" t="s">
        <v>151</v>
      </c>
      <c r="F340" s="14" t="s">
        <v>340</v>
      </c>
      <c r="G340" s="61"/>
      <c r="K340" s="49"/>
      <c r="L340" s="15"/>
      <c r="M340" s="38"/>
      <c r="N340" s="55"/>
    </row>
    <row r="341" spans="2:14">
      <c r="B341" s="54"/>
      <c r="C341" s="81"/>
      <c r="E341" s="76" t="s">
        <v>151</v>
      </c>
      <c r="F341" s="14" t="s">
        <v>341</v>
      </c>
      <c r="G341" s="61"/>
      <c r="K341" s="49"/>
      <c r="L341" s="15">
        <v>582134</v>
      </c>
      <c r="M341" s="38"/>
      <c r="N341" s="55"/>
    </row>
    <row r="342" spans="2:14">
      <c r="B342" s="54"/>
      <c r="C342" s="81"/>
      <c r="E342" s="76" t="s">
        <v>151</v>
      </c>
      <c r="F342" s="14" t="s">
        <v>342</v>
      </c>
      <c r="G342" s="61"/>
      <c r="K342" s="49"/>
      <c r="L342" s="16"/>
      <c r="M342" s="38"/>
      <c r="N342" s="55"/>
    </row>
    <row r="343" spans="2:14">
      <c r="B343" s="54"/>
      <c r="C343" s="81"/>
      <c r="E343" s="76" t="s">
        <v>151</v>
      </c>
      <c r="F343" s="14" t="s">
        <v>343</v>
      </c>
      <c r="G343" s="61"/>
      <c r="K343" s="49"/>
      <c r="L343" s="108"/>
      <c r="M343" s="38"/>
      <c r="N343" s="55"/>
    </row>
    <row r="344" spans="2:14">
      <c r="B344" s="54"/>
      <c r="C344" s="81"/>
      <c r="E344" s="76" t="s">
        <v>151</v>
      </c>
      <c r="F344" s="14" t="s">
        <v>344</v>
      </c>
      <c r="G344" s="61"/>
      <c r="K344" s="49"/>
      <c r="L344" s="16"/>
      <c r="M344" s="38"/>
      <c r="N344" s="55"/>
    </row>
    <row r="345" spans="2:14">
      <c r="B345" s="54"/>
      <c r="C345" s="81"/>
      <c r="E345" s="76"/>
      <c r="F345" s="79"/>
      <c r="G345" s="61"/>
      <c r="K345" s="49"/>
      <c r="L345" s="49"/>
      <c r="M345" s="38"/>
      <c r="N345" s="55"/>
    </row>
    <row r="346" spans="2:14">
      <c r="B346" s="54"/>
      <c r="C346" s="81" t="s">
        <v>345</v>
      </c>
      <c r="E346" s="14"/>
      <c r="F346" s="79" t="s">
        <v>346</v>
      </c>
      <c r="G346" s="61"/>
      <c r="K346" s="49"/>
      <c r="L346" s="82">
        <f>L347+L348</f>
        <v>0</v>
      </c>
      <c r="M346" s="38"/>
      <c r="N346" s="55"/>
    </row>
    <row r="347" spans="2:14">
      <c r="B347" s="54"/>
      <c r="C347" s="81"/>
      <c r="E347" s="76" t="s">
        <v>151</v>
      </c>
      <c r="F347" s="14" t="s">
        <v>347</v>
      </c>
      <c r="G347" s="61"/>
      <c r="K347" s="49"/>
      <c r="L347" s="16"/>
      <c r="M347" s="38"/>
      <c r="N347" s="55"/>
    </row>
    <row r="348" spans="2:14">
      <c r="B348" s="54"/>
      <c r="C348" s="81"/>
      <c r="E348" s="76" t="s">
        <v>151</v>
      </c>
      <c r="F348" s="14" t="s">
        <v>348</v>
      </c>
      <c r="G348" s="61"/>
      <c r="K348" s="49"/>
      <c r="L348" s="108"/>
      <c r="M348" s="38"/>
      <c r="N348" s="55"/>
    </row>
    <row r="349" spans="2:14">
      <c r="B349" s="54"/>
      <c r="C349" s="81"/>
      <c r="E349" s="76"/>
      <c r="F349" s="79"/>
      <c r="G349" s="61"/>
      <c r="K349" s="49"/>
      <c r="L349" s="97"/>
      <c r="M349" s="38"/>
      <c r="N349" s="55"/>
    </row>
    <row r="350" spans="2:14">
      <c r="B350" s="54"/>
      <c r="C350" s="92"/>
      <c r="E350" s="111">
        <v>14</v>
      </c>
      <c r="F350" s="112" t="s">
        <v>349</v>
      </c>
      <c r="G350" s="61"/>
      <c r="K350" s="49"/>
      <c r="L350" s="108"/>
      <c r="M350" s="38"/>
      <c r="N350" s="55"/>
    </row>
    <row r="351" spans="2:14">
      <c r="B351" s="54"/>
      <c r="C351" s="92"/>
      <c r="E351" s="76" t="s">
        <v>151</v>
      </c>
      <c r="F351" s="14" t="s">
        <v>350</v>
      </c>
      <c r="G351" s="61"/>
      <c r="K351" s="49"/>
      <c r="L351" s="108"/>
      <c r="M351" s="38"/>
      <c r="N351" s="55"/>
    </row>
    <row r="352" spans="2:14">
      <c r="B352" s="54"/>
      <c r="C352" s="92"/>
      <c r="E352" s="76" t="s">
        <v>151</v>
      </c>
      <c r="F352" s="14" t="s">
        <v>351</v>
      </c>
      <c r="G352" s="61"/>
      <c r="K352" s="49"/>
      <c r="L352" s="108"/>
      <c r="M352" s="38"/>
      <c r="N352" s="55"/>
    </row>
    <row r="353" spans="2:14">
      <c r="B353" s="54"/>
      <c r="C353" s="92"/>
      <c r="E353" s="111"/>
      <c r="F353" s="112"/>
      <c r="G353" s="61"/>
      <c r="K353" s="49"/>
      <c r="L353" s="97"/>
      <c r="M353" s="38"/>
      <c r="N353" s="55"/>
    </row>
    <row r="354" spans="2:14">
      <c r="B354" s="54"/>
      <c r="C354" s="92"/>
      <c r="E354" s="111">
        <v>15</v>
      </c>
      <c r="F354" s="112" t="s">
        <v>352</v>
      </c>
      <c r="G354" s="61"/>
      <c r="K354" s="49"/>
      <c r="L354" s="108"/>
      <c r="M354" s="38"/>
      <c r="N354" s="55"/>
    </row>
    <row r="355" spans="2:14">
      <c r="B355" s="54"/>
      <c r="C355" s="92"/>
      <c r="E355" s="76" t="s">
        <v>151</v>
      </c>
      <c r="F355" s="114" t="s">
        <v>353</v>
      </c>
      <c r="G355" s="61"/>
      <c r="K355" s="49"/>
      <c r="L355" s="108"/>
      <c r="M355" s="38"/>
      <c r="N355" s="55"/>
    </row>
    <row r="356" spans="2:14">
      <c r="B356" s="54"/>
      <c r="C356" s="92"/>
      <c r="E356" s="76" t="s">
        <v>151</v>
      </c>
      <c r="F356" s="14" t="s">
        <v>354</v>
      </c>
      <c r="G356" s="61"/>
      <c r="K356" s="49"/>
      <c r="L356" s="108"/>
      <c r="M356" s="38"/>
      <c r="N356" s="55"/>
    </row>
    <row r="357" spans="2:14">
      <c r="B357" s="54"/>
      <c r="C357" s="92"/>
      <c r="E357" s="111"/>
      <c r="F357" s="112"/>
      <c r="G357" s="61"/>
      <c r="K357" s="49"/>
      <c r="L357" s="97"/>
      <c r="M357" s="38"/>
      <c r="N357" s="55"/>
    </row>
    <row r="358" spans="2:14">
      <c r="B358" s="54"/>
      <c r="C358" s="92"/>
      <c r="E358" s="111">
        <v>16</v>
      </c>
      <c r="F358" s="112" t="s">
        <v>34</v>
      </c>
      <c r="G358" s="61"/>
      <c r="K358" s="49"/>
      <c r="L358" s="108"/>
      <c r="M358" s="38"/>
      <c r="N358" s="55"/>
    </row>
    <row r="359" spans="2:14">
      <c r="B359" s="54"/>
      <c r="C359" s="92"/>
      <c r="E359" s="76" t="s">
        <v>151</v>
      </c>
      <c r="F359" s="114" t="s">
        <v>355</v>
      </c>
      <c r="G359" s="61"/>
      <c r="K359" s="49"/>
      <c r="L359" s="108"/>
      <c r="M359" s="38"/>
      <c r="N359" s="55"/>
    </row>
    <row r="360" spans="2:14">
      <c r="B360" s="54"/>
      <c r="C360" s="58"/>
      <c r="E360" s="96"/>
      <c r="F360" s="61"/>
      <c r="G360" s="61"/>
      <c r="K360" s="49"/>
      <c r="L360" s="97"/>
      <c r="M360" s="38"/>
      <c r="N360" s="55"/>
    </row>
    <row r="361" spans="2:14">
      <c r="B361" s="54"/>
      <c r="C361" s="92"/>
      <c r="E361" s="111">
        <v>17</v>
      </c>
      <c r="F361" s="112" t="s">
        <v>356</v>
      </c>
      <c r="G361" s="61"/>
      <c r="K361" s="49"/>
      <c r="L361" s="97"/>
      <c r="M361" s="38"/>
      <c r="N361" s="55"/>
    </row>
    <row r="362" spans="2:14">
      <c r="B362" s="54"/>
      <c r="C362" s="76" t="s">
        <v>357</v>
      </c>
      <c r="E362" s="96"/>
      <c r="F362" s="79" t="s">
        <v>56</v>
      </c>
      <c r="G362" s="61"/>
      <c r="K362" s="49"/>
      <c r="L362" s="108"/>
      <c r="M362" s="38"/>
      <c r="N362" s="55"/>
    </row>
    <row r="363" spans="2:14">
      <c r="B363" s="54"/>
      <c r="C363" s="76"/>
      <c r="E363" s="76" t="s">
        <v>151</v>
      </c>
      <c r="F363" s="14" t="s">
        <v>358</v>
      </c>
      <c r="G363" s="61"/>
      <c r="K363" s="49"/>
      <c r="L363" s="108"/>
      <c r="M363" s="38"/>
      <c r="N363" s="55"/>
    </row>
    <row r="364" spans="2:14">
      <c r="B364" s="54"/>
      <c r="C364" s="76"/>
      <c r="E364" s="76" t="s">
        <v>151</v>
      </c>
      <c r="F364" s="14" t="s">
        <v>359</v>
      </c>
      <c r="G364" s="61"/>
      <c r="K364" s="49"/>
      <c r="L364" s="108"/>
      <c r="M364" s="38"/>
      <c r="N364" s="55"/>
    </row>
    <row r="365" spans="2:14">
      <c r="B365" s="54"/>
      <c r="C365" s="76"/>
      <c r="E365" s="76" t="s">
        <v>151</v>
      </c>
      <c r="F365" s="14" t="s">
        <v>360</v>
      </c>
      <c r="G365" s="61"/>
      <c r="K365" s="49"/>
      <c r="L365" s="108"/>
      <c r="M365" s="38"/>
      <c r="N365" s="55"/>
    </row>
    <row r="366" spans="2:14">
      <c r="B366" s="54"/>
      <c r="C366" s="76"/>
      <c r="E366" s="76" t="s">
        <v>151</v>
      </c>
      <c r="F366" s="14" t="s">
        <v>296</v>
      </c>
      <c r="G366" s="61"/>
      <c r="K366" s="49"/>
      <c r="L366" s="108"/>
      <c r="M366" s="38"/>
      <c r="N366" s="55"/>
    </row>
    <row r="367" spans="2:14">
      <c r="B367" s="54"/>
      <c r="C367" s="76"/>
      <c r="E367" s="76" t="s">
        <v>151</v>
      </c>
      <c r="F367" s="14" t="s">
        <v>297</v>
      </c>
      <c r="G367" s="61"/>
      <c r="K367" s="49"/>
      <c r="L367" s="108"/>
      <c r="M367" s="38"/>
      <c r="N367" s="55"/>
    </row>
    <row r="368" spans="2:14">
      <c r="B368" s="54"/>
      <c r="C368" s="76"/>
      <c r="E368" s="76" t="s">
        <v>151</v>
      </c>
      <c r="F368" s="14" t="s">
        <v>298</v>
      </c>
      <c r="G368" s="61"/>
      <c r="K368" s="49"/>
      <c r="L368" s="108"/>
      <c r="M368" s="38"/>
      <c r="N368" s="55"/>
    </row>
    <row r="369" spans="2:14">
      <c r="B369" s="54"/>
      <c r="C369" s="76"/>
      <c r="E369" s="96"/>
      <c r="F369" s="79"/>
      <c r="G369" s="61"/>
      <c r="K369" s="49"/>
      <c r="L369" s="97"/>
      <c r="M369" s="38"/>
      <c r="N369" s="55"/>
    </row>
    <row r="370" spans="2:14">
      <c r="B370" s="54"/>
      <c r="C370" s="81" t="s">
        <v>361</v>
      </c>
      <c r="E370" s="96"/>
      <c r="F370" s="79" t="s">
        <v>300</v>
      </c>
      <c r="G370" s="61"/>
      <c r="K370" s="49"/>
      <c r="L370" s="97"/>
      <c r="M370" s="38"/>
      <c r="N370" s="55"/>
    </row>
    <row r="371" spans="2:14" ht="15.75">
      <c r="B371" s="54"/>
      <c r="C371" s="81"/>
      <c r="E371" s="76" t="s">
        <v>151</v>
      </c>
      <c r="F371" s="91" t="s">
        <v>301</v>
      </c>
      <c r="G371" s="61"/>
      <c r="K371" s="49"/>
      <c r="L371" s="108"/>
      <c r="M371" s="38"/>
      <c r="N371" s="55"/>
    </row>
    <row r="372" spans="2:14" ht="15.75">
      <c r="B372" s="54"/>
      <c r="C372" s="81"/>
      <c r="E372" s="96"/>
      <c r="F372" s="91"/>
      <c r="G372" s="113" t="s">
        <v>302</v>
      </c>
      <c r="K372" s="49"/>
      <c r="L372" s="97"/>
      <c r="M372" s="38"/>
      <c r="N372" s="55"/>
    </row>
    <row r="373" spans="2:14">
      <c r="B373" s="54"/>
      <c r="C373" s="81"/>
      <c r="E373" s="76" t="s">
        <v>151</v>
      </c>
      <c r="F373" s="14" t="s">
        <v>362</v>
      </c>
      <c r="G373" s="61"/>
      <c r="K373" s="49"/>
      <c r="L373" s="108"/>
      <c r="M373" s="38"/>
      <c r="N373" s="55"/>
    </row>
    <row r="374" spans="2:14">
      <c r="B374" s="54"/>
      <c r="C374" s="81"/>
      <c r="E374" s="96"/>
      <c r="F374" s="14"/>
      <c r="G374" s="23" t="s">
        <v>304</v>
      </c>
      <c r="K374" s="49"/>
      <c r="L374" s="108"/>
      <c r="M374" s="38"/>
      <c r="N374" s="55"/>
    </row>
    <row r="375" spans="2:14">
      <c r="B375" s="54"/>
      <c r="C375" s="81"/>
      <c r="E375" s="96"/>
      <c r="F375" s="14"/>
      <c r="G375" s="23" t="s">
        <v>305</v>
      </c>
      <c r="K375" s="49"/>
      <c r="L375" s="108"/>
      <c r="M375" s="38"/>
      <c r="N375" s="55"/>
    </row>
    <row r="376" spans="2:14">
      <c r="B376" s="54"/>
      <c r="C376" s="81"/>
      <c r="E376" s="96"/>
      <c r="F376" s="14"/>
      <c r="G376" s="23" t="s">
        <v>306</v>
      </c>
      <c r="K376" s="49"/>
      <c r="L376" s="108"/>
      <c r="M376" s="38"/>
      <c r="N376" s="55"/>
    </row>
    <row r="377" spans="2:14">
      <c r="B377" s="54"/>
      <c r="C377" s="81"/>
      <c r="E377" s="76" t="s">
        <v>151</v>
      </c>
      <c r="F377" s="14" t="s">
        <v>296</v>
      </c>
      <c r="G377" s="61"/>
      <c r="K377" s="49"/>
      <c r="L377" s="108"/>
      <c r="M377" s="38"/>
      <c r="N377" s="55"/>
    </row>
    <row r="378" spans="2:14">
      <c r="B378" s="54"/>
      <c r="C378" s="81"/>
      <c r="E378" s="96"/>
      <c r="F378" s="79"/>
      <c r="G378" s="61"/>
      <c r="K378" s="49"/>
      <c r="L378" s="97"/>
      <c r="M378" s="38"/>
      <c r="N378" s="55"/>
    </row>
    <row r="379" spans="2:14">
      <c r="B379" s="54"/>
      <c r="C379" s="76" t="s">
        <v>363</v>
      </c>
      <c r="E379" s="96"/>
      <c r="F379" s="79" t="s">
        <v>364</v>
      </c>
      <c r="G379" s="61"/>
      <c r="K379" s="49"/>
      <c r="L379" s="108"/>
      <c r="M379" s="38"/>
      <c r="N379" s="55"/>
    </row>
    <row r="380" spans="2:14">
      <c r="B380" s="54"/>
      <c r="C380" s="76"/>
      <c r="E380" s="76" t="s">
        <v>151</v>
      </c>
      <c r="F380" s="14" t="s">
        <v>312</v>
      </c>
      <c r="G380" s="61"/>
      <c r="K380" s="49"/>
      <c r="L380" s="108"/>
      <c r="M380" s="38"/>
      <c r="N380" s="55"/>
    </row>
    <row r="381" spans="2:14">
      <c r="B381" s="54"/>
      <c r="C381" s="76"/>
      <c r="E381" s="96"/>
      <c r="F381" s="79"/>
      <c r="G381" s="61"/>
      <c r="K381" s="49"/>
      <c r="L381" s="97"/>
      <c r="M381" s="38"/>
      <c r="N381" s="55"/>
    </row>
    <row r="382" spans="2:14">
      <c r="B382" s="54"/>
      <c r="C382" s="81" t="s">
        <v>365</v>
      </c>
      <c r="E382" s="96"/>
      <c r="F382" s="79" t="s">
        <v>314</v>
      </c>
      <c r="G382" s="61"/>
      <c r="K382" s="49"/>
      <c r="L382" s="97"/>
      <c r="M382" s="38"/>
      <c r="N382" s="55"/>
    </row>
    <row r="383" spans="2:14">
      <c r="B383" s="54"/>
      <c r="C383" s="81"/>
      <c r="E383" s="76" t="s">
        <v>151</v>
      </c>
      <c r="F383" s="14" t="s">
        <v>366</v>
      </c>
      <c r="G383" s="61"/>
      <c r="K383" s="49"/>
      <c r="L383" s="108"/>
      <c r="M383" s="38"/>
      <c r="N383" s="55"/>
    </row>
    <row r="384" spans="2:14">
      <c r="B384" s="54"/>
      <c r="C384" s="81"/>
      <c r="E384" s="76"/>
      <c r="F384" s="14"/>
      <c r="G384" s="86" t="s">
        <v>316</v>
      </c>
      <c r="K384" s="49"/>
      <c r="L384" s="108"/>
      <c r="M384" s="38"/>
      <c r="N384" s="55"/>
    </row>
    <row r="385" spans="2:14">
      <c r="B385" s="54"/>
      <c r="C385" s="81"/>
      <c r="E385" s="76" t="s">
        <v>151</v>
      </c>
      <c r="F385" s="14" t="s">
        <v>367</v>
      </c>
      <c r="G385" s="61"/>
      <c r="K385" s="49"/>
      <c r="L385" s="108"/>
      <c r="M385" s="38"/>
      <c r="N385" s="55"/>
    </row>
    <row r="386" spans="2:14">
      <c r="B386" s="54"/>
      <c r="C386" s="81"/>
      <c r="E386" s="96"/>
      <c r="F386" s="79"/>
      <c r="G386" s="86" t="s">
        <v>318</v>
      </c>
      <c r="K386" s="49"/>
      <c r="L386" s="97"/>
      <c r="M386" s="38"/>
      <c r="N386" s="55"/>
    </row>
    <row r="387" spans="2:14">
      <c r="B387" s="54"/>
      <c r="C387" s="81"/>
      <c r="E387" s="96"/>
      <c r="F387" s="79"/>
      <c r="G387" s="61"/>
      <c r="K387" s="49"/>
      <c r="L387" s="97"/>
      <c r="M387" s="38"/>
      <c r="N387" s="55"/>
    </row>
    <row r="388" spans="2:14">
      <c r="B388" s="54"/>
      <c r="C388" s="76" t="s">
        <v>368</v>
      </c>
      <c r="E388" s="96"/>
      <c r="F388" s="79" t="s">
        <v>320</v>
      </c>
      <c r="G388" s="61"/>
      <c r="K388" s="49"/>
      <c r="L388" s="108"/>
      <c r="M388" s="38"/>
      <c r="N388" s="55"/>
    </row>
    <row r="389" spans="2:14">
      <c r="B389" s="54"/>
      <c r="C389" s="76"/>
      <c r="E389" s="76" t="s">
        <v>151</v>
      </c>
      <c r="F389" s="14" t="s">
        <v>369</v>
      </c>
      <c r="G389" s="61"/>
      <c r="K389" s="49"/>
      <c r="L389" s="108"/>
      <c r="M389" s="38"/>
      <c r="N389" s="55"/>
    </row>
    <row r="390" spans="2:14">
      <c r="B390" s="54"/>
      <c r="C390" s="76"/>
      <c r="E390" s="96"/>
      <c r="F390" s="79"/>
      <c r="G390" s="61"/>
      <c r="K390" s="49"/>
      <c r="L390" s="97"/>
      <c r="M390" s="38"/>
      <c r="N390" s="55"/>
    </row>
    <row r="391" spans="2:14">
      <c r="B391" s="54"/>
      <c r="C391" s="81" t="s">
        <v>370</v>
      </c>
      <c r="E391" s="96"/>
      <c r="F391" s="79" t="s">
        <v>323</v>
      </c>
      <c r="G391" s="61"/>
      <c r="K391" s="49"/>
      <c r="L391" s="108"/>
      <c r="M391" s="38"/>
      <c r="N391" s="55"/>
    </row>
    <row r="392" spans="2:14">
      <c r="B392" s="54"/>
      <c r="C392" s="81"/>
      <c r="E392" s="76" t="s">
        <v>151</v>
      </c>
      <c r="F392" s="14" t="s">
        <v>371</v>
      </c>
      <c r="G392" s="61"/>
      <c r="K392" s="49"/>
      <c r="L392" s="108"/>
      <c r="M392" s="38"/>
      <c r="N392" s="55"/>
    </row>
    <row r="393" spans="2:14">
      <c r="B393" s="54"/>
      <c r="C393" s="81"/>
      <c r="E393" s="96"/>
      <c r="F393" s="79"/>
      <c r="G393" s="61"/>
      <c r="K393" s="49"/>
      <c r="L393" s="49"/>
      <c r="M393" s="49"/>
      <c r="N393" s="55"/>
    </row>
    <row r="394" spans="2:14">
      <c r="B394" s="54"/>
      <c r="C394" s="76" t="s">
        <v>372</v>
      </c>
      <c r="E394" s="96"/>
      <c r="F394" s="79" t="s">
        <v>326</v>
      </c>
      <c r="G394" s="61"/>
      <c r="K394" s="49"/>
      <c r="L394" s="108"/>
      <c r="M394" s="38"/>
      <c r="N394" s="55"/>
    </row>
    <row r="395" spans="2:14">
      <c r="B395" s="54"/>
      <c r="C395" s="76"/>
      <c r="E395" s="76" t="s">
        <v>151</v>
      </c>
      <c r="F395" s="23" t="s">
        <v>327</v>
      </c>
      <c r="G395" s="61"/>
      <c r="K395" s="49"/>
      <c r="L395" s="108"/>
      <c r="M395" s="38"/>
      <c r="N395" s="55"/>
    </row>
    <row r="396" spans="2:14">
      <c r="B396" s="54"/>
      <c r="C396" s="76"/>
      <c r="E396" s="96"/>
      <c r="F396" s="79"/>
      <c r="G396" s="61"/>
      <c r="K396" s="49"/>
      <c r="L396" s="49"/>
      <c r="M396" s="38"/>
      <c r="N396" s="55"/>
    </row>
    <row r="397" spans="2:14">
      <c r="B397" s="54"/>
      <c r="C397" s="81" t="s">
        <v>373</v>
      </c>
      <c r="E397" s="96"/>
      <c r="F397" s="79" t="s">
        <v>346</v>
      </c>
      <c r="G397" s="61"/>
      <c r="K397" s="49"/>
      <c r="L397" s="108"/>
      <c r="M397" s="38"/>
      <c r="N397" s="55"/>
    </row>
    <row r="398" spans="2:14">
      <c r="B398" s="54"/>
      <c r="C398" s="81"/>
      <c r="E398" s="76" t="s">
        <v>151</v>
      </c>
      <c r="F398" s="14" t="s">
        <v>374</v>
      </c>
      <c r="G398" s="61"/>
      <c r="K398" s="49"/>
      <c r="L398" s="108"/>
      <c r="M398" s="38"/>
      <c r="N398" s="55"/>
    </row>
    <row r="399" spans="2:14">
      <c r="B399" s="54"/>
      <c r="C399" s="81"/>
      <c r="E399" s="76" t="s">
        <v>151</v>
      </c>
      <c r="F399" s="14" t="s">
        <v>375</v>
      </c>
      <c r="G399" s="61"/>
      <c r="K399" s="49"/>
      <c r="L399" s="108"/>
      <c r="M399" s="38"/>
      <c r="N399" s="55"/>
    </row>
    <row r="400" spans="2:14">
      <c r="B400" s="54"/>
      <c r="C400" s="81"/>
      <c r="E400" s="96"/>
      <c r="F400" s="79"/>
      <c r="G400" s="61"/>
      <c r="K400" s="49"/>
      <c r="L400" s="97"/>
      <c r="M400" s="38"/>
      <c r="N400" s="55"/>
    </row>
    <row r="401" spans="2:14">
      <c r="B401" s="54"/>
      <c r="C401" s="92"/>
      <c r="E401" s="111">
        <v>18</v>
      </c>
      <c r="F401" s="112" t="s">
        <v>376</v>
      </c>
      <c r="G401" s="61"/>
      <c r="K401" s="49"/>
      <c r="L401" s="97"/>
      <c r="M401" s="38"/>
      <c r="N401" s="55"/>
    </row>
    <row r="402" spans="2:14">
      <c r="B402" s="54"/>
      <c r="C402" s="92"/>
      <c r="E402" s="111">
        <v>19</v>
      </c>
      <c r="F402" s="112" t="s">
        <v>377</v>
      </c>
      <c r="G402" s="61"/>
      <c r="K402" s="49"/>
      <c r="L402" s="97"/>
      <c r="M402" s="38"/>
      <c r="N402" s="55"/>
    </row>
    <row r="403" spans="2:14">
      <c r="B403" s="54"/>
      <c r="C403" s="92"/>
      <c r="E403" s="111">
        <v>20</v>
      </c>
      <c r="F403" s="112" t="s">
        <v>378</v>
      </c>
      <c r="G403" s="61"/>
      <c r="K403" s="49"/>
      <c r="L403" s="97"/>
      <c r="M403" s="38"/>
      <c r="N403" s="55"/>
    </row>
    <row r="404" spans="2:14">
      <c r="B404" s="54"/>
      <c r="C404" s="76" t="s">
        <v>379</v>
      </c>
      <c r="E404" s="96"/>
      <c r="F404" s="79" t="s">
        <v>380</v>
      </c>
      <c r="G404" s="61"/>
      <c r="K404" s="49"/>
      <c r="L404" s="97"/>
      <c r="M404" s="38"/>
      <c r="N404" s="55"/>
    </row>
    <row r="405" spans="2:14">
      <c r="B405" s="54"/>
      <c r="C405" s="81" t="s">
        <v>381</v>
      </c>
      <c r="E405" s="96"/>
      <c r="F405" s="79" t="s">
        <v>382</v>
      </c>
      <c r="G405" s="61"/>
      <c r="K405" s="49"/>
      <c r="L405" s="97"/>
      <c r="M405" s="38"/>
      <c r="N405" s="55"/>
    </row>
    <row r="406" spans="2:14">
      <c r="B406" s="54"/>
      <c r="C406" s="92"/>
      <c r="E406" s="111">
        <v>21</v>
      </c>
      <c r="F406" s="112" t="s">
        <v>383</v>
      </c>
      <c r="G406" s="61"/>
      <c r="K406" s="49"/>
      <c r="L406" s="97"/>
      <c r="M406" s="38"/>
      <c r="N406" s="55"/>
    </row>
    <row r="407" spans="2:14">
      <c r="B407" s="54"/>
      <c r="C407" s="58"/>
      <c r="E407" s="96"/>
      <c r="F407" s="61"/>
      <c r="G407" s="61"/>
      <c r="K407" s="49"/>
      <c r="L407" s="97"/>
      <c r="M407" s="38"/>
      <c r="N407" s="55"/>
    </row>
    <row r="408" spans="2:14">
      <c r="B408" s="54"/>
      <c r="C408" s="92"/>
      <c r="E408" s="111">
        <v>22</v>
      </c>
      <c r="F408" s="112" t="s">
        <v>8</v>
      </c>
      <c r="G408" s="61"/>
      <c r="K408" s="49"/>
      <c r="L408" s="82">
        <v>23800000</v>
      </c>
      <c r="M408" s="38"/>
      <c r="N408" s="55"/>
    </row>
    <row r="409" spans="2:14">
      <c r="B409" s="54"/>
      <c r="C409" s="92"/>
      <c r="E409" s="111">
        <v>23</v>
      </c>
      <c r="F409" s="112" t="s">
        <v>384</v>
      </c>
      <c r="G409" s="61"/>
      <c r="K409" s="49"/>
      <c r="L409" s="97"/>
      <c r="M409" s="38"/>
      <c r="N409" s="55"/>
    </row>
    <row r="410" spans="2:14">
      <c r="B410" s="54"/>
      <c r="C410" s="92"/>
      <c r="E410" s="111">
        <v>24</v>
      </c>
      <c r="F410" s="112" t="s">
        <v>9</v>
      </c>
      <c r="G410" s="61"/>
      <c r="K410" s="49"/>
      <c r="L410" s="97"/>
      <c r="M410" s="38"/>
      <c r="N410" s="55"/>
    </row>
    <row r="411" spans="2:14">
      <c r="B411" s="54"/>
      <c r="C411" s="92"/>
      <c r="E411" s="111">
        <v>25</v>
      </c>
      <c r="F411" s="112" t="s">
        <v>385</v>
      </c>
      <c r="G411" s="61"/>
      <c r="K411" s="49"/>
      <c r="L411" s="97"/>
      <c r="M411" s="38"/>
      <c r="N411" s="55"/>
    </row>
    <row r="412" spans="2:14">
      <c r="B412" s="54"/>
      <c r="C412" s="92"/>
      <c r="E412" s="111">
        <v>26</v>
      </c>
      <c r="F412" s="112" t="s">
        <v>386</v>
      </c>
      <c r="G412" s="61"/>
      <c r="K412" s="49"/>
      <c r="L412" s="97"/>
      <c r="M412" s="38"/>
      <c r="N412" s="55"/>
    </row>
    <row r="413" spans="2:14">
      <c r="B413" s="54"/>
      <c r="C413" s="76" t="s">
        <v>387</v>
      </c>
      <c r="E413" s="96"/>
      <c r="F413" s="79" t="s">
        <v>388</v>
      </c>
      <c r="G413" s="61"/>
      <c r="K413" s="49"/>
      <c r="L413" s="82">
        <v>1382335</v>
      </c>
      <c r="M413" s="38"/>
      <c r="N413" s="55"/>
    </row>
    <row r="414" spans="2:14">
      <c r="B414" s="54"/>
      <c r="C414" s="81" t="s">
        <v>389</v>
      </c>
      <c r="E414" s="96"/>
      <c r="F414" s="79" t="s">
        <v>36</v>
      </c>
      <c r="G414" s="61"/>
      <c r="K414" s="49"/>
      <c r="L414" s="97"/>
      <c r="M414" s="38"/>
      <c r="N414" s="55"/>
    </row>
    <row r="415" spans="2:14">
      <c r="B415" s="54"/>
      <c r="C415" s="76" t="s">
        <v>390</v>
      </c>
      <c r="E415" s="96"/>
      <c r="F415" s="79" t="s">
        <v>386</v>
      </c>
      <c r="G415" s="61"/>
      <c r="K415" s="49"/>
      <c r="L415" s="97"/>
      <c r="M415" s="38"/>
      <c r="N415" s="55"/>
    </row>
    <row r="416" spans="2:14">
      <c r="B416" s="54"/>
      <c r="C416" s="92"/>
      <c r="E416" s="111">
        <v>27</v>
      </c>
      <c r="F416" s="112" t="s">
        <v>391</v>
      </c>
      <c r="G416" s="61"/>
      <c r="K416" s="49"/>
      <c r="L416" s="82">
        <v>-2123920</v>
      </c>
      <c r="M416" s="38"/>
      <c r="N416" s="55"/>
    </row>
    <row r="417" spans="2:14">
      <c r="B417" s="54"/>
      <c r="C417" s="92"/>
      <c r="E417" s="111">
        <v>28</v>
      </c>
      <c r="F417" s="112" t="s">
        <v>392</v>
      </c>
      <c r="G417" s="61"/>
      <c r="K417" s="49"/>
      <c r="L417" s="82">
        <v>1355096</v>
      </c>
      <c r="M417" s="38"/>
      <c r="N417" s="55"/>
    </row>
    <row r="418" spans="2:14">
      <c r="B418" s="54"/>
      <c r="C418" s="58"/>
      <c r="E418" s="96"/>
      <c r="F418" s="61"/>
      <c r="G418" s="61"/>
      <c r="K418" s="49"/>
      <c r="L418" s="97"/>
      <c r="M418" s="38"/>
      <c r="N418" s="55"/>
    </row>
    <row r="419" spans="2:14">
      <c r="B419" s="54"/>
      <c r="C419" s="58"/>
      <c r="E419" s="96"/>
      <c r="F419" s="61"/>
      <c r="G419" s="61"/>
      <c r="K419" s="49"/>
      <c r="L419" s="97"/>
      <c r="M419" s="38"/>
      <c r="N419" s="55"/>
    </row>
    <row r="420" spans="2:14" ht="18">
      <c r="B420" s="54"/>
      <c r="C420" s="58"/>
      <c r="E420" s="96"/>
      <c r="F420" s="115" t="s">
        <v>393</v>
      </c>
      <c r="G420" s="61"/>
      <c r="K420" s="49"/>
      <c r="L420" s="97"/>
      <c r="M420" s="38"/>
      <c r="N420" s="55"/>
    </row>
    <row r="421" spans="2:14" ht="18">
      <c r="B421" s="54"/>
      <c r="C421" s="58"/>
      <c r="E421" s="96"/>
      <c r="F421" s="115"/>
      <c r="G421" s="61"/>
      <c r="K421" s="49"/>
      <c r="L421" s="97"/>
      <c r="M421" s="38"/>
      <c r="N421" s="55"/>
    </row>
    <row r="422" spans="2:14" ht="15">
      <c r="B422" s="54"/>
      <c r="C422" s="58"/>
      <c r="E422" s="96"/>
      <c r="F422" s="116" t="s">
        <v>394</v>
      </c>
      <c r="G422" s="61"/>
      <c r="K422" s="49"/>
      <c r="L422" s="97"/>
      <c r="M422" s="38"/>
      <c r="N422" s="55"/>
    </row>
    <row r="423" spans="2:14">
      <c r="B423" s="54"/>
      <c r="C423" s="58"/>
      <c r="E423" s="117" t="s">
        <v>395</v>
      </c>
      <c r="F423" s="61" t="s">
        <v>471</v>
      </c>
      <c r="G423" s="61"/>
      <c r="K423" s="49"/>
      <c r="L423" s="106">
        <v>3261591</v>
      </c>
      <c r="M423" s="38"/>
      <c r="N423" s="55"/>
    </row>
    <row r="424" spans="2:14">
      <c r="B424" s="54"/>
      <c r="C424" s="58"/>
      <c r="E424" s="117" t="s">
        <v>395</v>
      </c>
      <c r="F424" s="61" t="s">
        <v>396</v>
      </c>
      <c r="G424" s="61"/>
      <c r="K424" s="49"/>
      <c r="L424" s="106">
        <v>25477575</v>
      </c>
      <c r="M424" s="38"/>
      <c r="N424" s="55"/>
    </row>
    <row r="425" spans="2:14">
      <c r="B425" s="54"/>
      <c r="C425" s="58"/>
      <c r="E425" s="117" t="s">
        <v>395</v>
      </c>
      <c r="F425" s="61" t="s">
        <v>397</v>
      </c>
      <c r="G425" s="61"/>
      <c r="K425" s="49"/>
      <c r="L425" s="106">
        <v>18</v>
      </c>
      <c r="M425" s="38"/>
      <c r="N425" s="55"/>
    </row>
    <row r="426" spans="2:14" ht="13.5" thickBot="1">
      <c r="B426" s="54"/>
      <c r="C426" s="58"/>
      <c r="E426" s="117" t="s">
        <v>395</v>
      </c>
      <c r="G426" s="61"/>
      <c r="K426" s="96"/>
      <c r="L426" s="106">
        <v>0</v>
      </c>
      <c r="M426" s="38"/>
      <c r="N426" s="55"/>
    </row>
    <row r="427" spans="2:14" ht="13.5" thickBot="1">
      <c r="B427" s="48"/>
      <c r="C427" s="58"/>
      <c r="E427" s="117"/>
      <c r="F427" s="243" t="s">
        <v>398</v>
      </c>
      <c r="G427" s="244"/>
      <c r="H427" s="244"/>
      <c r="I427" s="244"/>
      <c r="J427" s="244"/>
      <c r="K427" s="244"/>
      <c r="L427" s="118">
        <f>SUM(L423:L426)</f>
        <v>28739184</v>
      </c>
      <c r="M427" s="14"/>
      <c r="N427" s="35"/>
    </row>
    <row r="428" spans="2:14">
      <c r="B428" s="48"/>
      <c r="C428" s="58"/>
      <c r="E428" s="117"/>
      <c r="F428" s="60"/>
      <c r="G428" s="60"/>
      <c r="H428" s="60"/>
      <c r="I428" s="60"/>
      <c r="J428" s="60"/>
      <c r="K428" s="60"/>
      <c r="L428" s="106"/>
      <c r="M428" s="14"/>
      <c r="N428" s="35"/>
    </row>
    <row r="429" spans="2:14">
      <c r="B429" s="48"/>
      <c r="C429" s="14"/>
      <c r="D429" s="14"/>
      <c r="E429" s="14"/>
      <c r="F429" s="14"/>
      <c r="G429" s="14"/>
      <c r="H429" s="14"/>
      <c r="I429" s="14"/>
      <c r="J429" s="14"/>
      <c r="K429" s="14"/>
      <c r="L429" s="106"/>
      <c r="M429" s="14"/>
      <c r="N429" s="35"/>
    </row>
    <row r="430" spans="2:14" ht="15">
      <c r="B430" s="48"/>
      <c r="C430" s="58"/>
      <c r="E430" s="117"/>
      <c r="F430" s="119" t="s">
        <v>399</v>
      </c>
      <c r="G430" s="64"/>
      <c r="J430" s="14"/>
      <c r="K430" s="14"/>
      <c r="L430" s="106"/>
      <c r="M430" s="14"/>
      <c r="N430" s="35"/>
    </row>
    <row r="431" spans="2:14">
      <c r="B431" s="48"/>
      <c r="C431" s="58"/>
      <c r="E431" s="117" t="s">
        <v>395</v>
      </c>
      <c r="F431" s="61" t="s">
        <v>400</v>
      </c>
      <c r="G431" s="64"/>
      <c r="J431" s="14"/>
      <c r="L431" s="106">
        <v>16458057</v>
      </c>
      <c r="M431" s="14"/>
      <c r="N431" s="35"/>
    </row>
    <row r="432" spans="2:14">
      <c r="B432" s="48"/>
      <c r="C432" s="58"/>
      <c r="E432" s="117" t="s">
        <v>395</v>
      </c>
      <c r="F432" s="61" t="s">
        <v>401</v>
      </c>
      <c r="G432" s="64"/>
      <c r="J432" s="14"/>
      <c r="L432" s="106">
        <v>5335455</v>
      </c>
      <c r="M432" s="14"/>
      <c r="N432" s="35"/>
    </row>
    <row r="433" spans="2:17">
      <c r="B433" s="48"/>
      <c r="C433" s="58"/>
      <c r="E433" s="117" t="s">
        <v>395</v>
      </c>
      <c r="F433" s="61" t="s">
        <v>402</v>
      </c>
      <c r="G433" s="64"/>
      <c r="J433" s="14"/>
      <c r="L433" s="106">
        <v>914718</v>
      </c>
      <c r="M433" s="14"/>
      <c r="N433" s="35"/>
    </row>
    <row r="434" spans="2:17">
      <c r="B434" s="48"/>
      <c r="C434" s="58"/>
      <c r="E434" s="117" t="s">
        <v>395</v>
      </c>
      <c r="F434" s="61" t="s">
        <v>403</v>
      </c>
      <c r="G434" s="64"/>
      <c r="J434" s="14"/>
      <c r="L434" s="106">
        <v>50962</v>
      </c>
      <c r="M434" s="14"/>
      <c r="N434" s="35"/>
    </row>
    <row r="435" spans="2:17">
      <c r="B435" s="48"/>
      <c r="C435" s="58"/>
      <c r="E435" s="117" t="s">
        <v>395</v>
      </c>
      <c r="F435" s="61" t="s">
        <v>404</v>
      </c>
      <c r="G435" s="64"/>
      <c r="J435" s="14"/>
      <c r="L435" s="106">
        <v>3469299</v>
      </c>
      <c r="M435" s="14"/>
      <c r="N435" s="35"/>
    </row>
    <row r="436" spans="2:17">
      <c r="B436" s="48"/>
      <c r="C436" s="58"/>
      <c r="E436" s="117" t="s">
        <v>395</v>
      </c>
      <c r="F436" s="61" t="s">
        <v>405</v>
      </c>
      <c r="G436" s="64"/>
      <c r="J436" s="14"/>
      <c r="L436" s="106">
        <v>52760</v>
      </c>
      <c r="M436" s="101"/>
      <c r="N436" s="35"/>
      <c r="P436" s="101"/>
    </row>
    <row r="437" spans="2:17">
      <c r="B437" s="48"/>
      <c r="C437" s="58"/>
      <c r="E437" s="117" t="s">
        <v>395</v>
      </c>
      <c r="F437" s="61" t="s">
        <v>406</v>
      </c>
      <c r="G437" s="64"/>
      <c r="J437" s="14"/>
      <c r="L437" s="106">
        <v>94740</v>
      </c>
      <c r="M437" s="101"/>
      <c r="N437" s="35"/>
      <c r="P437" s="101"/>
    </row>
    <row r="438" spans="2:17">
      <c r="B438" s="48"/>
      <c r="C438" s="58"/>
      <c r="E438" s="117" t="s">
        <v>395</v>
      </c>
      <c r="F438" s="61" t="s">
        <v>473</v>
      </c>
      <c r="G438" s="64"/>
      <c r="J438" s="14"/>
      <c r="L438" s="106">
        <v>254</v>
      </c>
      <c r="M438" s="101"/>
      <c r="N438" s="35"/>
      <c r="P438" s="101"/>
    </row>
    <row r="439" spans="2:17">
      <c r="B439" s="48"/>
      <c r="C439" s="58"/>
      <c r="E439" s="117" t="s">
        <v>395</v>
      </c>
      <c r="F439" s="61" t="s">
        <v>407</v>
      </c>
      <c r="G439" s="64"/>
      <c r="J439" s="14"/>
      <c r="L439" s="106">
        <v>549808</v>
      </c>
      <c r="M439" s="14"/>
      <c r="N439" s="35"/>
    </row>
    <row r="440" spans="2:17">
      <c r="B440" s="48"/>
      <c r="C440" s="58"/>
      <c r="E440" s="117" t="s">
        <v>395</v>
      </c>
      <c r="F440" s="61" t="s">
        <v>408</v>
      </c>
      <c r="G440" s="64"/>
      <c r="J440" s="14"/>
      <c r="L440" s="106">
        <v>276913</v>
      </c>
      <c r="M440" s="14"/>
      <c r="N440" s="35"/>
    </row>
    <row r="441" spans="2:17">
      <c r="B441" s="48"/>
      <c r="C441" s="58"/>
      <c r="E441" s="117" t="s">
        <v>395</v>
      </c>
      <c r="F441" s="61" t="s">
        <v>409</v>
      </c>
      <c r="G441" s="64"/>
      <c r="J441" s="14"/>
      <c r="L441" s="106">
        <v>64742</v>
      </c>
      <c r="M441" s="14"/>
      <c r="N441" s="35"/>
    </row>
    <row r="442" spans="2:17">
      <c r="B442" s="48"/>
      <c r="C442" s="58"/>
      <c r="E442" s="117" t="s">
        <v>395</v>
      </c>
      <c r="F442" s="61" t="s">
        <v>472</v>
      </c>
      <c r="G442" s="14"/>
      <c r="H442" s="14"/>
      <c r="I442" s="14"/>
      <c r="J442" s="14"/>
      <c r="K442" s="14"/>
      <c r="L442" s="106">
        <v>41666</v>
      </c>
      <c r="M442" s="14"/>
      <c r="N442" s="35"/>
    </row>
    <row r="443" spans="2:17">
      <c r="B443" s="48"/>
      <c r="C443" s="58"/>
      <c r="E443" s="117" t="s">
        <v>395</v>
      </c>
      <c r="F443" s="61" t="s">
        <v>474</v>
      </c>
      <c r="G443" s="14"/>
      <c r="H443" s="14"/>
      <c r="I443" s="14"/>
      <c r="J443" s="14"/>
      <c r="K443" s="14"/>
      <c r="L443" s="106">
        <v>54</v>
      </c>
      <c r="M443" s="14"/>
      <c r="N443" s="35"/>
    </row>
    <row r="444" spans="2:17">
      <c r="B444" s="48"/>
      <c r="C444" s="58"/>
      <c r="E444" s="117" t="s">
        <v>395</v>
      </c>
      <c r="F444" s="61" t="s">
        <v>2</v>
      </c>
      <c r="G444" s="14"/>
      <c r="H444" s="14"/>
      <c r="I444" s="14"/>
      <c r="J444" s="14"/>
      <c r="K444" s="14"/>
      <c r="L444" s="106">
        <v>2880</v>
      </c>
      <c r="M444" s="14"/>
      <c r="N444" s="35"/>
    </row>
    <row r="445" spans="2:17">
      <c r="B445" s="48"/>
      <c r="C445" s="58"/>
      <c r="E445" s="117" t="s">
        <v>395</v>
      </c>
      <c r="F445" s="61" t="s">
        <v>410</v>
      </c>
      <c r="G445" s="64"/>
      <c r="J445" s="14"/>
      <c r="L445" s="106">
        <v>10006</v>
      </c>
      <c r="M445" s="14"/>
      <c r="N445" s="35"/>
    </row>
    <row r="446" spans="2:17" ht="13.5" thickBot="1">
      <c r="B446" s="48"/>
      <c r="C446" s="58"/>
      <c r="E446" s="117" t="s">
        <v>395</v>
      </c>
      <c r="F446" s="97" t="s">
        <v>411</v>
      </c>
      <c r="G446" s="64"/>
      <c r="J446" s="14"/>
      <c r="L446" s="106">
        <v>61774</v>
      </c>
      <c r="M446" s="14"/>
      <c r="N446" s="35"/>
    </row>
    <row r="447" spans="2:17" ht="13.5" thickBot="1">
      <c r="B447" s="48"/>
      <c r="C447" s="58"/>
      <c r="E447" s="117"/>
      <c r="F447" s="243" t="s">
        <v>412</v>
      </c>
      <c r="G447" s="244"/>
      <c r="H447" s="244"/>
      <c r="I447" s="244"/>
      <c r="J447" s="244"/>
      <c r="K447" s="244"/>
      <c r="L447" s="118">
        <f>SUM(L431:L446)</f>
        <v>27384088</v>
      </c>
      <c r="M447" s="14"/>
      <c r="N447" s="35"/>
      <c r="Q447" s="101"/>
    </row>
    <row r="448" spans="2:17">
      <c r="B448" s="48"/>
      <c r="C448" s="58"/>
      <c r="E448" s="117"/>
      <c r="F448" s="61"/>
      <c r="G448" s="64"/>
      <c r="J448" s="14"/>
      <c r="L448" s="89"/>
      <c r="M448" s="14"/>
      <c r="N448" s="35"/>
    </row>
    <row r="449" spans="2:25">
      <c r="B449" s="48"/>
      <c r="C449" s="58"/>
      <c r="E449" s="117"/>
      <c r="F449" s="61"/>
      <c r="G449" s="64"/>
      <c r="J449" s="14"/>
      <c r="L449" s="89"/>
      <c r="M449" s="14"/>
      <c r="N449" s="35"/>
    </row>
    <row r="450" spans="2:25">
      <c r="B450" s="48"/>
      <c r="C450" s="58"/>
      <c r="E450" s="60">
        <v>10</v>
      </c>
      <c r="F450" s="120" t="s">
        <v>413</v>
      </c>
      <c r="G450" s="64"/>
      <c r="J450" s="14"/>
      <c r="L450" s="82">
        <f>L452-L455</f>
        <v>1355096</v>
      </c>
      <c r="M450" s="14"/>
      <c r="N450" s="35"/>
      <c r="S450" s="60"/>
      <c r="T450" s="120"/>
      <c r="U450" s="64"/>
      <c r="V450" s="38"/>
      <c r="W450" s="38"/>
      <c r="Y450" s="38"/>
    </row>
    <row r="451" spans="2:25">
      <c r="B451" s="48"/>
      <c r="C451" s="92"/>
      <c r="D451" s="14"/>
      <c r="E451" s="83"/>
      <c r="F451" s="14"/>
      <c r="G451" s="14"/>
      <c r="H451" s="14"/>
      <c r="I451" s="14"/>
      <c r="J451" s="14"/>
      <c r="K451" s="14"/>
      <c r="L451" s="89"/>
      <c r="M451" s="14"/>
      <c r="N451" s="35"/>
      <c r="S451" s="83"/>
    </row>
    <row r="452" spans="2:25">
      <c r="B452" s="48"/>
      <c r="C452" s="92"/>
      <c r="D452" s="14"/>
      <c r="E452" s="83"/>
      <c r="F452" s="121" t="s">
        <v>395</v>
      </c>
      <c r="G452" s="14" t="s">
        <v>414</v>
      </c>
      <c r="H452" s="14"/>
      <c r="I452" s="14"/>
      <c r="J452" s="14"/>
      <c r="K452" s="83"/>
      <c r="L452" s="16">
        <f>L427-L447</f>
        <v>1355096</v>
      </c>
      <c r="M452" s="14"/>
      <c r="N452" s="35"/>
      <c r="S452" s="121"/>
      <c r="Y452" s="83"/>
    </row>
    <row r="453" spans="2:25">
      <c r="B453" s="48"/>
      <c r="C453" s="92"/>
      <c r="D453" s="14"/>
      <c r="E453" s="83"/>
      <c r="F453" s="121" t="s">
        <v>395</v>
      </c>
      <c r="G453" s="14" t="s">
        <v>415</v>
      </c>
      <c r="H453" s="14"/>
      <c r="I453" s="14"/>
      <c r="J453" s="14"/>
      <c r="K453" s="83"/>
      <c r="L453" s="16">
        <f>L445</f>
        <v>10006</v>
      </c>
      <c r="M453" s="14"/>
      <c r="N453" s="35"/>
      <c r="S453" s="121"/>
      <c r="Y453" s="83"/>
    </row>
    <row r="454" spans="2:25" ht="13.5">
      <c r="B454" s="48"/>
      <c r="C454" s="92"/>
      <c r="D454" s="14"/>
      <c r="E454" s="83"/>
      <c r="F454" s="121" t="s">
        <v>395</v>
      </c>
      <c r="G454" s="14" t="s">
        <v>416</v>
      </c>
      <c r="H454" s="14"/>
      <c r="I454" s="14"/>
      <c r="J454" s="14"/>
      <c r="K454" s="83"/>
      <c r="L454" s="122"/>
      <c r="M454" s="14"/>
      <c r="N454" s="35"/>
      <c r="R454" s="123"/>
      <c r="S454" s="121"/>
      <c r="Y454" s="83"/>
    </row>
    <row r="455" spans="2:25">
      <c r="B455" s="48"/>
      <c r="C455" s="92"/>
      <c r="D455" s="14"/>
      <c r="E455" s="83"/>
      <c r="F455" s="121" t="s">
        <v>395</v>
      </c>
      <c r="G455" s="14" t="s">
        <v>0</v>
      </c>
      <c r="H455" s="14"/>
      <c r="I455" s="14"/>
      <c r="J455" s="14"/>
      <c r="K455" s="83"/>
      <c r="L455" s="16">
        <f>L454*0.15</f>
        <v>0</v>
      </c>
      <c r="M455" s="14"/>
      <c r="N455" s="35"/>
      <c r="S455" s="121"/>
      <c r="Y455" s="83"/>
    </row>
    <row r="456" spans="2:25">
      <c r="B456" s="48"/>
      <c r="C456" s="92"/>
      <c r="D456" s="14"/>
      <c r="E456" s="83"/>
      <c r="F456" s="121"/>
      <c r="G456" s="14"/>
      <c r="H456" s="14"/>
      <c r="I456" s="14"/>
      <c r="J456" s="14"/>
      <c r="K456" s="83"/>
      <c r="M456" s="14"/>
      <c r="N456" s="35"/>
      <c r="S456" s="83"/>
      <c r="T456" s="121"/>
      <c r="Y456" s="83"/>
    </row>
    <row r="457" spans="2:25">
      <c r="B457" s="48"/>
      <c r="C457" s="92"/>
      <c r="D457" s="14"/>
      <c r="E457" s="83"/>
      <c r="F457" s="124" t="s">
        <v>417</v>
      </c>
      <c r="G457" s="124"/>
      <c r="H457" s="124"/>
      <c r="I457" s="124"/>
      <c r="J457" s="124"/>
      <c r="K457" s="124"/>
      <c r="L457" s="124"/>
      <c r="M457" s="124"/>
      <c r="N457" s="35"/>
      <c r="S457" s="83"/>
      <c r="T457" s="124"/>
      <c r="U457" s="124"/>
      <c r="V457" s="124"/>
      <c r="W457" s="124"/>
      <c r="X457" s="124"/>
      <c r="Y457" s="124"/>
    </row>
    <row r="458" spans="2:25" ht="13.5">
      <c r="B458" s="48"/>
      <c r="C458" s="92"/>
      <c r="D458" s="14"/>
      <c r="E458" s="76" t="s">
        <v>151</v>
      </c>
      <c r="F458" s="125" t="s">
        <v>418</v>
      </c>
      <c r="G458" s="14"/>
      <c r="H458" s="123"/>
      <c r="I458" s="123"/>
      <c r="J458" s="123"/>
      <c r="K458" s="123"/>
      <c r="L458" s="16">
        <v>10000</v>
      </c>
      <c r="M458" s="123"/>
      <c r="N458" s="35"/>
      <c r="S458" s="76"/>
      <c r="T458" s="125"/>
      <c r="V458" s="123"/>
      <c r="W458" s="123"/>
      <c r="X458" s="123"/>
      <c r="Y458" s="123"/>
    </row>
    <row r="459" spans="2:25" ht="13.5">
      <c r="B459" s="48"/>
      <c r="C459" s="92"/>
      <c r="D459" s="14"/>
      <c r="E459" s="76" t="s">
        <v>151</v>
      </c>
      <c r="F459" s="125" t="s">
        <v>475</v>
      </c>
      <c r="G459" s="123"/>
      <c r="H459" s="123"/>
      <c r="I459" s="123"/>
      <c r="J459" s="123"/>
      <c r="K459" s="123"/>
      <c r="L459" s="16">
        <v>6</v>
      </c>
      <c r="M459" s="123"/>
      <c r="N459" s="35"/>
      <c r="S459" s="76"/>
      <c r="T459" s="125"/>
      <c r="U459" s="123"/>
      <c r="V459" s="123"/>
      <c r="W459" s="123"/>
      <c r="X459" s="123"/>
      <c r="Y459" s="123"/>
    </row>
    <row r="460" spans="2:25" ht="13.5">
      <c r="B460" s="48"/>
      <c r="C460" s="92"/>
      <c r="D460" s="14"/>
      <c r="E460" s="76"/>
      <c r="F460" s="125"/>
      <c r="G460" s="123"/>
      <c r="H460" s="123"/>
      <c r="I460" s="123"/>
      <c r="J460" s="123"/>
      <c r="K460" s="123"/>
      <c r="L460" s="123"/>
      <c r="M460" s="123"/>
      <c r="N460" s="35"/>
    </row>
    <row r="461" spans="2:25" ht="15.75">
      <c r="B461" s="48"/>
      <c r="C461" s="92"/>
      <c r="D461" s="14"/>
      <c r="E461" s="76"/>
      <c r="F461" s="126" t="s">
        <v>419</v>
      </c>
      <c r="G461" s="123"/>
      <c r="H461" s="123"/>
      <c r="I461" s="123"/>
      <c r="J461" s="123"/>
      <c r="K461" s="123"/>
      <c r="L461" s="123"/>
      <c r="M461" s="123"/>
      <c r="N461" s="35"/>
    </row>
    <row r="462" spans="2:25" ht="13.5">
      <c r="B462" s="48"/>
      <c r="C462" s="92"/>
      <c r="D462" s="14"/>
      <c r="E462" s="76"/>
      <c r="F462" s="125"/>
      <c r="G462" s="123"/>
      <c r="H462" s="123"/>
      <c r="I462" s="123"/>
      <c r="J462" s="123"/>
      <c r="K462" s="123"/>
      <c r="L462" s="123"/>
      <c r="M462" s="123"/>
      <c r="N462" s="35"/>
    </row>
    <row r="463" spans="2:25" ht="13.5">
      <c r="B463" s="48"/>
      <c r="C463" s="92"/>
      <c r="D463" s="14"/>
      <c r="E463" s="127">
        <v>1</v>
      </c>
      <c r="F463" s="128" t="s">
        <v>420</v>
      </c>
      <c r="G463" s="129"/>
      <c r="H463" s="129"/>
      <c r="I463" s="129"/>
      <c r="J463" s="129"/>
      <c r="K463" s="130"/>
      <c r="L463" s="131">
        <v>0</v>
      </c>
      <c r="M463" s="123"/>
      <c r="N463" s="35"/>
    </row>
    <row r="464" spans="2:25" ht="13.5">
      <c r="B464" s="48"/>
      <c r="C464" s="92"/>
      <c r="D464" s="14"/>
      <c r="E464" s="127">
        <v>2</v>
      </c>
      <c r="F464" s="128" t="s">
        <v>421</v>
      </c>
      <c r="G464" s="129"/>
      <c r="H464" s="129"/>
      <c r="I464" s="129"/>
      <c r="J464" s="129"/>
      <c r="K464" s="130"/>
      <c r="L464" s="131">
        <v>19466234</v>
      </c>
      <c r="M464" s="123"/>
      <c r="N464" s="35"/>
    </row>
    <row r="465" spans="2:17" ht="13.5">
      <c r="B465" s="48"/>
      <c r="C465" s="92"/>
      <c r="D465" s="14"/>
      <c r="E465" s="127">
        <v>3</v>
      </c>
      <c r="F465" s="128" t="s">
        <v>422</v>
      </c>
      <c r="G465" s="129"/>
      <c r="H465" s="129"/>
      <c r="I465" s="129"/>
      <c r="J465" s="129"/>
      <c r="K465" s="130"/>
      <c r="L465" s="131">
        <v>2880</v>
      </c>
      <c r="M465" s="123"/>
      <c r="N465" s="35"/>
    </row>
    <row r="466" spans="2:17" ht="13.5">
      <c r="B466" s="48"/>
      <c r="C466" s="92"/>
      <c r="D466" s="14"/>
      <c r="E466" s="127">
        <v>4</v>
      </c>
      <c r="F466" s="128"/>
      <c r="G466" s="129"/>
      <c r="H466" s="129"/>
      <c r="I466" s="129"/>
      <c r="J466" s="129"/>
      <c r="K466" s="130"/>
      <c r="L466" s="132"/>
      <c r="M466" s="123"/>
      <c r="N466" s="35"/>
    </row>
    <row r="467" spans="2:17" ht="13.5">
      <c r="B467" s="48"/>
      <c r="C467" s="92"/>
      <c r="D467" s="14"/>
      <c r="E467" s="127">
        <v>8</v>
      </c>
      <c r="F467" s="128"/>
      <c r="G467" s="129"/>
      <c r="H467" s="129"/>
      <c r="I467" s="129"/>
      <c r="J467" s="129"/>
      <c r="K467" s="130"/>
      <c r="L467" s="132"/>
      <c r="M467" s="123"/>
      <c r="N467" s="35"/>
    </row>
    <row r="468" spans="2:17" ht="21" customHeight="1">
      <c r="B468" s="48"/>
      <c r="C468" s="92"/>
      <c r="D468" s="14"/>
      <c r="E468" s="127"/>
      <c r="F468" s="245" t="s">
        <v>423</v>
      </c>
      <c r="G468" s="246"/>
      <c r="H468" s="246"/>
      <c r="I468" s="246"/>
      <c r="J468" s="246"/>
      <c r="K468" s="133"/>
      <c r="L468" s="70">
        <f>SUM(L463:L465)</f>
        <v>19469114</v>
      </c>
      <c r="M468" s="123"/>
      <c r="N468" s="35"/>
    </row>
    <row r="469" spans="2:17" ht="15.75" customHeight="1">
      <c r="B469" s="48"/>
      <c r="C469" s="92"/>
      <c r="D469" s="14"/>
      <c r="E469" s="134"/>
      <c r="F469" s="128" t="s">
        <v>424</v>
      </c>
      <c r="G469" s="129"/>
      <c r="H469" s="129"/>
      <c r="I469" s="129"/>
      <c r="J469" s="129"/>
      <c r="K469" s="130"/>
      <c r="L469" s="135"/>
      <c r="M469" s="123"/>
      <c r="N469" s="35"/>
    </row>
    <row r="470" spans="2:17" ht="13.5">
      <c r="B470" s="48"/>
      <c r="C470" s="92"/>
      <c r="D470" s="14"/>
      <c r="E470" s="127">
        <v>1</v>
      </c>
      <c r="F470" s="136" t="s">
        <v>476</v>
      </c>
      <c r="G470" s="129"/>
      <c r="H470" s="129"/>
      <c r="I470" s="129"/>
      <c r="J470" s="129"/>
      <c r="K470" s="137" t="s">
        <v>425</v>
      </c>
      <c r="L470" s="70">
        <v>-103208</v>
      </c>
      <c r="M470" s="123"/>
      <c r="N470" s="35"/>
    </row>
    <row r="471" spans="2:17" ht="13.5">
      <c r="B471" s="48"/>
      <c r="C471" s="92"/>
      <c r="D471" s="14"/>
      <c r="E471" s="127">
        <v>2</v>
      </c>
      <c r="F471" s="136" t="s">
        <v>426</v>
      </c>
      <c r="G471" s="129"/>
      <c r="H471" s="129"/>
      <c r="I471" s="129"/>
      <c r="J471" s="129"/>
      <c r="K471" s="137" t="s">
        <v>425</v>
      </c>
      <c r="L471" s="135">
        <v>0</v>
      </c>
      <c r="M471" s="123"/>
      <c r="N471" s="35"/>
    </row>
    <row r="472" spans="2:17" ht="13.5">
      <c r="B472" s="48"/>
      <c r="C472" s="92"/>
      <c r="D472" s="14"/>
      <c r="E472" s="127">
        <v>3</v>
      </c>
      <c r="F472" s="136" t="s">
        <v>117</v>
      </c>
      <c r="G472" s="129"/>
      <c r="H472" s="129"/>
      <c r="I472" s="129"/>
      <c r="J472" s="129"/>
      <c r="K472" s="137" t="s">
        <v>425</v>
      </c>
      <c r="L472" s="135"/>
      <c r="M472" s="123"/>
      <c r="N472" s="35"/>
    </row>
    <row r="473" spans="2:17" ht="13.5">
      <c r="B473" s="48"/>
      <c r="C473" s="92"/>
      <c r="D473" s="14"/>
      <c r="E473" s="127">
        <v>4</v>
      </c>
      <c r="F473" s="136" t="s">
        <v>427</v>
      </c>
      <c r="G473" s="129"/>
      <c r="H473" s="129"/>
      <c r="I473" s="129"/>
      <c r="J473" s="129"/>
      <c r="K473" s="137" t="s">
        <v>425</v>
      </c>
      <c r="L473" s="135"/>
      <c r="M473" s="123"/>
      <c r="N473" s="35"/>
    </row>
    <row r="474" spans="2:17" ht="13.5">
      <c r="B474" s="48"/>
      <c r="C474" s="92"/>
      <c r="D474" s="14"/>
      <c r="E474" s="127">
        <v>5</v>
      </c>
      <c r="F474" s="136" t="s">
        <v>428</v>
      </c>
      <c r="G474" s="129"/>
      <c r="H474" s="129"/>
      <c r="I474" s="129"/>
      <c r="J474" s="129"/>
      <c r="K474" s="137" t="s">
        <v>425</v>
      </c>
      <c r="L474" s="135"/>
      <c r="M474" s="123"/>
      <c r="N474" s="35"/>
    </row>
    <row r="475" spans="2:17" ht="13.5">
      <c r="B475" s="48"/>
      <c r="C475" s="92"/>
      <c r="D475" s="14"/>
      <c r="E475" s="127">
        <v>6</v>
      </c>
      <c r="F475" s="136" t="s">
        <v>428</v>
      </c>
      <c r="G475" s="129"/>
      <c r="H475" s="129"/>
      <c r="I475" s="129"/>
      <c r="J475" s="129"/>
      <c r="K475" s="137" t="s">
        <v>425</v>
      </c>
      <c r="L475" s="135"/>
      <c r="M475" s="123"/>
      <c r="N475" s="35"/>
    </row>
    <row r="476" spans="2:17" ht="13.5">
      <c r="B476" s="48"/>
      <c r="C476" s="92"/>
      <c r="D476" s="14"/>
      <c r="E476" s="127"/>
      <c r="F476" s="245" t="s">
        <v>429</v>
      </c>
      <c r="G476" s="246"/>
      <c r="H476" s="246"/>
      <c r="I476" s="246"/>
      <c r="J476" s="246"/>
      <c r="K476" s="130"/>
      <c r="L476" s="70">
        <f>SUM(L468:L475)</f>
        <v>19365906</v>
      </c>
      <c r="M476" s="123"/>
      <c r="N476" s="35"/>
    </row>
    <row r="477" spans="2:17" ht="13.5">
      <c r="B477" s="48"/>
      <c r="C477" s="92"/>
      <c r="D477" s="14"/>
      <c r="E477" s="127"/>
      <c r="F477" s="138" t="s">
        <v>430</v>
      </c>
      <c r="G477" s="129"/>
      <c r="H477" s="129"/>
      <c r="I477" s="129"/>
      <c r="J477" s="129"/>
      <c r="K477" s="130"/>
      <c r="L477" s="139">
        <v>986631</v>
      </c>
      <c r="M477" s="123"/>
      <c r="N477" s="35"/>
      <c r="P477" s="219"/>
      <c r="Q477" s="101"/>
    </row>
    <row r="478" spans="2:17" ht="13.5">
      <c r="B478" s="48"/>
      <c r="C478" s="92"/>
      <c r="D478" s="14"/>
      <c r="E478" s="140"/>
      <c r="F478" s="235" t="s">
        <v>431</v>
      </c>
      <c r="G478" s="236"/>
      <c r="H478" s="236"/>
      <c r="I478" s="236"/>
      <c r="J478" s="236"/>
      <c r="K478" s="141"/>
      <c r="L478" s="142">
        <f>SUM(L476:L477)</f>
        <v>20352537</v>
      </c>
      <c r="M478" s="123"/>
      <c r="N478" s="35"/>
    </row>
    <row r="479" spans="2:17" ht="13.5">
      <c r="B479" s="48"/>
      <c r="C479" s="92"/>
      <c r="D479" s="14"/>
      <c r="E479" s="127"/>
      <c r="F479" s="128"/>
      <c r="G479" s="129"/>
      <c r="H479" s="129"/>
      <c r="I479" s="129"/>
      <c r="J479" s="129"/>
      <c r="K479" s="130"/>
      <c r="L479" s="143"/>
      <c r="M479" s="123"/>
      <c r="N479" s="35"/>
    </row>
    <row r="480" spans="2:17" ht="13.5">
      <c r="B480" s="48"/>
      <c r="C480" s="92"/>
      <c r="D480" s="14"/>
      <c r="E480" s="127"/>
      <c r="F480" s="138" t="s">
        <v>432</v>
      </c>
      <c r="G480" s="129"/>
      <c r="H480" s="129"/>
      <c r="I480" s="129"/>
      <c r="J480" s="129"/>
      <c r="K480" s="130"/>
      <c r="L480" s="135"/>
      <c r="M480" s="123"/>
      <c r="N480" s="35"/>
    </row>
    <row r="481" spans="2:14" ht="13.5">
      <c r="B481" s="48"/>
      <c r="C481" s="92"/>
      <c r="D481" s="14"/>
      <c r="E481" s="127">
        <v>1</v>
      </c>
      <c r="F481" s="136" t="s">
        <v>433</v>
      </c>
      <c r="G481" s="129"/>
      <c r="H481" s="129"/>
      <c r="I481" s="129"/>
      <c r="J481" s="129"/>
      <c r="K481" s="130"/>
      <c r="L481" s="135">
        <f>L431</f>
        <v>16458057</v>
      </c>
      <c r="M481" s="123"/>
      <c r="N481" s="35"/>
    </row>
    <row r="482" spans="2:14" ht="13.5">
      <c r="B482" s="48"/>
      <c r="C482" s="92"/>
      <c r="D482" s="14"/>
      <c r="E482" s="127">
        <v>2</v>
      </c>
      <c r="F482" s="136" t="s">
        <v>434</v>
      </c>
      <c r="G482" s="129"/>
      <c r="H482" s="129"/>
      <c r="I482" s="129"/>
      <c r="J482" s="129"/>
      <c r="K482" s="130"/>
      <c r="L482" s="220">
        <f>L483+L484</f>
        <v>10926031</v>
      </c>
      <c r="M482" s="123"/>
      <c r="N482" s="35"/>
    </row>
    <row r="483" spans="2:14" ht="13.5">
      <c r="B483" s="48"/>
      <c r="C483" s="92"/>
      <c r="D483" s="14"/>
      <c r="E483" s="127"/>
      <c r="F483" s="136" t="s">
        <v>435</v>
      </c>
      <c r="G483" s="129"/>
      <c r="H483" s="129"/>
      <c r="I483" s="129"/>
      <c r="J483" s="129"/>
      <c r="K483" s="130"/>
      <c r="L483" s="221">
        <f>L434+L435+L436+L440+L442+L444</f>
        <v>3894480</v>
      </c>
      <c r="M483" s="123"/>
      <c r="N483" s="35"/>
    </row>
    <row r="484" spans="2:14" ht="13.5">
      <c r="B484" s="48"/>
      <c r="C484" s="92"/>
      <c r="D484" s="14"/>
      <c r="E484" s="127"/>
      <c r="F484" s="136" t="s">
        <v>436</v>
      </c>
      <c r="G484" s="129"/>
      <c r="H484" s="129"/>
      <c r="I484" s="129"/>
      <c r="J484" s="129"/>
      <c r="K484" s="130"/>
      <c r="L484" s="144">
        <f>L432+L433+L437+L438+L439+L441+L443+L445+L446</f>
        <v>7031551</v>
      </c>
      <c r="M484" s="123"/>
      <c r="N484" s="35"/>
    </row>
    <row r="485" spans="2:14" ht="13.5">
      <c r="B485" s="48"/>
      <c r="C485" s="92"/>
      <c r="D485" s="14"/>
      <c r="E485" s="140"/>
      <c r="F485" s="235" t="s">
        <v>477</v>
      </c>
      <c r="G485" s="236"/>
      <c r="H485" s="236"/>
      <c r="I485" s="236"/>
      <c r="J485" s="236"/>
      <c r="K485" s="141"/>
      <c r="L485" s="142">
        <f>L481+L482-L484</f>
        <v>20352537</v>
      </c>
      <c r="M485" s="123"/>
      <c r="N485" s="35"/>
    </row>
    <row r="486" spans="2:14" ht="14.25" thickBot="1">
      <c r="B486" s="48"/>
      <c r="C486" s="92"/>
      <c r="D486" s="14"/>
      <c r="E486" s="145"/>
      <c r="F486" s="146"/>
      <c r="G486" s="147"/>
      <c r="H486" s="147"/>
      <c r="I486" s="147"/>
      <c r="J486" s="147"/>
      <c r="K486" s="148"/>
      <c r="L486" s="149"/>
      <c r="M486" s="123"/>
      <c r="N486" s="35"/>
    </row>
    <row r="487" spans="2:14" ht="14.25" thickBot="1">
      <c r="B487" s="48"/>
      <c r="C487" s="92"/>
      <c r="D487" s="14"/>
      <c r="E487" s="150"/>
      <c r="F487" s="151" t="s">
        <v>478</v>
      </c>
      <c r="G487" s="152"/>
      <c r="H487" s="152"/>
      <c r="I487" s="152"/>
      <c r="J487" s="152"/>
      <c r="K487" s="152"/>
      <c r="L487" s="153">
        <f>L478-L485</f>
        <v>0</v>
      </c>
      <c r="M487" s="123"/>
      <c r="N487" s="35"/>
    </row>
    <row r="488" spans="2:14" ht="13.5">
      <c r="B488" s="48"/>
      <c r="C488" s="92"/>
      <c r="D488" s="14"/>
      <c r="E488" s="83"/>
      <c r="F488" s="123"/>
      <c r="G488" s="123"/>
      <c r="H488" s="123"/>
      <c r="I488" s="123"/>
      <c r="J488" s="123"/>
      <c r="K488" s="123"/>
      <c r="L488" s="123"/>
      <c r="M488" s="123"/>
      <c r="N488" s="35"/>
    </row>
    <row r="489" spans="2:14" ht="13.5">
      <c r="B489" s="48"/>
      <c r="C489" s="92"/>
      <c r="D489" s="14"/>
      <c r="E489" s="83"/>
      <c r="F489" s="123"/>
      <c r="G489" s="123"/>
      <c r="H489" s="123"/>
      <c r="I489" s="123"/>
      <c r="J489" s="123"/>
      <c r="K489" s="123"/>
      <c r="L489" s="123"/>
      <c r="M489" s="123"/>
      <c r="N489" s="35"/>
    </row>
    <row r="490" spans="2:14" ht="18">
      <c r="B490" s="48"/>
      <c r="C490" s="92"/>
      <c r="D490" s="14"/>
      <c r="E490" s="83"/>
      <c r="F490" s="155" t="s">
        <v>437</v>
      </c>
      <c r="G490" s="123"/>
      <c r="H490" s="123"/>
      <c r="I490" s="123"/>
      <c r="J490" s="123"/>
      <c r="K490" s="123"/>
      <c r="L490" s="123"/>
      <c r="M490" s="123"/>
      <c r="N490" s="35"/>
    </row>
    <row r="491" spans="2:14" ht="13.5">
      <c r="B491" s="48"/>
      <c r="C491" s="92"/>
      <c r="D491" s="14"/>
      <c r="E491" s="117"/>
      <c r="F491" s="123"/>
      <c r="G491" s="123"/>
      <c r="H491" s="123"/>
      <c r="I491" s="123"/>
      <c r="J491" s="123"/>
      <c r="K491" s="123"/>
      <c r="L491" s="123"/>
      <c r="M491" s="123"/>
      <c r="N491" s="35"/>
    </row>
    <row r="492" spans="2:14" ht="13.5">
      <c r="B492" s="48"/>
      <c r="C492" s="92"/>
      <c r="D492" s="14"/>
      <c r="E492" s="117"/>
      <c r="F492" s="156" t="s">
        <v>438</v>
      </c>
      <c r="G492" s="129"/>
      <c r="H492" s="129"/>
      <c r="I492" s="129"/>
      <c r="J492" s="129"/>
      <c r="K492" s="130"/>
      <c r="L492" s="157">
        <v>1087880</v>
      </c>
      <c r="M492" s="123"/>
      <c r="N492" s="35"/>
    </row>
    <row r="493" spans="2:14" ht="13.5">
      <c r="B493" s="48"/>
      <c r="C493" s="92"/>
      <c r="D493" s="14"/>
      <c r="E493" s="117"/>
      <c r="F493" s="123"/>
      <c r="G493" s="123"/>
      <c r="H493" s="123"/>
      <c r="I493" s="123"/>
      <c r="J493" s="123"/>
      <c r="K493" s="123"/>
      <c r="L493" s="123"/>
      <c r="M493" s="123"/>
      <c r="N493" s="35"/>
    </row>
    <row r="494" spans="2:14" ht="13.5">
      <c r="B494" s="48"/>
      <c r="C494" s="92"/>
      <c r="D494" s="14"/>
      <c r="E494" s="117"/>
      <c r="F494" s="10" t="s">
        <v>439</v>
      </c>
      <c r="G494" s="123"/>
      <c r="H494" s="123"/>
      <c r="I494" s="123"/>
      <c r="J494" s="123"/>
      <c r="K494" s="123"/>
      <c r="L494" s="123"/>
      <c r="M494" s="123"/>
      <c r="N494" s="35"/>
    </row>
    <row r="495" spans="2:14" ht="13.5">
      <c r="B495" s="48"/>
      <c r="C495" s="92"/>
      <c r="D495" s="14"/>
      <c r="E495" s="117"/>
      <c r="F495" s="123"/>
      <c r="G495" s="123"/>
      <c r="H495" s="123"/>
      <c r="I495" s="123"/>
      <c r="J495" s="123"/>
      <c r="K495" s="123"/>
      <c r="L495" s="123"/>
      <c r="M495" s="123"/>
      <c r="N495" s="35"/>
    </row>
    <row r="496" spans="2:14" ht="13.5">
      <c r="B496" s="48"/>
      <c r="C496" s="92"/>
      <c r="D496" s="14"/>
      <c r="E496" s="117"/>
      <c r="F496" s="123"/>
      <c r="G496" s="10" t="s">
        <v>440</v>
      </c>
      <c r="H496" s="123"/>
      <c r="I496" s="123"/>
      <c r="J496" s="123"/>
      <c r="K496" s="123"/>
      <c r="L496" s="123"/>
      <c r="M496" s="123"/>
      <c r="N496" s="35"/>
    </row>
    <row r="497" spans="1:16" ht="13.5">
      <c r="B497" s="48"/>
      <c r="C497" s="92"/>
      <c r="D497" s="14"/>
      <c r="E497" s="117"/>
      <c r="F497" s="123"/>
      <c r="G497" s="123"/>
      <c r="H497" s="123"/>
      <c r="I497" s="123"/>
      <c r="J497" s="123"/>
      <c r="K497" s="123"/>
      <c r="L497" s="123"/>
      <c r="M497" s="123"/>
      <c r="N497" s="35"/>
    </row>
    <row r="498" spans="1:16" ht="13.5">
      <c r="B498" s="48"/>
      <c r="C498" s="92"/>
      <c r="D498" s="14"/>
      <c r="E498" s="117"/>
      <c r="F498" s="156" t="s">
        <v>416</v>
      </c>
      <c r="G498" s="158"/>
      <c r="H498" s="158"/>
      <c r="I498" s="158"/>
      <c r="J498" s="158"/>
      <c r="K498" s="159"/>
      <c r="L498" s="157">
        <f>L452</f>
        <v>1355096</v>
      </c>
      <c r="M498" s="123"/>
      <c r="N498" s="35"/>
      <c r="P498" s="101"/>
    </row>
    <row r="499" spans="1:16" ht="13.5">
      <c r="B499" s="48"/>
      <c r="C499" s="92"/>
      <c r="D499" s="14"/>
      <c r="E499" s="117"/>
      <c r="F499" s="156" t="s">
        <v>441</v>
      </c>
      <c r="G499" s="158"/>
      <c r="H499" s="158"/>
      <c r="I499" s="158"/>
      <c r="J499" s="158"/>
      <c r="K499" s="159"/>
      <c r="L499" s="157">
        <f>H245</f>
        <v>549808</v>
      </c>
      <c r="M499" s="123"/>
      <c r="N499" s="35"/>
    </row>
    <row r="500" spans="1:16" ht="13.5">
      <c r="B500" s="48"/>
      <c r="C500" s="92"/>
      <c r="D500" s="14"/>
      <c r="E500" s="117"/>
      <c r="F500" s="160" t="s">
        <v>442</v>
      </c>
      <c r="G500" s="158"/>
      <c r="H500" s="158"/>
      <c r="I500" s="158"/>
      <c r="J500" s="158"/>
      <c r="K500" s="159"/>
      <c r="L500" s="157"/>
      <c r="M500" s="123"/>
      <c r="N500" s="35"/>
    </row>
    <row r="501" spans="1:16" ht="13.5">
      <c r="B501" s="48"/>
      <c r="C501" s="92"/>
      <c r="D501" s="14"/>
      <c r="E501" s="117"/>
      <c r="F501" s="156" t="s">
        <v>443</v>
      </c>
      <c r="G501" s="158"/>
      <c r="H501" s="158"/>
      <c r="I501" s="158"/>
      <c r="J501" s="158"/>
      <c r="K501" s="159"/>
      <c r="L501" s="157" t="e">
        <f>#REF!-#REF!-#REF!</f>
        <v>#REF!</v>
      </c>
      <c r="M501" s="123"/>
      <c r="N501" s="35"/>
      <c r="P501" s="101"/>
    </row>
    <row r="502" spans="1:16" s="23" customFormat="1" ht="24.75" customHeight="1">
      <c r="A502" s="64"/>
      <c r="B502" s="161"/>
      <c r="C502" s="102"/>
      <c r="E502" s="162"/>
      <c r="F502" s="163" t="s">
        <v>444</v>
      </c>
      <c r="G502" s="164"/>
      <c r="H502" s="164"/>
      <c r="I502" s="164"/>
      <c r="J502" s="164"/>
      <c r="K502" s="165"/>
      <c r="L502" s="166" t="e">
        <f>SUM(L498:L501)</f>
        <v>#REF!</v>
      </c>
      <c r="M502" s="167"/>
      <c r="N502" s="168"/>
    </row>
    <row r="503" spans="1:16" ht="13.5">
      <c r="B503" s="48"/>
      <c r="C503" s="92"/>
      <c r="D503" s="14"/>
      <c r="E503" s="117"/>
      <c r="F503" s="169"/>
      <c r="G503" s="169"/>
      <c r="H503" s="169"/>
      <c r="I503" s="169"/>
      <c r="J503" s="169"/>
      <c r="K503" s="170"/>
      <c r="L503" s="171"/>
      <c r="M503" s="123"/>
      <c r="N503" s="35"/>
    </row>
    <row r="504" spans="1:16" ht="13.5">
      <c r="B504" s="48"/>
      <c r="C504" s="92"/>
      <c r="D504" s="14"/>
      <c r="E504" s="117"/>
      <c r="F504" s="10"/>
      <c r="G504" s="10" t="s">
        <v>445</v>
      </c>
      <c r="H504" s="10"/>
      <c r="I504" s="10"/>
      <c r="J504" s="10"/>
      <c r="K504" s="172"/>
      <c r="L504" s="173"/>
      <c r="M504" s="123"/>
      <c r="N504" s="35"/>
    </row>
    <row r="505" spans="1:16" ht="13.5">
      <c r="B505" s="48"/>
      <c r="C505" s="92"/>
      <c r="D505" s="14"/>
      <c r="E505" s="117"/>
      <c r="F505" s="174"/>
      <c r="G505" s="174"/>
      <c r="H505" s="174"/>
      <c r="I505" s="174"/>
      <c r="J505" s="174"/>
      <c r="K505" s="175"/>
      <c r="L505" s="176"/>
      <c r="M505" s="123"/>
      <c r="N505" s="35"/>
    </row>
    <row r="506" spans="1:16" ht="13.5">
      <c r="B506" s="48"/>
      <c r="C506" s="92"/>
      <c r="D506" s="14"/>
      <c r="E506" s="117"/>
      <c r="F506" s="160" t="s">
        <v>446</v>
      </c>
      <c r="G506" s="158"/>
      <c r="H506" s="158"/>
      <c r="I506" s="158"/>
      <c r="J506" s="158"/>
      <c r="K506" s="159"/>
      <c r="L506" s="157" t="e">
        <f>#REF!+#REF!-#REF!-#REF!</f>
        <v>#REF!</v>
      </c>
      <c r="M506" s="123"/>
      <c r="N506" s="35"/>
      <c r="P506" s="101"/>
    </row>
    <row r="507" spans="1:16" ht="13.5">
      <c r="B507" s="48"/>
      <c r="C507" s="92"/>
      <c r="D507" s="14"/>
      <c r="E507" s="117"/>
      <c r="F507" s="156" t="s">
        <v>447</v>
      </c>
      <c r="G507" s="158"/>
      <c r="H507" s="158"/>
      <c r="I507" s="158"/>
      <c r="J507" s="158"/>
      <c r="K507" s="159"/>
      <c r="L507" s="157">
        <f>L247</f>
        <v>303210</v>
      </c>
      <c r="M507" s="123"/>
      <c r="N507" s="35"/>
      <c r="P507" s="101"/>
    </row>
    <row r="508" spans="1:16" ht="13.5">
      <c r="B508" s="48"/>
      <c r="C508" s="92"/>
      <c r="D508" s="14"/>
      <c r="E508" s="117"/>
      <c r="F508" s="156" t="s">
        <v>448</v>
      </c>
      <c r="G508" s="158"/>
      <c r="H508" s="158"/>
      <c r="I508" s="158"/>
      <c r="J508" s="158"/>
      <c r="K508" s="159"/>
      <c r="L508" s="157">
        <v>-258479</v>
      </c>
      <c r="M508" s="123"/>
      <c r="N508" s="35"/>
    </row>
    <row r="509" spans="1:16" ht="13.5">
      <c r="B509" s="48"/>
      <c r="C509" s="92"/>
      <c r="D509" s="14"/>
      <c r="E509" s="117"/>
      <c r="F509" s="156" t="s">
        <v>449</v>
      </c>
      <c r="G509" s="158"/>
      <c r="H509" s="158"/>
      <c r="I509" s="158"/>
      <c r="J509" s="158"/>
      <c r="K509" s="159"/>
      <c r="L509" s="157" t="e">
        <f>#REF!-#REF!</f>
        <v>#REF!</v>
      </c>
      <c r="M509" s="123"/>
      <c r="N509" s="35"/>
      <c r="P509" s="101"/>
    </row>
    <row r="510" spans="1:16" ht="13.5">
      <c r="B510" s="48"/>
      <c r="C510" s="92"/>
      <c r="D510" s="14"/>
      <c r="E510" s="117"/>
      <c r="F510" s="156"/>
      <c r="G510" s="158"/>
      <c r="H510" s="158"/>
      <c r="I510" s="158"/>
      <c r="J510" s="158"/>
      <c r="K510" s="159"/>
      <c r="L510" s="157"/>
      <c r="M510" s="123"/>
      <c r="N510" s="35"/>
    </row>
    <row r="511" spans="1:16" s="23" customFormat="1" ht="20.25" customHeight="1">
      <c r="A511" s="64"/>
      <c r="B511" s="161"/>
      <c r="C511" s="102"/>
      <c r="E511" s="162"/>
      <c r="F511" s="163" t="s">
        <v>450</v>
      </c>
      <c r="G511" s="164"/>
      <c r="H511" s="164"/>
      <c r="I511" s="164"/>
      <c r="J511" s="164"/>
      <c r="K511" s="177"/>
      <c r="L511" s="166" t="e">
        <f>SUM(L506:L510)</f>
        <v>#REF!</v>
      </c>
      <c r="M511" s="167"/>
      <c r="N511" s="168"/>
    </row>
    <row r="512" spans="1:16" ht="14.25" thickBot="1">
      <c r="B512" s="48"/>
      <c r="C512" s="92"/>
      <c r="D512" s="14"/>
      <c r="E512" s="117"/>
      <c r="F512" s="10"/>
      <c r="G512" s="10"/>
      <c r="H512" s="10"/>
      <c r="I512" s="10"/>
      <c r="J512" s="10"/>
      <c r="K512" s="10"/>
      <c r="L512" s="10"/>
      <c r="M512" s="123"/>
      <c r="N512" s="35"/>
    </row>
    <row r="513" spans="2:17" ht="14.25" thickBot="1">
      <c r="B513" s="48"/>
      <c r="C513" s="92"/>
      <c r="D513" s="14"/>
      <c r="E513" s="117"/>
      <c r="F513" s="230" t="s">
        <v>479</v>
      </c>
      <c r="G513" s="231"/>
      <c r="H513" s="231"/>
      <c r="I513" s="231"/>
      <c r="J513" s="231"/>
      <c r="K513" s="231"/>
      <c r="L513" s="178" t="e">
        <f>L492+L502-L511</f>
        <v>#REF!</v>
      </c>
      <c r="M513" s="123"/>
      <c r="N513" s="35"/>
      <c r="P513" s="101"/>
    </row>
    <row r="514" spans="2:17" ht="13.5">
      <c r="B514" s="48"/>
      <c r="C514" s="92"/>
      <c r="D514" s="14"/>
      <c r="E514" s="117"/>
      <c r="F514" s="123"/>
      <c r="G514" s="123"/>
      <c r="H514" s="123"/>
      <c r="I514" s="123"/>
      <c r="J514" s="123"/>
      <c r="K514" s="123"/>
      <c r="L514" s="123" t="s">
        <v>480</v>
      </c>
      <c r="M514" s="179"/>
      <c r="N514" s="35"/>
    </row>
    <row r="515" spans="2:17" ht="13.5">
      <c r="B515" s="48"/>
      <c r="C515" s="92"/>
      <c r="D515" s="14"/>
      <c r="E515" s="83"/>
      <c r="F515" s="123"/>
      <c r="G515" s="123"/>
      <c r="H515" s="123"/>
      <c r="I515" s="123"/>
      <c r="J515" s="123"/>
      <c r="K515" s="123"/>
      <c r="L515" s="123"/>
      <c r="M515" s="123"/>
      <c r="N515" s="35"/>
      <c r="Q515" s="101"/>
    </row>
    <row r="516" spans="2:17" ht="18">
      <c r="B516" s="48"/>
      <c r="C516" s="92"/>
      <c r="D516" s="14"/>
      <c r="E516" s="83"/>
      <c r="F516" s="180" t="s">
        <v>451</v>
      </c>
      <c r="G516" s="123"/>
      <c r="H516" s="123"/>
      <c r="I516" s="123"/>
      <c r="J516" s="123"/>
      <c r="K516" s="123"/>
      <c r="L516" s="123"/>
      <c r="M516" s="123"/>
      <c r="N516" s="35"/>
      <c r="P516" s="101"/>
    </row>
    <row r="517" spans="2:17" ht="13.5">
      <c r="B517" s="48"/>
      <c r="C517" s="92"/>
      <c r="D517" s="14"/>
      <c r="E517" s="117"/>
      <c r="F517" s="123"/>
      <c r="G517" s="123"/>
      <c r="H517" s="123"/>
      <c r="I517" s="123"/>
      <c r="J517" s="123"/>
      <c r="K517" s="123"/>
      <c r="L517" s="123"/>
      <c r="M517" s="123"/>
      <c r="N517" s="35"/>
    </row>
    <row r="518" spans="2:17" ht="13.5">
      <c r="B518" s="48"/>
      <c r="C518" s="92"/>
      <c r="D518" s="14"/>
      <c r="E518" s="181" t="s">
        <v>395</v>
      </c>
      <c r="F518" s="156" t="s">
        <v>452</v>
      </c>
      <c r="G518" s="158"/>
      <c r="H518" s="158"/>
      <c r="I518" s="158"/>
      <c r="J518" s="158"/>
      <c r="K518" s="182"/>
      <c r="L518" s="183">
        <f>L417</f>
        <v>1355096</v>
      </c>
      <c r="M518" s="123"/>
      <c r="N518" s="35"/>
    </row>
    <row r="519" spans="2:17" ht="13.5">
      <c r="B519" s="48"/>
      <c r="C519" s="92"/>
      <c r="D519" s="14"/>
      <c r="E519" s="181" t="s">
        <v>395</v>
      </c>
      <c r="F519" s="156" t="s">
        <v>453</v>
      </c>
      <c r="G519" s="158"/>
      <c r="H519" s="158"/>
      <c r="I519" s="158"/>
      <c r="J519" s="158"/>
      <c r="K519" s="182"/>
      <c r="L519" s="183">
        <f>L416</f>
        <v>-2123920</v>
      </c>
      <c r="M519" s="123"/>
      <c r="N519" s="35"/>
    </row>
    <row r="520" spans="2:17" ht="13.5">
      <c r="B520" s="48"/>
      <c r="C520" s="92"/>
      <c r="D520" s="14"/>
      <c r="E520" s="181" t="s">
        <v>395</v>
      </c>
      <c r="F520" s="184" t="s">
        <v>454</v>
      </c>
      <c r="G520" s="158"/>
      <c r="H520" s="158"/>
      <c r="I520" s="158"/>
      <c r="J520" s="158"/>
      <c r="K520" s="182"/>
      <c r="L520" s="183"/>
      <c r="M520" s="123"/>
      <c r="N520" s="35"/>
    </row>
    <row r="521" spans="2:17" ht="13.5">
      <c r="B521" s="48"/>
      <c r="C521" s="92"/>
      <c r="D521" s="14"/>
      <c r="E521" s="181" t="s">
        <v>395</v>
      </c>
      <c r="F521" s="184" t="s">
        <v>455</v>
      </c>
      <c r="G521" s="129"/>
      <c r="H521" s="129"/>
      <c r="I521" s="129"/>
      <c r="J521" s="129"/>
      <c r="K521" s="130"/>
      <c r="L521" s="132"/>
      <c r="M521" s="123"/>
      <c r="N521" s="35"/>
    </row>
    <row r="522" spans="2:17" ht="13.5">
      <c r="B522" s="48"/>
      <c r="C522" s="92"/>
      <c r="D522" s="14"/>
      <c r="E522" s="83"/>
      <c r="F522" s="123"/>
      <c r="G522" s="123"/>
      <c r="H522" s="123"/>
      <c r="I522" s="123"/>
      <c r="J522" s="123"/>
      <c r="K522" s="123"/>
      <c r="L522" s="123"/>
      <c r="M522" s="123"/>
      <c r="N522" s="35"/>
    </row>
    <row r="523" spans="2:17" ht="13.5">
      <c r="B523" s="48"/>
      <c r="C523" s="92"/>
      <c r="D523" s="14"/>
      <c r="E523" s="83"/>
      <c r="F523" s="123"/>
      <c r="G523" s="123"/>
      <c r="H523" s="123"/>
      <c r="I523" s="123"/>
      <c r="J523" s="123"/>
      <c r="K523" s="123"/>
      <c r="L523" s="123"/>
      <c r="M523" s="123"/>
      <c r="N523" s="35"/>
    </row>
    <row r="524" spans="2:17" ht="18">
      <c r="B524" s="48"/>
      <c r="C524" s="92"/>
      <c r="D524" s="14"/>
      <c r="E524" s="93"/>
      <c r="F524" s="185" t="s">
        <v>456</v>
      </c>
      <c r="G524" s="123"/>
      <c r="H524" s="123"/>
      <c r="I524" s="123"/>
      <c r="J524" s="123"/>
      <c r="K524" s="123"/>
      <c r="L524" s="123"/>
      <c r="M524" s="123"/>
      <c r="N524" s="35"/>
    </row>
    <row r="525" spans="2:17" ht="13.5">
      <c r="B525" s="48"/>
      <c r="C525" s="92"/>
      <c r="D525" s="14"/>
      <c r="E525" s="76" t="s">
        <v>151</v>
      </c>
      <c r="F525" s="186"/>
      <c r="G525" s="154"/>
      <c r="H525" s="154"/>
      <c r="I525" s="154"/>
      <c r="J525" s="154"/>
      <c r="K525" s="154"/>
      <c r="L525" s="154"/>
      <c r="M525" s="123"/>
      <c r="N525" s="35"/>
    </row>
    <row r="526" spans="2:17" ht="13.5">
      <c r="B526" s="48"/>
      <c r="C526" s="92"/>
      <c r="D526" s="14"/>
      <c r="E526" s="76" t="s">
        <v>151</v>
      </c>
      <c r="F526" s="187"/>
      <c r="G526" s="187"/>
      <c r="H526" s="187"/>
      <c r="I526" s="187"/>
      <c r="J526" s="187"/>
      <c r="K526" s="187"/>
      <c r="L526" s="187"/>
      <c r="M526" s="123"/>
      <c r="N526" s="35"/>
    </row>
    <row r="527" spans="2:17" ht="13.5">
      <c r="B527" s="48"/>
      <c r="C527" s="92"/>
      <c r="D527" s="14"/>
      <c r="E527" s="83"/>
      <c r="F527" s="123"/>
      <c r="G527" s="123"/>
      <c r="H527" s="123"/>
      <c r="I527" s="123"/>
      <c r="J527" s="123"/>
      <c r="K527" s="123"/>
      <c r="L527" s="123"/>
      <c r="M527" s="123"/>
      <c r="N527" s="35"/>
    </row>
    <row r="528" spans="2:17" ht="13.5">
      <c r="B528" s="48"/>
      <c r="C528" s="92"/>
      <c r="D528" s="14"/>
      <c r="E528" s="83"/>
      <c r="F528" s="123"/>
      <c r="G528" s="123"/>
      <c r="H528" s="123"/>
      <c r="I528" s="123"/>
      <c r="J528" s="123"/>
      <c r="K528" s="123"/>
      <c r="L528" s="123"/>
      <c r="M528" s="123"/>
      <c r="N528" s="35"/>
    </row>
    <row r="529" spans="2:14">
      <c r="B529" s="48"/>
      <c r="C529" s="92"/>
      <c r="D529" s="14"/>
      <c r="E529" s="83"/>
      <c r="F529" s="14"/>
      <c r="G529" s="14"/>
      <c r="H529" s="14"/>
      <c r="I529" s="14"/>
      <c r="J529" s="14"/>
      <c r="K529" s="14"/>
      <c r="L529" s="14"/>
      <c r="M529" s="14"/>
      <c r="N529" s="35"/>
    </row>
    <row r="530" spans="2:14" ht="18">
      <c r="B530" s="54"/>
      <c r="C530" s="58"/>
      <c r="D530" s="232" t="s">
        <v>457</v>
      </c>
      <c r="E530" s="232"/>
      <c r="F530" s="185" t="s">
        <v>458</v>
      </c>
      <c r="L530" s="38"/>
      <c r="M530" s="38"/>
      <c r="N530" s="55"/>
    </row>
    <row r="531" spans="2:14">
      <c r="B531" s="54"/>
      <c r="C531" s="58"/>
      <c r="E531" s="49"/>
      <c r="L531" s="38"/>
      <c r="M531" s="38"/>
      <c r="N531" s="55"/>
    </row>
    <row r="532" spans="2:14">
      <c r="B532" s="54"/>
      <c r="C532" s="58"/>
      <c r="E532" s="49"/>
      <c r="F532" s="38" t="s">
        <v>459</v>
      </c>
      <c r="L532" s="38"/>
      <c r="M532" s="38"/>
      <c r="N532" s="55"/>
    </row>
    <row r="533" spans="2:14">
      <c r="B533" s="54"/>
      <c r="C533" s="58"/>
      <c r="E533" s="188" t="s">
        <v>460</v>
      </c>
      <c r="L533" s="38"/>
      <c r="M533" s="38"/>
      <c r="N533" s="55"/>
    </row>
    <row r="534" spans="2:14">
      <c r="B534" s="54"/>
      <c r="C534" s="58"/>
      <c r="E534" s="49"/>
      <c r="F534" s="38" t="s">
        <v>461</v>
      </c>
      <c r="L534" s="38"/>
      <c r="M534" s="38"/>
      <c r="N534" s="55"/>
    </row>
    <row r="535" spans="2:14">
      <c r="B535" s="54"/>
      <c r="C535" s="58"/>
      <c r="E535" s="188" t="s">
        <v>462</v>
      </c>
      <c r="L535" s="38"/>
      <c r="M535" s="38"/>
      <c r="N535" s="55"/>
    </row>
    <row r="536" spans="2:14">
      <c r="B536" s="54"/>
      <c r="C536" s="58"/>
      <c r="E536" s="49"/>
      <c r="L536" s="38"/>
      <c r="M536" s="38"/>
      <c r="N536" s="55"/>
    </row>
    <row r="537" spans="2:14">
      <c r="B537" s="54"/>
      <c r="N537" s="55"/>
    </row>
    <row r="538" spans="2:14">
      <c r="B538" s="5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55"/>
    </row>
    <row r="539" spans="2:14" ht="15">
      <c r="B539" s="54"/>
      <c r="C539" s="189"/>
      <c r="D539" s="189"/>
      <c r="E539" s="189"/>
      <c r="F539" s="189"/>
      <c r="G539" s="189"/>
      <c r="J539" s="189"/>
      <c r="K539" s="189"/>
      <c r="L539" s="189"/>
      <c r="M539" s="189"/>
      <c r="N539" s="55"/>
    </row>
    <row r="540" spans="2:14" ht="15">
      <c r="B540" s="54"/>
      <c r="C540" s="189"/>
      <c r="D540" s="189"/>
      <c r="E540" s="189"/>
      <c r="F540" s="189"/>
      <c r="G540" s="189"/>
      <c r="J540" s="189"/>
      <c r="K540" s="189"/>
      <c r="L540" s="189"/>
      <c r="M540" s="189"/>
      <c r="N540" s="55"/>
    </row>
    <row r="541" spans="2:14" ht="15">
      <c r="B541" s="54"/>
      <c r="C541" s="189"/>
      <c r="D541" s="189"/>
      <c r="E541" s="189"/>
      <c r="F541" s="189"/>
      <c r="G541" s="189"/>
      <c r="J541" s="189"/>
      <c r="K541" s="189"/>
      <c r="L541" s="189"/>
      <c r="M541" s="189"/>
      <c r="N541" s="55"/>
    </row>
    <row r="542" spans="2:14" ht="15">
      <c r="B542" s="54"/>
      <c r="C542" s="189"/>
      <c r="D542" s="189"/>
      <c r="E542" s="189"/>
      <c r="F542" s="189"/>
      <c r="G542" s="189"/>
      <c r="J542" s="189"/>
      <c r="K542" s="189"/>
      <c r="L542" s="189"/>
      <c r="M542" s="189"/>
      <c r="N542" s="55"/>
    </row>
    <row r="543" spans="2:14" ht="15">
      <c r="B543" s="54"/>
      <c r="C543" s="189"/>
      <c r="D543" s="189"/>
      <c r="E543" s="189"/>
      <c r="F543" s="189"/>
      <c r="G543" s="189"/>
      <c r="J543" s="189"/>
      <c r="K543" s="189"/>
      <c r="L543" s="189"/>
      <c r="M543" s="189"/>
      <c r="N543" s="55"/>
    </row>
    <row r="544" spans="2:14" ht="15">
      <c r="B544" s="54"/>
      <c r="C544" s="233" t="s">
        <v>463</v>
      </c>
      <c r="D544" s="233"/>
      <c r="E544" s="233"/>
      <c r="F544" s="233"/>
      <c r="G544" s="233"/>
      <c r="J544" s="233" t="s">
        <v>464</v>
      </c>
      <c r="K544" s="233"/>
      <c r="L544" s="233"/>
      <c r="M544" s="233"/>
      <c r="N544" s="55"/>
    </row>
    <row r="545" spans="2:14" ht="15">
      <c r="B545" s="54"/>
      <c r="C545" s="234" t="s">
        <v>482</v>
      </c>
      <c r="D545" s="234"/>
      <c r="E545" s="234"/>
      <c r="F545" s="234"/>
      <c r="G545" s="234"/>
      <c r="J545" s="234" t="s">
        <v>481</v>
      </c>
      <c r="K545" s="234"/>
      <c r="L545" s="234"/>
      <c r="M545" s="234"/>
      <c r="N545" s="55"/>
    </row>
    <row r="546" spans="2:14" ht="15">
      <c r="B546" s="54"/>
      <c r="C546" s="189"/>
      <c r="D546" s="189"/>
      <c r="E546" s="189"/>
      <c r="F546" s="189"/>
      <c r="G546" s="189"/>
      <c r="J546" s="189"/>
      <c r="K546" s="189"/>
      <c r="L546" s="189"/>
      <c r="M546" s="189"/>
      <c r="N546" s="55"/>
    </row>
    <row r="547" spans="2:14" ht="15">
      <c r="B547" s="54"/>
      <c r="C547" s="189"/>
      <c r="D547" s="189"/>
      <c r="E547" s="189"/>
      <c r="F547" s="189"/>
      <c r="G547" s="189"/>
      <c r="J547" s="189"/>
      <c r="K547" s="189"/>
      <c r="L547" s="189"/>
      <c r="M547" s="189"/>
      <c r="N547" s="55"/>
    </row>
    <row r="548" spans="2:14" ht="15">
      <c r="B548" s="54"/>
      <c r="C548" s="189"/>
      <c r="D548" s="189"/>
      <c r="E548" s="189"/>
      <c r="F548" s="189"/>
      <c r="G548" s="189"/>
      <c r="J548" s="189"/>
      <c r="K548" s="189"/>
      <c r="L548" s="189"/>
      <c r="M548" s="189"/>
      <c r="N548" s="55"/>
    </row>
    <row r="549" spans="2:14" ht="15">
      <c r="B549" s="54"/>
      <c r="C549" s="189"/>
      <c r="D549" s="189"/>
      <c r="E549" s="189"/>
      <c r="F549" s="189"/>
      <c r="G549" s="189"/>
      <c r="M549" s="189"/>
      <c r="N549" s="55"/>
    </row>
    <row r="550" spans="2:14" ht="15">
      <c r="B550" s="54"/>
      <c r="C550" s="189"/>
      <c r="D550" s="189"/>
      <c r="E550" s="189"/>
      <c r="F550" s="189"/>
      <c r="G550" s="189"/>
      <c r="M550" s="189"/>
      <c r="N550" s="55"/>
    </row>
    <row r="551" spans="2:14" ht="15">
      <c r="B551" s="54"/>
      <c r="C551" s="189"/>
      <c r="D551" s="189"/>
      <c r="E551" s="189"/>
      <c r="F551" s="189"/>
      <c r="G551" s="189"/>
      <c r="J551" s="189"/>
      <c r="K551" s="189"/>
      <c r="L551" s="189"/>
      <c r="M551" s="189"/>
      <c r="N551" s="55"/>
    </row>
    <row r="552" spans="2:14" ht="15">
      <c r="B552" s="54"/>
      <c r="C552" s="189"/>
      <c r="D552" s="189"/>
      <c r="E552" s="189"/>
      <c r="F552" s="189"/>
      <c r="G552" s="189"/>
      <c r="J552" s="189"/>
      <c r="K552" s="189"/>
      <c r="L552" s="189"/>
      <c r="M552" s="189"/>
      <c r="N552" s="55"/>
    </row>
    <row r="553" spans="2:14">
      <c r="B553" s="5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55"/>
    </row>
    <row r="554" spans="2:14">
      <c r="B554" s="5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55"/>
    </row>
    <row r="555" spans="2:14" ht="15">
      <c r="B555" s="54"/>
      <c r="C555" s="189"/>
      <c r="D555" s="189"/>
      <c r="E555" s="189"/>
      <c r="F555" s="189"/>
      <c r="G555" s="189"/>
      <c r="J555" s="189"/>
      <c r="K555" s="189"/>
      <c r="L555" s="189"/>
      <c r="M555" s="189"/>
      <c r="N555" s="55"/>
    </row>
    <row r="556" spans="2:14" ht="15">
      <c r="B556" s="54"/>
      <c r="C556" s="189"/>
      <c r="D556" s="189"/>
      <c r="E556" s="189"/>
      <c r="F556" s="189"/>
      <c r="G556" s="189"/>
      <c r="J556" s="189"/>
      <c r="K556" s="189"/>
      <c r="L556" s="189"/>
      <c r="M556" s="189"/>
      <c r="N556" s="55"/>
    </row>
    <row r="557" spans="2:14" ht="15">
      <c r="B557" s="54"/>
      <c r="C557" s="189"/>
      <c r="D557" s="189"/>
      <c r="E557" s="189"/>
      <c r="F557" s="189"/>
      <c r="G557" s="189"/>
      <c r="J557" s="189"/>
      <c r="K557" s="189"/>
      <c r="L557" s="189"/>
      <c r="M557" s="189"/>
      <c r="N557" s="55"/>
    </row>
    <row r="558" spans="2:14" ht="15">
      <c r="B558" s="54"/>
      <c r="C558" s="189"/>
      <c r="D558" s="189"/>
      <c r="E558" s="189"/>
      <c r="F558" s="189"/>
      <c r="G558" s="189"/>
      <c r="J558" s="189"/>
      <c r="K558" s="189"/>
      <c r="L558" s="189"/>
      <c r="M558" s="189"/>
      <c r="N558" s="55"/>
    </row>
    <row r="559" spans="2:14" ht="15">
      <c r="B559" s="54"/>
      <c r="C559" s="189"/>
      <c r="D559" s="189"/>
      <c r="E559" s="189"/>
      <c r="F559" s="189"/>
      <c r="G559" s="189"/>
      <c r="J559" s="189"/>
      <c r="K559" s="189"/>
      <c r="L559" s="189"/>
      <c r="M559" s="189"/>
      <c r="N559" s="55"/>
    </row>
    <row r="560" spans="2:14" ht="15">
      <c r="B560" s="54"/>
      <c r="C560" s="189"/>
      <c r="D560" s="189"/>
      <c r="E560" s="189"/>
      <c r="F560" s="189"/>
      <c r="G560" s="189"/>
      <c r="J560" s="189"/>
      <c r="K560" s="189"/>
      <c r="L560" s="189"/>
      <c r="M560" s="189"/>
      <c r="N560" s="55"/>
    </row>
    <row r="561" spans="2:14" ht="15">
      <c r="B561" s="54"/>
      <c r="C561" s="189"/>
      <c r="D561" s="189"/>
      <c r="E561" s="189"/>
      <c r="F561" s="189"/>
      <c r="G561" s="189"/>
      <c r="J561" s="189"/>
      <c r="K561" s="189"/>
      <c r="L561" s="189"/>
      <c r="M561" s="189"/>
      <c r="N561" s="55"/>
    </row>
    <row r="562" spans="2:14" ht="15">
      <c r="B562" s="54"/>
      <c r="C562" s="189"/>
      <c r="D562" s="189"/>
      <c r="E562" s="189"/>
      <c r="F562" s="189"/>
      <c r="G562" s="189"/>
      <c r="J562" s="189"/>
      <c r="K562" s="189"/>
      <c r="L562" s="189"/>
      <c r="M562" s="189"/>
      <c r="N562" s="55"/>
    </row>
    <row r="563" spans="2:14" ht="15">
      <c r="B563" s="54"/>
      <c r="C563" s="189"/>
      <c r="D563" s="189"/>
      <c r="E563" s="189"/>
      <c r="F563" s="189"/>
      <c r="G563" s="189"/>
      <c r="J563" s="189"/>
      <c r="K563" s="189"/>
      <c r="L563" s="189"/>
      <c r="M563" s="189"/>
      <c r="N563" s="55"/>
    </row>
    <row r="564" spans="2:14" ht="15">
      <c r="B564" s="54"/>
      <c r="C564" s="223"/>
      <c r="D564" s="223"/>
      <c r="E564" s="223"/>
      <c r="F564" s="223"/>
      <c r="G564" s="223"/>
      <c r="J564" s="223"/>
      <c r="K564" s="223"/>
      <c r="L564" s="223"/>
      <c r="M564" s="223"/>
      <c r="N564" s="55"/>
    </row>
    <row r="565" spans="2:14" ht="15">
      <c r="B565" s="54"/>
      <c r="C565" s="223"/>
      <c r="D565" s="223"/>
      <c r="E565" s="223"/>
      <c r="F565" s="223"/>
      <c r="G565" s="223"/>
      <c r="J565" s="223"/>
      <c r="K565" s="223"/>
      <c r="L565" s="223"/>
      <c r="M565" s="223"/>
      <c r="N565" s="55"/>
    </row>
    <row r="566" spans="2:14" ht="15">
      <c r="B566" s="54"/>
      <c r="C566" s="223"/>
      <c r="D566" s="223"/>
      <c r="E566" s="223"/>
      <c r="F566" s="223"/>
      <c r="G566" s="223"/>
      <c r="J566" s="223"/>
      <c r="K566" s="223"/>
      <c r="L566" s="223"/>
      <c r="M566" s="223"/>
      <c r="N566" s="55"/>
    </row>
    <row r="567" spans="2:14" ht="15">
      <c r="B567" s="54"/>
      <c r="C567" s="223"/>
      <c r="D567" s="223"/>
      <c r="E567" s="223"/>
      <c r="F567" s="223"/>
      <c r="G567" s="223"/>
      <c r="J567" s="223"/>
      <c r="K567" s="223"/>
      <c r="L567" s="223"/>
      <c r="M567" s="223"/>
      <c r="N567" s="55"/>
    </row>
    <row r="568" spans="2:14" ht="15">
      <c r="B568" s="54"/>
      <c r="C568" s="223"/>
      <c r="D568" s="223"/>
      <c r="E568" s="223"/>
      <c r="F568" s="223"/>
      <c r="G568" s="223"/>
      <c r="J568" s="223"/>
      <c r="K568" s="223"/>
      <c r="L568" s="223"/>
      <c r="M568" s="223"/>
      <c r="N568" s="55"/>
    </row>
    <row r="569" spans="2:14" ht="15">
      <c r="B569" s="54"/>
      <c r="C569" s="223"/>
      <c r="D569" s="223"/>
      <c r="E569" s="223"/>
      <c r="F569" s="223"/>
      <c r="G569" s="223"/>
      <c r="J569" s="223"/>
      <c r="K569" s="223"/>
      <c r="L569" s="223"/>
      <c r="M569" s="223"/>
      <c r="N569" s="55"/>
    </row>
    <row r="570" spans="2:14" ht="15">
      <c r="B570" s="54"/>
      <c r="C570" s="223"/>
      <c r="D570" s="223"/>
      <c r="E570" s="223"/>
      <c r="F570" s="223"/>
      <c r="G570" s="223"/>
      <c r="J570" s="223"/>
      <c r="K570" s="223"/>
      <c r="L570" s="223"/>
      <c r="M570" s="223"/>
      <c r="N570" s="55"/>
    </row>
    <row r="571" spans="2:14" ht="15">
      <c r="B571" s="54"/>
      <c r="C571" s="189"/>
      <c r="D571" s="189"/>
      <c r="E571" s="189"/>
      <c r="F571" s="189"/>
      <c r="G571" s="189"/>
      <c r="J571" s="189"/>
      <c r="K571" s="189"/>
      <c r="L571" s="189"/>
      <c r="M571" s="189"/>
      <c r="N571" s="55"/>
    </row>
    <row r="572" spans="2:14" ht="15">
      <c r="B572" s="54"/>
      <c r="C572" s="189"/>
      <c r="D572" s="189"/>
      <c r="E572" s="189"/>
      <c r="F572" s="189"/>
      <c r="G572" s="189"/>
      <c r="J572" s="189"/>
      <c r="K572" s="189"/>
      <c r="L572" s="189"/>
      <c r="M572" s="189"/>
      <c r="N572" s="55"/>
    </row>
    <row r="573" spans="2:14">
      <c r="B573" s="54"/>
      <c r="N573" s="55"/>
    </row>
    <row r="574" spans="2:14">
      <c r="B574" s="54"/>
      <c r="N574" s="55"/>
    </row>
    <row r="575" spans="2:14">
      <c r="B575" s="54"/>
      <c r="C575" s="14"/>
      <c r="D575" s="14"/>
      <c r="E575" s="14"/>
      <c r="F575" s="14"/>
      <c r="G575" s="14"/>
      <c r="J575" s="14"/>
      <c r="K575" s="14"/>
      <c r="L575" s="14"/>
      <c r="M575" s="14"/>
      <c r="N575" s="55"/>
    </row>
    <row r="576" spans="2:14">
      <c r="B576" s="54"/>
      <c r="C576" s="14"/>
      <c r="D576" s="14"/>
      <c r="E576" s="14"/>
      <c r="F576" s="14"/>
      <c r="G576" s="14"/>
      <c r="J576" s="14"/>
      <c r="K576" s="14"/>
      <c r="L576" s="14"/>
      <c r="M576" s="14"/>
      <c r="N576" s="55"/>
    </row>
    <row r="577" spans="2:14">
      <c r="B577" s="54"/>
      <c r="C577" s="14"/>
      <c r="D577" s="14"/>
      <c r="E577" s="14"/>
      <c r="F577" s="14"/>
      <c r="G577" s="14"/>
      <c r="J577" s="14"/>
      <c r="K577" s="14"/>
      <c r="L577" s="14"/>
      <c r="M577" s="14"/>
      <c r="N577" s="55"/>
    </row>
    <row r="578" spans="2:14" ht="15">
      <c r="B578" s="54"/>
      <c r="C578" s="189"/>
      <c r="D578" s="189"/>
      <c r="E578" s="189"/>
      <c r="F578" s="189"/>
      <c r="G578" s="189"/>
      <c r="J578" s="189"/>
      <c r="K578" s="189"/>
      <c r="L578" s="189"/>
      <c r="M578" s="189"/>
      <c r="N578" s="55"/>
    </row>
    <row r="579" spans="2:14">
      <c r="B579" s="190"/>
      <c r="C579" s="191"/>
      <c r="D579" s="17"/>
      <c r="E579" s="192"/>
      <c r="F579" s="17"/>
      <c r="G579" s="17"/>
      <c r="H579" s="17"/>
      <c r="I579" s="17"/>
      <c r="J579" s="17"/>
      <c r="K579" s="17"/>
      <c r="L579" s="17"/>
      <c r="M579" s="17"/>
      <c r="N579" s="193"/>
    </row>
    <row r="580" spans="2:14">
      <c r="B580" s="20"/>
      <c r="C580" s="194"/>
      <c r="D580" s="20"/>
      <c r="E580" s="20"/>
      <c r="F580" s="20"/>
      <c r="G580" s="20"/>
      <c r="H580" s="20"/>
      <c r="I580" s="20"/>
      <c r="J580" s="20"/>
      <c r="K580" s="20"/>
      <c r="L580" s="21"/>
      <c r="M580" s="21"/>
      <c r="N580" s="20"/>
    </row>
    <row r="581" spans="2:14">
      <c r="N581" s="38"/>
    </row>
  </sheetData>
  <mergeCells count="49">
    <mergeCell ref="E75:E76"/>
    <mergeCell ref="F75:G76"/>
    <mergeCell ref="H75:H76"/>
    <mergeCell ref="I75:J76"/>
    <mergeCell ref="B1:N1"/>
    <mergeCell ref="B2:N2"/>
    <mergeCell ref="B3:N3"/>
    <mergeCell ref="B7:N7"/>
    <mergeCell ref="D68:E68"/>
    <mergeCell ref="F77:G77"/>
    <mergeCell ref="I77:J77"/>
    <mergeCell ref="F78:G78"/>
    <mergeCell ref="I78:J78"/>
    <mergeCell ref="F79:G79"/>
    <mergeCell ref="I79:J79"/>
    <mergeCell ref="F80:G80"/>
    <mergeCell ref="I80:J80"/>
    <mergeCell ref="F81:G81"/>
    <mergeCell ref="I81:J81"/>
    <mergeCell ref="F82:G82"/>
    <mergeCell ref="I82:J82"/>
    <mergeCell ref="E240:E241"/>
    <mergeCell ref="F240:F241"/>
    <mergeCell ref="G240:I240"/>
    <mergeCell ref="J240:L240"/>
    <mergeCell ref="F83:G83"/>
    <mergeCell ref="I83:J83"/>
    <mergeCell ref="F84:G84"/>
    <mergeCell ref="I84:J84"/>
    <mergeCell ref="F85:L85"/>
    <mergeCell ref="E88:E89"/>
    <mergeCell ref="F88:J89"/>
    <mergeCell ref="F485:J485"/>
    <mergeCell ref="F90:J90"/>
    <mergeCell ref="F91:J91"/>
    <mergeCell ref="F92:J92"/>
    <mergeCell ref="F93:J93"/>
    <mergeCell ref="F94:L94"/>
    <mergeCell ref="F427:K427"/>
    <mergeCell ref="F447:K447"/>
    <mergeCell ref="F468:J468"/>
    <mergeCell ref="F476:J476"/>
    <mergeCell ref="F478:J478"/>
    <mergeCell ref="F513:K513"/>
    <mergeCell ref="D530:E530"/>
    <mergeCell ref="C544:G544"/>
    <mergeCell ref="J544:M544"/>
    <mergeCell ref="C545:G545"/>
    <mergeCell ref="J545:M545"/>
  </mergeCells>
  <pageMargins left="0.7" right="0.7" top="0.75" bottom="0.75" header="0.3" footer="0.3"/>
  <pageSetup scale="88" orientation="portrait" horizontalDpi="360" verticalDpi="360" r:id="rId1"/>
  <headerFooter differentFirst="1">
    <oddFooter>&amp;LKushtrim BARDHI&amp;R&amp;P</oddFooter>
    <firstFooter>&amp;LKushtrim BARDHI&amp;R&amp;P</firstFooter>
  </headerFooter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Shenimet Shpjeguese</vt:lpstr>
      <vt:lpstr>'Shenimet Shpjeguese'!Print_Area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2021-03-26T09:44:12Z</cp:lastPrinted>
  <dcterms:created xsi:type="dcterms:W3CDTF">2012-01-19T09:31:29Z</dcterms:created>
  <dcterms:modified xsi:type="dcterms:W3CDTF">2021-07-20T12:28:37Z</dcterms:modified>
</cp:coreProperties>
</file>