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455" windowWidth="15330" windowHeight="4500" tabRatio="823" firstSheet="4" activeTab="14"/>
  </bookViews>
  <sheets>
    <sheet name="Shen.Spjeg.faqa 1" sheetId="22" r:id="rId1"/>
    <sheet name="Shen.Spjeg.ne vazhdim" sheetId="23" r:id="rId2"/>
    <sheet name="Pasq.Ndih. Kesh Fllout" sheetId="24" r:id="rId3"/>
    <sheet name="Pasq.per AAM 1" sheetId="25" r:id="rId4"/>
    <sheet name="Kop." sheetId="1" r:id="rId5"/>
    <sheet name="Aktivet" sheetId="4" r:id="rId6"/>
    <sheet name="Pasivet" sheetId="14" r:id="rId7"/>
    <sheet name="Rez.2" sheetId="16" r:id="rId8"/>
    <sheet name="Rez.1" sheetId="15" r:id="rId9"/>
    <sheet name="Fluksi 1" sheetId="17" r:id="rId10"/>
    <sheet name="Fluksi 2" sheetId="18" r:id="rId11"/>
    <sheet name="Kapitali 1" sheetId="19" r:id="rId12"/>
    <sheet name="Pasq.per AAM 2" sheetId="26" r:id="rId13"/>
    <sheet name="Kapitali 2" sheetId="20" r:id="rId14"/>
    <sheet name="Shenimet" sheetId="21" r:id="rId15"/>
  </sheets>
  <calcPr calcId="125725"/>
</workbook>
</file>

<file path=xl/calcChain.xml><?xml version="1.0" encoding="utf-8"?>
<calcChain xmlns="http://schemas.openxmlformats.org/spreadsheetml/2006/main">
  <c r="G12" i="15"/>
  <c r="F12"/>
  <c r="F17" s="1"/>
  <c r="F18" s="1"/>
  <c r="G17"/>
  <c r="G18" s="1"/>
  <c r="H21" i="4"/>
  <c r="G36"/>
  <c r="G34" s="1"/>
  <c r="H36"/>
  <c r="H9"/>
  <c r="H13"/>
  <c r="F21" i="15"/>
  <c r="F26" s="1"/>
  <c r="F14" i="18" s="1"/>
  <c r="F21" s="1"/>
  <c r="G13" i="4"/>
  <c r="G21"/>
  <c r="F17" i="18"/>
  <c r="G13" i="14"/>
  <c r="D25" i="24" s="1"/>
  <c r="H13" i="14"/>
  <c r="F11" i="18"/>
  <c r="G9" i="4"/>
  <c r="H34"/>
  <c r="E10" i="17"/>
  <c r="E11"/>
  <c r="G10" i="14"/>
  <c r="H10"/>
  <c r="F33" i="18" s="1"/>
  <c r="F36" s="1"/>
  <c r="E30" i="17"/>
  <c r="F30" s="1"/>
  <c r="D19" i="24"/>
  <c r="E24" i="25"/>
  <c r="F40" s="1"/>
  <c r="G40" s="1"/>
  <c r="G14" i="26"/>
  <c r="I14" s="1"/>
  <c r="G17" i="20"/>
  <c r="H17" s="1"/>
  <c r="C9"/>
  <c r="C16"/>
  <c r="C21" s="1"/>
  <c r="F9"/>
  <c r="F16" s="1"/>
  <c r="F21" s="1"/>
  <c r="G12"/>
  <c r="G16" s="1"/>
  <c r="H10"/>
  <c r="H11"/>
  <c r="H12"/>
  <c r="H13"/>
  <c r="H14"/>
  <c r="H15"/>
  <c r="H18"/>
  <c r="H19"/>
  <c r="H20"/>
  <c r="H8" i="14"/>
  <c r="E23" i="17"/>
  <c r="I12" i="24"/>
  <c r="I11"/>
  <c r="H12"/>
  <c r="H11"/>
  <c r="J11" s="1"/>
  <c r="G9" i="26"/>
  <c r="I9"/>
  <c r="M9" s="1"/>
  <c r="G11"/>
  <c r="I11" s="1"/>
  <c r="G12"/>
  <c r="I12"/>
  <c r="M12" s="1"/>
  <c r="G15"/>
  <c r="I15" s="1"/>
  <c r="K15" s="1"/>
  <c r="G16"/>
  <c r="I16"/>
  <c r="G17"/>
  <c r="I17"/>
  <c r="M17" s="1"/>
  <c r="M18" s="1"/>
  <c r="L15"/>
  <c r="L14"/>
  <c r="G34" i="14"/>
  <c r="D24" i="24" s="1"/>
  <c r="G21" i="15"/>
  <c r="G26" s="1"/>
  <c r="E25" i="24"/>
  <c r="H34" i="14"/>
  <c r="E24" i="24" s="1"/>
  <c r="E21"/>
  <c r="D21"/>
  <c r="E20"/>
  <c r="D20"/>
  <c r="G27" i="14"/>
  <c r="G26" s="1"/>
  <c r="H27"/>
  <c r="H26" s="1"/>
  <c r="G31" i="4"/>
  <c r="G8" s="1"/>
  <c r="H31"/>
  <c r="G8" i="26"/>
  <c r="I8" s="1"/>
  <c r="K8" s="1"/>
  <c r="L8"/>
  <c r="K9"/>
  <c r="L9"/>
  <c r="G10"/>
  <c r="I10"/>
  <c r="K10" s="1"/>
  <c r="L10"/>
  <c r="L11"/>
  <c r="K12"/>
  <c r="L12"/>
  <c r="D13"/>
  <c r="E13"/>
  <c r="G13"/>
  <c r="H13"/>
  <c r="J13"/>
  <c r="L13"/>
  <c r="K16"/>
  <c r="L16"/>
  <c r="K17"/>
  <c r="L17"/>
  <c r="D18"/>
  <c r="E18"/>
  <c r="G18"/>
  <c r="G19" s="1"/>
  <c r="H18"/>
  <c r="H19" s="1"/>
  <c r="J18"/>
  <c r="J19" s="1"/>
  <c r="L18"/>
  <c r="L19" s="1"/>
  <c r="D19"/>
  <c r="E19"/>
  <c r="F19"/>
  <c r="G8" i="25"/>
  <c r="E19" i="24" s="1"/>
  <c r="G24" i="25"/>
  <c r="J12" i="24"/>
  <c r="I13"/>
  <c r="J19"/>
  <c r="F20"/>
  <c r="G20"/>
  <c r="J20"/>
  <c r="F21"/>
  <c r="G21"/>
  <c r="J21"/>
  <c r="F22"/>
  <c r="G22"/>
  <c r="J22"/>
  <c r="F23"/>
  <c r="G23"/>
  <c r="J23"/>
  <c r="J24"/>
  <c r="J25"/>
  <c r="J26"/>
  <c r="H27"/>
  <c r="I27"/>
  <c r="J27"/>
  <c r="G8" i="14" l="1"/>
  <c r="E16" i="17"/>
  <c r="F25" i="24"/>
  <c r="G25"/>
  <c r="F18" i="18"/>
  <c r="F15"/>
  <c r="J13" i="24"/>
  <c r="H13"/>
  <c r="E31" i="17"/>
  <c r="E29" s="1"/>
  <c r="H8" i="4"/>
  <c r="H45" s="1"/>
  <c r="H9" i="20"/>
  <c r="D26" i="24"/>
  <c r="G33" i="14"/>
  <c r="F24" i="24"/>
  <c r="G24"/>
  <c r="G21" i="20"/>
  <c r="H16"/>
  <c r="H21" s="1"/>
  <c r="G45" i="4"/>
  <c r="E18" i="17"/>
  <c r="F26" i="18"/>
  <c r="F30" s="1"/>
  <c r="F9"/>
  <c r="F27" i="15"/>
  <c r="G19" i="24"/>
  <c r="F19"/>
  <c r="H33" i="14"/>
  <c r="H45"/>
  <c r="E26" i="24"/>
  <c r="G26" s="1"/>
  <c r="K11" i="26"/>
  <c r="M11"/>
  <c r="M13" s="1"/>
  <c r="M19" s="1"/>
  <c r="K14"/>
  <c r="K18" s="1"/>
  <c r="I18"/>
  <c r="K13"/>
  <c r="K19" s="1"/>
  <c r="G27" i="15"/>
  <c r="G45" i="14"/>
  <c r="I13" i="26"/>
  <c r="F20" i="18" l="1"/>
  <c r="F23" s="1"/>
  <c r="F37" s="1"/>
  <c r="F39" s="1"/>
  <c r="F29" i="15"/>
  <c r="F26" i="24"/>
  <c r="D27"/>
  <c r="G28" i="15"/>
  <c r="G29" s="1"/>
  <c r="E27" i="24"/>
  <c r="I19" i="26"/>
  <c r="F27" i="24"/>
  <c r="G27"/>
</calcChain>
</file>

<file path=xl/sharedStrings.xml><?xml version="1.0" encoding="utf-8"?>
<sst xmlns="http://schemas.openxmlformats.org/spreadsheetml/2006/main" count="872" uniqueCount="418">
  <si>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</si>
  <si>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</si>
  <si>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</si>
  <si>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</si>
  <si>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</si>
  <si>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</si>
  <si>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</si>
  <si>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</si>
  <si>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</si>
  <si>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</si>
  <si>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</si>
  <si>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</si>
  <si>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</si>
  <si>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</si>
  <si>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</si>
  <si>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</si>
  <si>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</si>
  <si>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</si>
  <si>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</si>
  <si>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</si>
  <si>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</si>
  <si>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</si>
  <si>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</si>
  <si>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</si>
  <si>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</si>
  <si>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</si>
  <si>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</si>
  <si>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</si>
  <si>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</si>
  <si>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</si>
  <si>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</si>
  <si>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</si>
  <si>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</si>
  <si>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</si>
  <si>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</si>
  <si>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</si>
  <si>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</si>
  <si>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</si>
  <si>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</si>
  <si>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</si>
  <si>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</si>
  <si>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</si>
  <si>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</si>
  <si>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</si>
  <si>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</si>
  <si>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</si>
  <si>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</si>
  <si>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</si>
  <si>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</si>
  <si>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</si>
  <si>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</si>
  <si>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</si>
  <si>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</si>
  <si>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</si>
  <si>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</si>
  <si>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</si>
  <si>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</si>
  <si>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</si>
  <si>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</si>
  <si>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</si>
  <si>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</si>
  <si>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</si>
  <si>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 xml:space="preserve">Kapitali </t>
  </si>
  <si>
    <t>Rezervat</t>
  </si>
  <si>
    <t>Nje pasqyre e Konsoliduar</t>
  </si>
  <si>
    <t>Pozicioni i rregulluar</t>
  </si>
  <si>
    <t>Aksionit</t>
  </si>
  <si>
    <t>Rezerva te konvertimit</t>
  </si>
  <si>
    <t>te monedhave te huaja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</si>
  <si>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</si>
  <si>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</si>
  <si>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</si>
  <si>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</si>
  <si>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</si>
  <si>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</si>
  <si>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</si>
  <si>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</si>
  <si>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</si>
  <si>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</si>
  <si>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</si>
  <si>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</si>
  <si>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</si>
  <si>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</si>
  <si>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Efekti ndryshimeve ne politikat kontabel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</si>
  <si>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</si>
  <si>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</si>
  <si>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</si>
  <si>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</si>
  <si>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</si>
  <si>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</si>
  <si>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</si>
  <si>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Emertimi</t>
  </si>
  <si>
    <t>Emetimi i Kapitalit Aksionar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</si>
  <si>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</si>
  <si>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</si>
  <si>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</si>
  <si>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</si>
  <si>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</si>
  <si>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</si>
  <si>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</si>
  <si>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</si>
  <si>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</si>
  <si>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</si>
  <si>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</si>
  <si>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</si>
  <si>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</si>
  <si>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</si>
  <si>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</si>
  <si>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MM te ardhura nga veprimtarite</t>
  </si>
  <si>
    <t>Interesi i paguar</t>
  </si>
  <si>
    <t>Tatim mbi fitimin i paguar</t>
  </si>
  <si>
    <t>MM neto nga veprimtarite e shfytezimit</t>
  </si>
  <si>
    <t>Pasqyra e fluksit monetar - metoda direkte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</si>
  <si>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</si>
  <si>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</si>
  <si>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</si>
  <si>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</si>
  <si>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</si>
  <si>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</si>
  <si>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</si>
  <si>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</si>
  <si>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</si>
  <si>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</si>
  <si>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</si>
  <si>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</si>
  <si>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</si>
  <si>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</si>
  <si>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</si>
  <si>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</si>
  <si>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</si>
  <si>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</si>
  <si>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</si>
  <si>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</si>
  <si>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</si>
  <si>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</si>
  <si>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</si>
  <si>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</si>
  <si>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</si>
  <si>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Mjetet monetare (MM) te arketuara nga klientet</t>
  </si>
  <si>
    <t>Blerja e njesise se kontrolluar X minus parate e Arketuara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</si>
  <si>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</si>
  <si>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</si>
  <si>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</si>
  <si>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</si>
  <si>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</si>
  <si>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</si>
  <si>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</si>
  <si>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</si>
  <si>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</si>
  <si>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</si>
  <si>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</si>
  <si>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</si>
  <si>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</si>
  <si>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</si>
  <si>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</si>
  <si>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</si>
  <si>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</si>
  <si>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</si>
  <si>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</si>
  <si>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</si>
  <si>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</si>
  <si>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</si>
  <si>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</si>
  <si>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</si>
  <si>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</si>
  <si>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</si>
  <si>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</si>
  <si>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</si>
  <si>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</si>
  <si>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</si>
  <si>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</si>
  <si>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</si>
  <si>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</si>
  <si>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</si>
  <si>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</si>
  <si>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</si>
  <si>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</si>
  <si>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</si>
  <si>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</si>
  <si>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</si>
  <si>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</si>
  <si>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</si>
  <si>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(  Bazuar ne klasifikimin e Shpenzimeve sipas Funksioneve  )</t>
  </si>
  <si>
    <t>Pershkrimi  i  Elementeve</t>
  </si>
  <si>
    <t>Fitimi  ( Humbja )  bruto  ( 1 - 2 )</t>
  </si>
  <si>
    <t>Shpenzimet e shitjes</t>
  </si>
  <si>
    <t>Shpenzimet administrative</t>
  </si>
  <si>
    <t>Te ardhura te tjera nga veprimtarite e shfrytezimit</t>
  </si>
  <si>
    <t>Fitimi  ( Humbja )  nga veprimtarite e shfrytezimit</t>
  </si>
  <si>
    <t>Te ardhurat dhe shpenzimet financiare</t>
  </si>
  <si>
    <t>Fitimi (humbja) neto e vitit financiar  ( 13 - 14 )</t>
  </si>
  <si>
    <t>Fitimi (humbja) para tatimit  ( 8 +/- 12 )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</si>
  <si>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</si>
  <si>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</si>
  <si>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</si>
  <si>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</si>
  <si>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</si>
  <si>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</si>
  <si>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</si>
  <si>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</si>
  <si>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</si>
  <si>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</si>
  <si>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</si>
  <si>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</si>
  <si>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</si>
  <si>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MM te paguara ndaj furnitoreve dhe punonjesve</t>
  </si>
  <si>
    <t>Provizionet afatshkurtra</t>
  </si>
  <si>
    <t>Ndrysh.ne invent.prod.gatshme e prodhimit ne proces</t>
  </si>
  <si>
    <t>Kosto e prodhimit / blerjes se mallrave te shitura</t>
  </si>
  <si>
    <t>Shpenzime te tjera te zakonshme</t>
  </si>
  <si>
    <t>Pagesat e detyrimeve te qerase financiare</t>
  </si>
  <si>
    <t>MM neto e perdorura ne veprimtarite Financiare</t>
  </si>
  <si>
    <t>te kembimit gjate konsolidimit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</si>
  <si>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</si>
  <si>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</si>
  <si>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</si>
  <si>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</si>
  <si>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</si>
  <si>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</si>
  <si>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Pasqyra   e   te   Ardhurave   dhe   Shpenzimeve   20___</t>
  </si>
  <si>
    <t>Pozicioni me 31 dhjetor 20___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</si>
  <si>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</si>
  <si>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</si>
  <si>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</si>
  <si>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</si>
  <si>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</si>
  <si>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</si>
  <si>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</si>
  <si>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</si>
  <si>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</si>
  <si>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</si>
  <si>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</si>
  <si>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</si>
  <si>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</si>
  <si>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</si>
  <si>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</si>
  <si>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</si>
  <si>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</si>
  <si>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</si>
  <si>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</si>
  <si>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</si>
  <si>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</si>
  <si>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</si>
  <si>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</si>
  <si>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</si>
  <si>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</si>
  <si>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</si>
  <si>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</si>
  <si>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</si>
  <si>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</si>
  <si>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</si>
  <si>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</si>
  <si>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</si>
  <si>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</si>
  <si>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</si>
  <si>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</si>
  <si>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</si>
  <si>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</si>
  <si>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</si>
  <si>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</si>
  <si>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</si>
  <si>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</si>
  <si>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</si>
  <si>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</si>
  <si>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</si>
  <si>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</si>
  <si>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</si>
  <si>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</si>
  <si>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</si>
  <si>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</si>
  <si>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</si>
  <si>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</si>
  <si>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</si>
  <si>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</si>
  <si>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</si>
  <si>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</si>
  <si>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</si>
  <si>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</si>
  <si>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</si>
  <si>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</si>
  <si>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</si>
  <si>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</si>
  <si>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</si>
  <si>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</si>
  <si>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</si>
  <si>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</si>
  <si>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</si>
  <si>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</si>
  <si>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</si>
  <si>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</si>
  <si>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</si>
  <si>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</si>
  <si>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</si>
  <si>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</si>
  <si>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</si>
  <si>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</si>
  <si>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</si>
  <si>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</si>
  <si>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</si>
  <si>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</si>
  <si>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</si>
  <si>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</si>
  <si>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</si>
  <si>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</si>
  <si>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</si>
  <si>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</si>
  <si>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</si>
  <si>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</si>
  <si>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</si>
  <si>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</si>
  <si>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</si>
  <si>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</si>
  <si>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</si>
  <si>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</si>
  <si>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</si>
  <si>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</si>
  <si>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</si>
  <si>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</si>
  <si>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</si>
  <si>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</si>
  <si>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</si>
  <si>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</si>
  <si>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</si>
  <si>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</si>
  <si>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</si>
  <si>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</si>
  <si>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</si>
  <si>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</si>
  <si>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</si>
  <si>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</si>
  <si>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</si>
  <si>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</si>
  <si>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Pasqyre  Ndihmese</t>
  </si>
  <si>
    <t>Levizja e Parase dhe ndryshimet ne gjendjen e likuiditeteve</t>
  </si>
  <si>
    <t>per vitin    2008    paraqiten si me poshte :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</si>
  <si>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</si>
  <si>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</si>
  <si>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</si>
  <si>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</si>
  <si>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</si>
  <si>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</si>
  <si>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</si>
  <si>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</si>
  <si>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Aktive te Qendrushme</t>
  </si>
  <si>
    <t>(Shtesa te dala me  - )</t>
  </si>
  <si>
    <t>(Shtesa te hyra me + )</t>
  </si>
  <si>
    <t>Gjendje inventari</t>
  </si>
  <si>
    <t>Kerkesa per Arketim</t>
  </si>
  <si>
    <t>Te tjera llogari aktive</t>
  </si>
  <si>
    <t>Kapitalet e veta</t>
  </si>
  <si>
    <t>Detyrime te pagueshme</t>
  </si>
  <si>
    <t>Te tjera llogari pasive</t>
  </si>
  <si>
    <t>S H U M A</t>
  </si>
  <si>
    <t>____________</t>
  </si>
  <si>
    <t>Aktivet Afatgjata Materiale  2008</t>
  </si>
  <si>
    <t>Sasia</t>
  </si>
  <si>
    <t>Gjendje</t>
  </si>
  <si>
    <t>Shtesa</t>
  </si>
  <si>
    <t>Pakesime</t>
  </si>
  <si>
    <t xml:space="preserve">             TOTALI</t>
  </si>
  <si>
    <t>Amortizimi A.A.Materiale    2008</t>
  </si>
  <si>
    <t xml:space="preserve">Vlera Kontabel Neto e A.A.Materiale  2008 </t>
  </si>
  <si>
    <t>Administratori</t>
  </si>
  <si>
    <t>Amortiz.i</t>
  </si>
  <si>
    <t>Amortiz.Tatim.</t>
  </si>
  <si>
    <t>20% Vl.Mbet.</t>
  </si>
  <si>
    <t xml:space="preserve"> I</t>
  </si>
  <si>
    <t xml:space="preserve"> II</t>
  </si>
  <si>
    <t>01.01.2008</t>
  </si>
  <si>
    <t>31.12.2008</t>
  </si>
  <si>
    <t>31.12.08</t>
  </si>
  <si>
    <t>01.01.08</t>
  </si>
  <si>
    <t>Kerkesa per TAP-in</t>
  </si>
  <si>
    <t>Mjete  transporti</t>
  </si>
  <si>
    <t>Huamarje te tjera afatgjata  (ortake)</t>
  </si>
  <si>
    <t>Shuma toka  ndertesa</t>
  </si>
  <si>
    <t>Shuma mj.transporti,pajisje  informatike</t>
  </si>
  <si>
    <t>Pozicioni me 31 dhjetor 2008</t>
  </si>
  <si>
    <t>Mjet  transporti</t>
  </si>
  <si>
    <t>Shoqeria " ARBA "  Shpk</t>
  </si>
  <si>
    <t xml:space="preserve">                  Magdalena  Cuci </t>
  </si>
  <si>
    <t xml:space="preserve">                - Te gjitha AAM te tjera(Mjet transporti) me 20 % te vleftes se mbetur</t>
  </si>
  <si>
    <t xml:space="preserve">     Per percaktimin e kostos se inventareve eshte zgjedhur metoda "Cmimi  mesatar  I ponderuar" </t>
  </si>
  <si>
    <t>(SKK 4: 15)</t>
  </si>
  <si>
    <t>Sarande</t>
  </si>
  <si>
    <t>Nr.llog.</t>
  </si>
  <si>
    <t>Nr.llog</t>
  </si>
  <si>
    <t>Blerja e aktiveve afatgjata materiale (Prodhimi AAM)</t>
  </si>
  <si>
    <t>Fitimi nga veprimtaria e shfrytezimit</t>
  </si>
  <si>
    <t>Makineri &amp; paisje</t>
  </si>
  <si>
    <t>Paisje zyre &amp; informatike</t>
  </si>
  <si>
    <r>
      <t xml:space="preserve">Shpenzime te tjera   </t>
    </r>
    <r>
      <rPr>
        <sz val="10"/>
        <rFont val="Arial"/>
      </rPr>
      <t>(Furnitura)</t>
    </r>
  </si>
  <si>
    <t>Paraardhese</t>
  </si>
  <si>
    <t>Pozicioni me 31 dhjetor 2009</t>
  </si>
  <si>
    <t>Investitor ne ndertim</t>
  </si>
  <si>
    <t>VASIL  PAGUNA-P.FIZIK</t>
  </si>
  <si>
    <t>K94517801A</t>
  </si>
  <si>
    <t>Lagj.Nr.1</t>
  </si>
  <si>
    <t>01.09.2009</t>
  </si>
  <si>
    <t>VASIL  PAGUNA</t>
  </si>
  <si>
    <t>Makineri dhe paisje</t>
  </si>
  <si>
    <t xml:space="preserve">Aktive tjera afat gjata materiale </t>
  </si>
  <si>
    <t>Aktive  afatgjata ne proces(Ndertesa)</t>
  </si>
  <si>
    <t>Ndertime ne proces</t>
  </si>
  <si>
    <t>Hartuesi</t>
  </si>
  <si>
    <t>Viti   2010</t>
  </si>
  <si>
    <t>01.01.2010</t>
  </si>
  <si>
    <t>31.12.2010</t>
  </si>
  <si>
    <t>Pasqyrat    Financiare    te    Vitit   2010</t>
  </si>
  <si>
    <t>Pasqyra   e   te   Ardhurave   dhe   Shpenzimeve     2010</t>
  </si>
  <si>
    <t>Pasqyra   e   Fluksit   Monetar  -  Metoda  Direkte   2010</t>
  </si>
  <si>
    <t>Pasqyra   e   Fluksit   Monetar  -  Metoda  Indirekte   2010</t>
  </si>
  <si>
    <t>Pasqyra  e  Ndryshimeve  ne  Kapital  2010</t>
  </si>
  <si>
    <t xml:space="preserve">Inventari i Aktiveve Afatgjata Materiale  2010 si  dhe  Amortizimi I tyre </t>
  </si>
  <si>
    <t>01.01.10</t>
  </si>
  <si>
    <t>31.12.10</t>
  </si>
  <si>
    <t>vitit 2010</t>
  </si>
  <si>
    <t>Pozicioni me 31 dhjetor 2010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</si>
</sst>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#,##0.0"/>
  </numFmts>
  <fonts count="54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</font>
    <font>
      <sz val="10"/>
      <name val="Arial"/>
    </font>
    <font>
      <sz val="10"/>
      <name val="Arial"/>
    </font>
    <font>
      <b/>
      <sz val="26"/>
      <name val="Arial"/>
      <family val="2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4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</font>
    <font>
      <b/>
      <u/>
      <sz val="10"/>
      <name val="Arial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  <charset val="238"/>
    </font>
    <font>
      <sz val="9"/>
      <name val="Californian FB"/>
      <family val="1"/>
    </font>
    <font>
      <sz val="10"/>
      <name val="Californian FB"/>
      <family val="1"/>
    </font>
    <font>
      <b/>
      <sz val="26"/>
      <name val="Franklin Gothic Medium Cond"/>
      <family val="2"/>
      <charset val="238"/>
    </font>
    <font>
      <sz val="9"/>
      <name val="Roman"/>
      <family val="1"/>
      <charset val="255"/>
    </font>
    <font>
      <sz val="10"/>
      <name val="Roman"/>
      <family val="1"/>
      <charset val="255"/>
    </font>
    <font>
      <sz val="12"/>
      <name val="Roman"/>
      <family val="1"/>
      <charset val="255"/>
    </font>
    <font>
      <b/>
      <u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Gill Sans MT"/>
      <family val="2"/>
      <charset val="238"/>
    </font>
    <font>
      <b/>
      <u/>
      <sz val="10"/>
      <name val="Gill Sans MT"/>
      <family val="2"/>
      <charset val="238"/>
    </font>
    <font>
      <u/>
      <sz val="10"/>
      <name val="Gill Sans MT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</font>
    <font>
      <b/>
      <sz val="10"/>
      <color indexed="10"/>
      <name val="Arial"/>
      <family val="2"/>
      <charset val="238"/>
    </font>
    <font>
      <b/>
      <sz val="14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0" fontId="9" fillId="0" borderId="0" xfId="0" applyFont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3" fillId="0" borderId="4" xfId="0" applyFont="1" applyBorder="1"/>
    <xf numFmtId="0" fontId="14" fillId="0" borderId="6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/>
    <xf numFmtId="0" fontId="21" fillId="0" borderId="11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12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3" fontId="22" fillId="0" borderId="0" xfId="0" applyNumberFormat="1" applyFont="1" applyBorder="1"/>
    <xf numFmtId="3" fontId="2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3" fontId="12" fillId="0" borderId="12" xfId="0" applyNumberFormat="1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165" fontId="12" fillId="0" borderId="11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27" fillId="0" borderId="0" xfId="0" applyNumberFormat="1" applyFont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26" fillId="0" borderId="0" xfId="0" applyFont="1" applyAlignment="1">
      <alignment horizontal="center"/>
    </xf>
    <xf numFmtId="3" fontId="26" fillId="0" borderId="0" xfId="0" applyNumberFormat="1" applyFont="1"/>
    <xf numFmtId="0" fontId="26" fillId="0" borderId="0" xfId="0" applyFont="1"/>
    <xf numFmtId="0" fontId="21" fillId="0" borderId="0" xfId="0" applyFont="1" applyAlignment="1">
      <alignment vertical="center"/>
    </xf>
    <xf numFmtId="3" fontId="22" fillId="0" borderId="26" xfId="0" applyNumberFormat="1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0" fillId="0" borderId="0" xfId="0" applyNumberFormat="1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3" fontId="22" fillId="0" borderId="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26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26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7" xfId="0" applyFont="1" applyBorder="1"/>
    <xf numFmtId="0" fontId="5" fillId="0" borderId="27" xfId="0" applyFont="1" applyBorder="1" applyAlignment="1"/>
    <xf numFmtId="0" fontId="5" fillId="0" borderId="28" xfId="0" applyFont="1" applyBorder="1"/>
    <xf numFmtId="0" fontId="5" fillId="0" borderId="5" xfId="0" applyFont="1" applyBorder="1"/>
    <xf numFmtId="0" fontId="5" fillId="0" borderId="0" xfId="0" applyFont="1"/>
    <xf numFmtId="0" fontId="5" fillId="0" borderId="29" xfId="0" applyFont="1" applyBorder="1"/>
    <xf numFmtId="0" fontId="5" fillId="0" borderId="30" xfId="0" applyFont="1" applyBorder="1"/>
    <xf numFmtId="0" fontId="5" fillId="0" borderId="0" xfId="0" applyFont="1" applyBorder="1" applyAlignment="1"/>
    <xf numFmtId="0" fontId="5" fillId="0" borderId="29" xfId="0" applyFont="1" applyFill="1" applyBorder="1"/>
    <xf numFmtId="0" fontId="5" fillId="0" borderId="0" xfId="0" applyFont="1" applyFill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8" fillId="0" borderId="3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8" fillId="0" borderId="26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0" fillId="0" borderId="30" xfId="0" applyFont="1" applyBorder="1"/>
    <xf numFmtId="0" fontId="0" fillId="0" borderId="0" xfId="0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Fill="1" applyBorder="1"/>
    <xf numFmtId="0" fontId="0" fillId="0" borderId="12" xfId="0" applyBorder="1" applyAlignment="1"/>
    <xf numFmtId="0" fontId="0" fillId="0" borderId="12" xfId="0" applyBorder="1"/>
    <xf numFmtId="0" fontId="5" fillId="0" borderId="12" xfId="0" applyFont="1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25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8" fillId="0" borderId="0" xfId="0" applyFont="1" applyBorder="1"/>
    <xf numFmtId="0" fontId="2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23" fillId="0" borderId="0" xfId="0" applyFont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8" fillId="0" borderId="0" xfId="0" applyFont="1" applyFill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1" fillId="0" borderId="12" xfId="0" applyFont="1" applyBorder="1"/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1" fillId="0" borderId="0" xfId="0" applyFont="1" applyBorder="1"/>
    <xf numFmtId="0" fontId="34" fillId="0" borderId="0" xfId="0" applyFont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3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23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vertical="center"/>
    </xf>
    <xf numFmtId="3" fontId="22" fillId="2" borderId="12" xfId="0" applyNumberFormat="1" applyFont="1" applyFill="1" applyBorder="1" applyAlignment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3" fontId="21" fillId="2" borderId="8" xfId="0" applyNumberFormat="1" applyFont="1" applyFill="1" applyBorder="1" applyAlignment="1">
      <alignment horizontal="center" vertical="center"/>
    </xf>
    <xf numFmtId="3" fontId="21" fillId="2" borderId="23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9" fillId="0" borderId="0" xfId="0" applyFont="1" applyBorder="1"/>
    <xf numFmtId="0" fontId="41" fillId="0" borderId="0" xfId="0" applyFont="1" applyBorder="1"/>
    <xf numFmtId="0" fontId="41" fillId="0" borderId="5" xfId="0" applyFont="1" applyBorder="1"/>
    <xf numFmtId="0" fontId="42" fillId="0" borderId="0" xfId="0" applyFont="1" applyBorder="1"/>
    <xf numFmtId="0" fontId="42" fillId="0" borderId="5" xfId="0" applyFont="1" applyBorder="1"/>
    <xf numFmtId="0" fontId="41" fillId="0" borderId="0" xfId="0" applyFont="1" applyBorder="1" applyAlignment="1">
      <alignment horizontal="center"/>
    </xf>
    <xf numFmtId="0" fontId="43" fillId="0" borderId="0" xfId="0" applyFont="1" applyBorder="1"/>
    <xf numFmtId="0" fontId="43" fillId="0" borderId="5" xfId="0" applyFont="1" applyBorder="1"/>
    <xf numFmtId="0" fontId="41" fillId="0" borderId="7" xfId="0" applyFont="1" applyBorder="1"/>
    <xf numFmtId="0" fontId="42" fillId="0" borderId="7" xfId="0" applyFont="1" applyBorder="1"/>
    <xf numFmtId="0" fontId="42" fillId="0" borderId="8" xfId="0" applyFont="1" applyBorder="1"/>
    <xf numFmtId="0" fontId="45" fillId="0" borderId="0" xfId="0" applyFont="1"/>
    <xf numFmtId="0" fontId="44" fillId="0" borderId="0" xfId="0" applyFont="1" applyAlignment="1">
      <alignment horizontal="right"/>
    </xf>
    <xf numFmtId="0" fontId="46" fillId="0" borderId="1" xfId="0" applyFont="1" applyBorder="1"/>
    <xf numFmtId="0" fontId="46" fillId="0" borderId="2" xfId="0" applyFont="1" applyBorder="1"/>
    <xf numFmtId="0" fontId="46" fillId="0" borderId="3" xfId="0" applyFont="1" applyBorder="1"/>
    <xf numFmtId="0" fontId="46" fillId="0" borderId="4" xfId="0" applyFont="1" applyBorder="1"/>
    <xf numFmtId="0" fontId="48" fillId="0" borderId="34" xfId="0" applyFont="1" applyBorder="1" applyAlignment="1">
      <alignment horizontal="center"/>
    </xf>
    <xf numFmtId="0" fontId="46" fillId="0" borderId="28" xfId="0" applyFont="1" applyBorder="1"/>
    <xf numFmtId="0" fontId="46" fillId="0" borderId="5" xfId="0" applyFont="1" applyBorder="1"/>
    <xf numFmtId="0" fontId="46" fillId="0" borderId="29" xfId="0" applyFont="1" applyBorder="1"/>
    <xf numFmtId="0" fontId="46" fillId="0" borderId="30" xfId="0" applyFont="1" applyBorder="1"/>
    <xf numFmtId="0" fontId="46" fillId="0" borderId="30" xfId="0" applyFont="1" applyBorder="1" applyAlignment="1"/>
    <xf numFmtId="0" fontId="46" fillId="0" borderId="29" xfId="0" applyFont="1" applyFill="1" applyBorder="1"/>
    <xf numFmtId="0" fontId="46" fillId="0" borderId="31" xfId="0" applyFont="1" applyBorder="1"/>
    <xf numFmtId="0" fontId="46" fillId="0" borderId="33" xfId="0" applyFont="1" applyBorder="1"/>
    <xf numFmtId="0" fontId="46" fillId="0" borderId="0" xfId="0" applyFont="1" applyBorder="1"/>
    <xf numFmtId="0" fontId="47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Border="1" applyAlignment="1">
      <alignment horizontal="right" vertical="center"/>
    </xf>
    <xf numFmtId="0" fontId="46" fillId="0" borderId="0" xfId="0" applyFont="1"/>
    <xf numFmtId="0" fontId="46" fillId="0" borderId="0" xfId="0" applyFont="1" applyBorder="1" applyAlignment="1">
      <alignment horizontal="right"/>
    </xf>
    <xf numFmtId="0" fontId="46" fillId="0" borderId="0" xfId="0" applyFont="1" applyFill="1" applyBorder="1"/>
    <xf numFmtId="3" fontId="49" fillId="2" borderId="12" xfId="0" applyNumberFormat="1" applyFont="1" applyFill="1" applyBorder="1" applyAlignment="1">
      <alignment vertical="center"/>
    </xf>
    <xf numFmtId="3" fontId="50" fillId="0" borderId="12" xfId="0" applyNumberFormat="1" applyFont="1" applyBorder="1" applyAlignment="1">
      <alignment vertical="center"/>
    </xf>
    <xf numFmtId="3" fontId="49" fillId="0" borderId="12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3" fontId="36" fillId="2" borderId="12" xfId="1" applyNumberFormat="1" applyFont="1" applyFill="1" applyBorder="1" applyAlignment="1">
      <alignment vertical="center"/>
    </xf>
    <xf numFmtId="46" fontId="4" fillId="2" borderId="23" xfId="0" applyNumberFormat="1" applyFont="1" applyFill="1" applyBorder="1" applyAlignment="1">
      <alignment horizontal="center"/>
    </xf>
    <xf numFmtId="3" fontId="37" fillId="2" borderId="12" xfId="0" applyNumberFormat="1" applyFont="1" applyFill="1" applyBorder="1" applyAlignment="1">
      <alignment vertical="center"/>
    </xf>
    <xf numFmtId="3" fontId="22" fillId="0" borderId="12" xfId="0" applyNumberFormat="1" applyFont="1" applyBorder="1" applyAlignment="1">
      <alignment horizontal="center" vertical="center"/>
    </xf>
    <xf numFmtId="3" fontId="22" fillId="0" borderId="19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center"/>
    </xf>
    <xf numFmtId="3" fontId="21" fillId="2" borderId="14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3" fontId="22" fillId="2" borderId="26" xfId="0" applyNumberFormat="1" applyFont="1" applyFill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" fontId="7" fillId="2" borderId="23" xfId="0" applyNumberFormat="1" applyFont="1" applyFill="1" applyBorder="1" applyAlignment="1">
      <alignment horizontal="center"/>
    </xf>
    <xf numFmtId="1" fontId="7" fillId="2" borderId="2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vertical="center"/>
    </xf>
    <xf numFmtId="21" fontId="4" fillId="2" borderId="23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0" fontId="51" fillId="2" borderId="12" xfId="0" applyFont="1" applyFill="1" applyBorder="1" applyAlignment="1">
      <alignment vertical="center"/>
    </xf>
    <xf numFmtId="0" fontId="36" fillId="2" borderId="12" xfId="0" applyFont="1" applyFill="1" applyBorder="1" applyAlignment="1">
      <alignment horizontal="center" vertical="center"/>
    </xf>
    <xf numFmtId="0" fontId="22" fillId="3" borderId="0" xfId="0" applyFont="1" applyFill="1"/>
    <xf numFmtId="3" fontId="45" fillId="2" borderId="13" xfId="0" applyNumberFormat="1" applyFont="1" applyFill="1" applyBorder="1" applyAlignment="1">
      <alignment vertical="center"/>
    </xf>
    <xf numFmtId="3" fontId="45" fillId="2" borderId="18" xfId="0" applyNumberFormat="1" applyFont="1" applyFill="1" applyBorder="1" applyAlignment="1">
      <alignment vertic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3" fontId="1" fillId="0" borderId="38" xfId="1" applyNumberFormat="1" applyBorder="1"/>
    <xf numFmtId="3" fontId="1" fillId="0" borderId="39" xfId="1" applyNumberFormat="1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3" fontId="1" fillId="0" borderId="41" xfId="1" applyNumberFormat="1" applyBorder="1"/>
    <xf numFmtId="3" fontId="1" fillId="0" borderId="42" xfId="1" applyNumberFormat="1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4" xfId="0" applyBorder="1" applyAlignment="1">
      <alignment horizontal="center"/>
    </xf>
    <xf numFmtId="3" fontId="1" fillId="0" borderId="44" xfId="1" applyNumberFormat="1" applyBorder="1"/>
    <xf numFmtId="3" fontId="1" fillId="0" borderId="45" xfId="1" applyNumberFormat="1" applyBorder="1"/>
    <xf numFmtId="0" fontId="7" fillId="0" borderId="46" xfId="0" applyFont="1" applyBorder="1" applyAlignment="1">
      <alignment horizontal="center"/>
    </xf>
    <xf numFmtId="0" fontId="7" fillId="0" borderId="47" xfId="0" applyFont="1" applyBorder="1"/>
    <xf numFmtId="1" fontId="7" fillId="0" borderId="47" xfId="0" applyNumberFormat="1" applyFont="1" applyBorder="1"/>
    <xf numFmtId="3" fontId="7" fillId="0" borderId="47" xfId="0" applyNumberFormat="1" applyFont="1" applyBorder="1"/>
    <xf numFmtId="3" fontId="7" fillId="0" borderId="48" xfId="0" applyNumberFormat="1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/>
    <xf numFmtId="1" fontId="7" fillId="0" borderId="50" xfId="0" applyNumberFormat="1" applyFont="1" applyBorder="1"/>
    <xf numFmtId="3" fontId="7" fillId="0" borderId="50" xfId="0" applyNumberFormat="1" applyFont="1" applyBorder="1"/>
    <xf numFmtId="3" fontId="7" fillId="0" borderId="51" xfId="0" applyNumberFormat="1" applyFont="1" applyBorder="1"/>
    <xf numFmtId="0" fontId="7" fillId="0" borderId="47" xfId="0" applyFont="1" applyBorder="1" applyAlignment="1">
      <alignment horizontal="left"/>
    </xf>
    <xf numFmtId="0" fontId="7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53" xfId="0" applyFont="1" applyBorder="1" applyAlignment="1">
      <alignment horizontal="left"/>
    </xf>
    <xf numFmtId="3" fontId="7" fillId="0" borderId="53" xfId="0" applyNumberFormat="1" applyFont="1" applyBorder="1"/>
    <xf numFmtId="3" fontId="7" fillId="0" borderId="54" xfId="0" applyNumberFormat="1" applyFont="1" applyBorder="1"/>
    <xf numFmtId="0" fontId="7" fillId="0" borderId="50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3" fontId="7" fillId="4" borderId="53" xfId="0" applyNumberFormat="1" applyFont="1" applyFill="1" applyBorder="1"/>
    <xf numFmtId="0" fontId="46" fillId="0" borderId="0" xfId="0" applyFont="1" applyBorder="1" applyAlignment="1">
      <alignment horizontal="center"/>
    </xf>
    <xf numFmtId="3" fontId="22" fillId="3" borderId="12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7" fillId="0" borderId="4" xfId="0" applyFont="1" applyBorder="1" applyAlignment="1">
      <alignment horizontal="right" vertical="center"/>
    </xf>
    <xf numFmtId="0" fontId="46" fillId="0" borderId="4" xfId="0" applyFont="1" applyBorder="1" applyAlignment="1">
      <alignment horizontal="right"/>
    </xf>
    <xf numFmtId="0" fontId="46" fillId="0" borderId="4" xfId="0" applyFont="1" applyFill="1" applyBorder="1"/>
    <xf numFmtId="0" fontId="22" fillId="5" borderId="12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2" fillId="5" borderId="26" xfId="0" applyFont="1" applyFill="1" applyBorder="1" applyAlignment="1">
      <alignment horizontal="left" vertical="center"/>
    </xf>
    <xf numFmtId="3" fontId="22" fillId="5" borderId="12" xfId="0" applyNumberFormat="1" applyFont="1" applyFill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/>
    </xf>
    <xf numFmtId="3" fontId="24" fillId="0" borderId="12" xfId="0" applyNumberFormat="1" applyFont="1" applyFill="1" applyBorder="1" applyAlignment="1">
      <alignment vertical="center"/>
    </xf>
    <xf numFmtId="3" fontId="28" fillId="0" borderId="12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3" fontId="1" fillId="0" borderId="14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3" fontId="28" fillId="2" borderId="12" xfId="0" applyNumberFormat="1" applyFont="1" applyFill="1" applyBorder="1" applyAlignment="1">
      <alignment vertical="center"/>
    </xf>
    <xf numFmtId="0" fontId="52" fillId="0" borderId="0" xfId="0" applyFont="1"/>
    <xf numFmtId="0" fontId="53" fillId="0" borderId="0" xfId="0" applyFont="1"/>
    <xf numFmtId="0" fontId="6" fillId="0" borderId="0" xfId="0" applyFont="1" applyAlignment="1">
      <alignment horizontal="left"/>
    </xf>
    <xf numFmtId="0" fontId="14" fillId="0" borderId="14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3" fontId="14" fillId="0" borderId="14" xfId="0" applyNumberFormat="1" applyFont="1" applyBorder="1"/>
    <xf numFmtId="3" fontId="14" fillId="0" borderId="23" xfId="0" applyNumberFormat="1" applyFont="1" applyBorder="1"/>
    <xf numFmtId="0" fontId="14" fillId="0" borderId="12" xfId="0" applyFont="1" applyBorder="1" applyAlignment="1">
      <alignment horizontal="center"/>
    </xf>
    <xf numFmtId="0" fontId="14" fillId="0" borderId="12" xfId="0" applyFont="1" applyBorder="1"/>
    <xf numFmtId="3" fontId="14" fillId="0" borderId="12" xfId="1" applyNumberFormat="1" applyFont="1" applyBorder="1"/>
    <xf numFmtId="3" fontId="14" fillId="0" borderId="12" xfId="0" applyNumberFormat="1" applyFont="1" applyBorder="1"/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3" fontId="14" fillId="0" borderId="12" xfId="1" applyNumberFormat="1" applyFont="1" applyBorder="1" applyAlignment="1">
      <alignment vertical="center"/>
    </xf>
    <xf numFmtId="3" fontId="14" fillId="0" borderId="12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3" fontId="22" fillId="0" borderId="12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3" fontId="14" fillId="0" borderId="12" xfId="1" applyNumberFormat="1" applyFont="1" applyFill="1" applyBorder="1"/>
    <xf numFmtId="3" fontId="14" fillId="0" borderId="12" xfId="0" applyNumberFormat="1" applyFont="1" applyFill="1" applyBorder="1"/>
    <xf numFmtId="3" fontId="14" fillId="0" borderId="12" xfId="1" applyNumberFormat="1" applyFont="1" applyFill="1" applyBorder="1" applyAlignment="1">
      <alignment vertical="center"/>
    </xf>
    <xf numFmtId="3" fontId="14" fillId="0" borderId="12" xfId="0" applyNumberFormat="1" applyFont="1" applyFill="1" applyBorder="1" applyAlignment="1">
      <alignment vertical="center"/>
    </xf>
    <xf numFmtId="3" fontId="22" fillId="0" borderId="12" xfId="1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21" fontId="0" fillId="0" borderId="23" xfId="0" applyNumberFormat="1" applyBorder="1" applyAlignment="1">
      <alignment horizontal="center"/>
    </xf>
    <xf numFmtId="46" fontId="0" fillId="0" borderId="23" xfId="0" applyNumberFormat="1" applyBorder="1" applyAlignment="1">
      <alignment horizontal="center"/>
    </xf>
    <xf numFmtId="0" fontId="21" fillId="0" borderId="25" xfId="0" applyFont="1" applyBorder="1" applyAlignment="1">
      <alignment horizontal="left" vertical="center"/>
    </xf>
    <xf numFmtId="0" fontId="47" fillId="0" borderId="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46" fontId="41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21" fontId="41" fillId="0" borderId="0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6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6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2">
    <cellStyle name="Comma_21.Aktivet Afatgjata Materiale  09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B2:E59"/>
  <sheetViews>
    <sheetView topLeftCell="A28" workbookViewId="0">
      <selection activeCell="I18" sqref="I18"/>
    </sheetView>
  </sheetViews>
  <sheetFormatPr defaultColWidth="4.7109375" defaultRowHeight="12.75"/>
  <cols>
    <col min="1" max="1" width="4.425781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ht="15">
      <c r="B2" s="283"/>
      <c r="C2" s="284"/>
      <c r="D2" s="284"/>
      <c r="E2" s="285"/>
    </row>
    <row r="3" spans="2:5" s="11" customFormat="1" ht="33" customHeight="1">
      <c r="B3" s="439" t="s">
        <v>102</v>
      </c>
      <c r="C3" s="440"/>
      <c r="D3" s="440"/>
      <c r="E3" s="441"/>
    </row>
    <row r="4" spans="2:5" s="175" customFormat="1" ht="15">
      <c r="B4" s="286"/>
      <c r="C4" s="287" t="s">
        <v>221</v>
      </c>
      <c r="D4" s="288"/>
      <c r="E4" s="289"/>
    </row>
    <row r="5" spans="2:5" s="175" customFormat="1" ht="15">
      <c r="B5" s="286"/>
      <c r="C5" s="290"/>
      <c r="D5" s="291" t="s">
        <v>228</v>
      </c>
      <c r="E5" s="289"/>
    </row>
    <row r="6" spans="2:5" s="175" customFormat="1" ht="15">
      <c r="B6" s="286"/>
      <c r="C6" s="290"/>
      <c r="D6" s="291" t="s">
        <v>229</v>
      </c>
      <c r="E6" s="289"/>
    </row>
    <row r="7" spans="2:5" s="175" customFormat="1" ht="15">
      <c r="B7" s="286"/>
      <c r="C7" s="290" t="s">
        <v>225</v>
      </c>
      <c r="D7" s="292"/>
      <c r="E7" s="289"/>
    </row>
    <row r="8" spans="2:5" s="175" customFormat="1" ht="15">
      <c r="B8" s="286"/>
      <c r="C8" s="290"/>
      <c r="D8" s="291" t="s">
        <v>230</v>
      </c>
      <c r="E8" s="289"/>
    </row>
    <row r="9" spans="2:5" s="175" customFormat="1" ht="15">
      <c r="B9" s="286"/>
      <c r="C9" s="293"/>
      <c r="D9" s="291" t="s">
        <v>231</v>
      </c>
      <c r="E9" s="289"/>
    </row>
    <row r="10" spans="2:5" s="175" customFormat="1" ht="15">
      <c r="B10" s="286"/>
      <c r="C10" s="294"/>
      <c r="D10" s="295" t="s">
        <v>232</v>
      </c>
      <c r="E10" s="289"/>
    </row>
    <row r="11" spans="2:5" ht="5.25" customHeight="1">
      <c r="B11" s="286"/>
      <c r="C11" s="296"/>
      <c r="D11" s="296"/>
      <c r="E11" s="289"/>
    </row>
    <row r="12" spans="2:5" ht="15">
      <c r="B12" s="286"/>
      <c r="C12" s="297" t="s">
        <v>233</v>
      </c>
      <c r="D12" s="298" t="s">
        <v>234</v>
      </c>
      <c r="E12" s="289"/>
    </row>
    <row r="13" spans="2:5" ht="6" customHeight="1">
      <c r="B13" s="286"/>
      <c r="C13" s="299"/>
      <c r="D13" s="300"/>
      <c r="E13" s="289"/>
    </row>
    <row r="14" spans="2:5" ht="15">
      <c r="B14" s="286"/>
      <c r="C14" s="301">
        <v>1</v>
      </c>
      <c r="D14" s="302" t="s">
        <v>235</v>
      </c>
      <c r="E14" s="289"/>
    </row>
    <row r="15" spans="2:5" ht="15">
      <c r="B15" s="286"/>
      <c r="C15" s="301">
        <v>2</v>
      </c>
      <c r="D15" s="300" t="s">
        <v>236</v>
      </c>
      <c r="E15" s="289"/>
    </row>
    <row r="16" spans="2:5" ht="15">
      <c r="B16" s="286"/>
      <c r="C16" s="296">
        <v>3</v>
      </c>
      <c r="D16" s="300" t="s">
        <v>237</v>
      </c>
      <c r="E16" s="289"/>
    </row>
    <row r="17" spans="2:5" s="48" customFormat="1" ht="15">
      <c r="B17" s="286"/>
      <c r="C17" s="296">
        <v>4</v>
      </c>
      <c r="D17" s="296" t="s">
        <v>238</v>
      </c>
      <c r="E17" s="289"/>
    </row>
    <row r="18" spans="2:5" s="48" customFormat="1" ht="15">
      <c r="B18" s="286"/>
      <c r="C18" s="296"/>
      <c r="D18" s="302" t="s">
        <v>239</v>
      </c>
      <c r="E18" s="289"/>
    </row>
    <row r="19" spans="2:5" s="48" customFormat="1" ht="15">
      <c r="B19" s="286"/>
      <c r="C19" s="296" t="s">
        <v>240</v>
      </c>
      <c r="D19" s="296"/>
      <c r="E19" s="289"/>
    </row>
    <row r="20" spans="2:5" s="48" customFormat="1" ht="15">
      <c r="B20" s="286"/>
      <c r="C20" s="296"/>
      <c r="D20" s="302" t="s">
        <v>241</v>
      </c>
      <c r="E20" s="289"/>
    </row>
    <row r="21" spans="2:5" s="48" customFormat="1" ht="15">
      <c r="B21" s="286"/>
      <c r="C21" s="296" t="s">
        <v>242</v>
      </c>
      <c r="D21" s="296"/>
      <c r="E21" s="289"/>
    </row>
    <row r="22" spans="2:5" s="48" customFormat="1" ht="15">
      <c r="B22" s="286"/>
      <c r="C22" s="296"/>
      <c r="D22" s="302" t="s">
        <v>243</v>
      </c>
      <c r="E22" s="289"/>
    </row>
    <row r="23" spans="2:5" s="48" customFormat="1" ht="15">
      <c r="B23" s="286"/>
      <c r="C23" s="296" t="s">
        <v>244</v>
      </c>
      <c r="D23" s="296"/>
      <c r="E23" s="289"/>
    </row>
    <row r="24" spans="2:5" s="48" customFormat="1" ht="15">
      <c r="B24" s="286"/>
      <c r="C24" s="296"/>
      <c r="D24" s="296" t="s">
        <v>245</v>
      </c>
      <c r="E24" s="289"/>
    </row>
    <row r="25" spans="2:5" s="48" customFormat="1" ht="15">
      <c r="B25" s="286"/>
      <c r="C25" s="296" t="s">
        <v>246</v>
      </c>
      <c r="D25" s="296"/>
      <c r="E25" s="289"/>
    </row>
    <row r="26" spans="2:5" s="48" customFormat="1" ht="15">
      <c r="B26" s="286"/>
      <c r="C26" s="302" t="s">
        <v>247</v>
      </c>
      <c r="D26" s="296"/>
      <c r="E26" s="289"/>
    </row>
    <row r="27" spans="2:5" s="48" customFormat="1" ht="15">
      <c r="B27" s="286"/>
      <c r="C27" s="296"/>
      <c r="D27" s="296" t="s">
        <v>248</v>
      </c>
      <c r="E27" s="289"/>
    </row>
    <row r="28" spans="2:5" s="48" customFormat="1" ht="15">
      <c r="B28" s="286"/>
      <c r="C28" s="302" t="s">
        <v>249</v>
      </c>
      <c r="D28" s="296"/>
      <c r="E28" s="289"/>
    </row>
    <row r="29" spans="2:5" s="48" customFormat="1" ht="15">
      <c r="B29" s="286"/>
      <c r="C29" s="296"/>
      <c r="D29" s="296" t="s">
        <v>250</v>
      </c>
      <c r="E29" s="289"/>
    </row>
    <row r="30" spans="2:5" s="48" customFormat="1" ht="15">
      <c r="B30" s="286"/>
      <c r="C30" s="302" t="s">
        <v>251</v>
      </c>
      <c r="D30" s="296"/>
      <c r="E30" s="289"/>
    </row>
    <row r="31" spans="2:5" s="48" customFormat="1" ht="15">
      <c r="B31" s="286"/>
      <c r="C31" s="296" t="s">
        <v>252</v>
      </c>
      <c r="D31" s="296" t="s">
        <v>253</v>
      </c>
      <c r="E31" s="289"/>
    </row>
    <row r="32" spans="2:5" s="48" customFormat="1" ht="15">
      <c r="B32" s="286"/>
      <c r="C32" s="296"/>
      <c r="D32" s="302" t="s">
        <v>254</v>
      </c>
      <c r="E32" s="289"/>
    </row>
    <row r="33" spans="2:5" s="48" customFormat="1" ht="15">
      <c r="B33" s="286"/>
      <c r="C33" s="296"/>
      <c r="D33" s="302" t="s">
        <v>255</v>
      </c>
      <c r="E33" s="289"/>
    </row>
    <row r="34" spans="2:5" s="48" customFormat="1" ht="15">
      <c r="B34" s="286"/>
      <c r="C34" s="296"/>
      <c r="D34" s="302" t="s">
        <v>256</v>
      </c>
      <c r="E34" s="289"/>
    </row>
    <row r="35" spans="2:5" s="48" customFormat="1" ht="15">
      <c r="B35" s="286"/>
      <c r="C35" s="296"/>
      <c r="D35" s="302" t="s">
        <v>257</v>
      </c>
      <c r="E35" s="289"/>
    </row>
    <row r="36" spans="2:5" s="48" customFormat="1" ht="15">
      <c r="B36" s="286"/>
      <c r="C36" s="296"/>
      <c r="D36" s="302" t="s">
        <v>258</v>
      </c>
      <c r="E36" s="289"/>
    </row>
    <row r="37" spans="2:5" s="48" customFormat="1" ht="15">
      <c r="B37" s="286"/>
      <c r="C37" s="296"/>
      <c r="D37" s="302" t="s">
        <v>259</v>
      </c>
      <c r="E37" s="289"/>
    </row>
    <row r="38" spans="2:5" s="48" customFormat="1" ht="6" customHeight="1">
      <c r="B38" s="286"/>
      <c r="C38" s="296"/>
      <c r="D38" s="296"/>
      <c r="E38" s="289"/>
    </row>
    <row r="39" spans="2:5" s="48" customFormat="1" ht="15">
      <c r="B39" s="286"/>
      <c r="C39" s="297" t="s">
        <v>260</v>
      </c>
      <c r="D39" s="298" t="s">
        <v>261</v>
      </c>
      <c r="E39" s="289"/>
    </row>
    <row r="40" spans="2:5" s="48" customFormat="1" ht="4.5" customHeight="1">
      <c r="B40" s="286"/>
      <c r="C40" s="296"/>
      <c r="D40" s="296"/>
      <c r="E40" s="289"/>
    </row>
    <row r="41" spans="2:5" s="48" customFormat="1" ht="15">
      <c r="B41" s="286"/>
      <c r="C41" s="296"/>
      <c r="D41" s="302" t="s">
        <v>382</v>
      </c>
      <c r="E41" s="289"/>
    </row>
    <row r="42" spans="2:5" s="48" customFormat="1" ht="15">
      <c r="B42" s="286"/>
      <c r="C42" s="296" t="s">
        <v>383</v>
      </c>
      <c r="D42" s="296"/>
      <c r="E42" s="289"/>
    </row>
    <row r="43" spans="2:5" s="48" customFormat="1" ht="15">
      <c r="B43" s="286"/>
      <c r="C43" s="296"/>
      <c r="D43" s="296" t="s">
        <v>262</v>
      </c>
      <c r="E43" s="289"/>
    </row>
    <row r="44" spans="2:5" s="48" customFormat="1" ht="15">
      <c r="B44" s="286"/>
      <c r="C44" s="296" t="s">
        <v>263</v>
      </c>
      <c r="D44" s="296"/>
      <c r="E44" s="289"/>
    </row>
    <row r="45" spans="2:5" s="48" customFormat="1" ht="15">
      <c r="B45" s="286"/>
      <c r="C45" s="296"/>
      <c r="D45" s="296" t="s">
        <v>264</v>
      </c>
      <c r="E45" s="289"/>
    </row>
    <row r="46" spans="2:5" s="48" customFormat="1" ht="15">
      <c r="B46" s="286"/>
      <c r="C46" s="296" t="s">
        <v>265</v>
      </c>
      <c r="D46" s="296"/>
      <c r="E46" s="289"/>
    </row>
    <row r="47" spans="2:5" s="48" customFormat="1" ht="15">
      <c r="B47" s="286"/>
      <c r="C47" s="296"/>
      <c r="D47" s="296" t="s">
        <v>266</v>
      </c>
      <c r="E47" s="289"/>
    </row>
    <row r="48" spans="2:5" s="48" customFormat="1" ht="15">
      <c r="B48" s="286"/>
      <c r="C48" s="296" t="s">
        <v>267</v>
      </c>
      <c r="D48" s="296"/>
      <c r="E48" s="289"/>
    </row>
    <row r="49" spans="2:5" s="48" customFormat="1" ht="15">
      <c r="B49" s="286"/>
      <c r="C49" s="300"/>
      <c r="D49" s="300" t="s">
        <v>268</v>
      </c>
      <c r="E49" s="289"/>
    </row>
    <row r="50" spans="2:5" s="48" customFormat="1" ht="15">
      <c r="B50" s="286"/>
      <c r="C50" s="300" t="s">
        <v>269</v>
      </c>
      <c r="D50" s="300"/>
      <c r="E50" s="289"/>
    </row>
    <row r="51" spans="2:5" s="48" customFormat="1" ht="15">
      <c r="B51" s="286"/>
      <c r="C51" s="300" t="s">
        <v>270</v>
      </c>
      <c r="D51" s="300"/>
      <c r="E51" s="289"/>
    </row>
    <row r="52" spans="2:5" s="48" customFormat="1" ht="15">
      <c r="B52" s="286"/>
      <c r="C52" s="300" t="s">
        <v>271</v>
      </c>
      <c r="D52" s="296"/>
      <c r="E52" s="289"/>
    </row>
    <row r="53" spans="2:5" s="43" customFormat="1" ht="15">
      <c r="B53" s="286"/>
      <c r="C53" s="296"/>
      <c r="D53" s="296" t="s">
        <v>381</v>
      </c>
      <c r="E53" s="289"/>
    </row>
    <row r="54" spans="2:5" ht="15">
      <c r="B54" s="284"/>
      <c r="C54" s="284"/>
      <c r="D54" s="284"/>
      <c r="E54" s="284"/>
    </row>
    <row r="55" spans="2:5" ht="15">
      <c r="B55" s="296"/>
      <c r="C55" s="296"/>
      <c r="D55" s="296"/>
      <c r="E55" s="296"/>
    </row>
    <row r="56" spans="2:5" ht="15">
      <c r="B56" s="296"/>
      <c r="C56" s="296"/>
      <c r="D56" s="296"/>
      <c r="E56" s="296"/>
    </row>
    <row r="57" spans="2:5" ht="15">
      <c r="B57" s="296"/>
      <c r="C57" s="296"/>
      <c r="D57" s="296"/>
      <c r="E57" s="296"/>
    </row>
    <row r="58" spans="2:5" ht="15">
      <c r="B58" s="296"/>
      <c r="C58" s="296"/>
      <c r="D58" s="296"/>
      <c r="E58" s="383"/>
    </row>
    <row r="59" spans="2:5" ht="15">
      <c r="B59" s="296"/>
      <c r="C59" s="296"/>
      <c r="D59" s="296"/>
      <c r="E59" s="296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B2:I38"/>
  <sheetViews>
    <sheetView workbookViewId="0">
      <selection activeCell="E9" sqref="E9"/>
    </sheetView>
  </sheetViews>
  <sheetFormatPr defaultRowHeight="12.75"/>
  <cols>
    <col min="1" max="1" width="6" style="100" customWidth="1"/>
    <col min="2" max="2" width="3.7109375" style="102" customWidth="1"/>
    <col min="3" max="3" width="5.7109375" style="102" customWidth="1"/>
    <col min="4" max="4" width="52.7109375" style="102" customWidth="1"/>
    <col min="5" max="5" width="15.28515625" style="103" customWidth="1"/>
    <col min="6" max="6" width="13.7109375" style="103" customWidth="1"/>
    <col min="7" max="7" width="1.42578125" style="100" customWidth="1"/>
    <col min="8" max="8" width="9.140625" style="100"/>
    <col min="9" max="9" width="10.140625" style="100" bestFit="1" customWidth="1"/>
    <col min="10" max="16384" width="9.140625" style="100"/>
  </cols>
  <sheetData>
    <row r="2" spans="2:9" s="104" customFormat="1" ht="15">
      <c r="B2" s="72"/>
      <c r="C2" s="72"/>
      <c r="D2" s="72"/>
      <c r="E2" s="140"/>
      <c r="F2" s="140"/>
    </row>
    <row r="3" spans="2:9" s="104" customFormat="1" ht="15">
      <c r="B3" s="72"/>
      <c r="C3" s="72"/>
      <c r="D3" s="72"/>
      <c r="E3" s="140"/>
      <c r="F3" s="141"/>
    </row>
    <row r="4" spans="2:9" s="104" customFormat="1" ht="8.25" customHeight="1">
      <c r="B4" s="72"/>
      <c r="C4" s="72"/>
      <c r="D4" s="72"/>
      <c r="E4" s="142"/>
      <c r="F4" s="143"/>
    </row>
    <row r="5" spans="2:9" s="115" customFormat="1" ht="18" customHeight="1">
      <c r="B5" s="511" t="s">
        <v>410</v>
      </c>
      <c r="C5" s="511"/>
      <c r="D5" s="511"/>
      <c r="E5" s="511"/>
      <c r="F5" s="511"/>
    </row>
    <row r="6" spans="2:9" s="146" customFormat="1" ht="28.5" customHeight="1">
      <c r="B6" s="144"/>
      <c r="C6" s="144"/>
      <c r="D6" s="144"/>
      <c r="E6" s="145"/>
      <c r="F6" s="145"/>
    </row>
    <row r="7" spans="2:9" s="147" customFormat="1" ht="21" customHeight="1">
      <c r="B7" s="535" t="s">
        <v>2</v>
      </c>
      <c r="C7" s="529" t="s">
        <v>112</v>
      </c>
      <c r="D7" s="531"/>
      <c r="E7" s="316" t="s">
        <v>192</v>
      </c>
      <c r="F7" s="266" t="s">
        <v>192</v>
      </c>
    </row>
    <row r="8" spans="2:9" s="147" customFormat="1" ht="21" customHeight="1">
      <c r="B8" s="536"/>
      <c r="C8" s="532"/>
      <c r="D8" s="534"/>
      <c r="E8" s="268" t="s">
        <v>193</v>
      </c>
      <c r="F8" s="268" t="s">
        <v>216</v>
      </c>
    </row>
    <row r="9" spans="2:9" s="82" customFormat="1" ht="35.1" customHeight="1">
      <c r="B9" s="83"/>
      <c r="C9" s="526" t="s">
        <v>107</v>
      </c>
      <c r="D9" s="528"/>
      <c r="E9" s="81"/>
      <c r="F9" s="148"/>
    </row>
    <row r="10" spans="2:9" s="82" customFormat="1" ht="24.95" customHeight="1">
      <c r="B10" s="83"/>
      <c r="C10" s="87"/>
      <c r="D10" s="149" t="s">
        <v>138</v>
      </c>
      <c r="E10" s="81">
        <f>(Rez.1!F8+Rez.1!F9)-(Aktivet!G14-Aktivet!H14)</f>
        <v>0</v>
      </c>
      <c r="F10" s="148"/>
      <c r="I10" s="319"/>
    </row>
    <row r="11" spans="2:9" s="82" customFormat="1" ht="24.95" customHeight="1">
      <c r="B11" s="83"/>
      <c r="C11" s="87"/>
      <c r="D11" s="149" t="s">
        <v>205</v>
      </c>
      <c r="E11" s="304">
        <f>Rez.1!F12+Rez.1!F16</f>
        <v>0</v>
      </c>
      <c r="F11" s="148"/>
    </row>
    <row r="12" spans="2:9" s="82" customFormat="1" ht="24.95" customHeight="1">
      <c r="B12" s="83"/>
      <c r="C12" s="87"/>
      <c r="D12" s="149" t="s">
        <v>108</v>
      </c>
      <c r="E12" s="81"/>
      <c r="F12" s="148"/>
    </row>
    <row r="13" spans="2:9" s="82" customFormat="1" ht="24.95" customHeight="1">
      <c r="B13" s="83"/>
      <c r="C13" s="87"/>
      <c r="D13" s="149" t="s">
        <v>109</v>
      </c>
      <c r="E13" s="81"/>
      <c r="F13" s="148"/>
    </row>
    <row r="14" spans="2:9" s="82" customFormat="1" ht="24.95" customHeight="1">
      <c r="B14" s="83"/>
      <c r="C14" s="87"/>
      <c r="D14" s="149" t="s">
        <v>110</v>
      </c>
      <c r="E14" s="304"/>
      <c r="F14" s="148"/>
    </row>
    <row r="15" spans="2:9" s="91" customFormat="1" ht="24.95" customHeight="1">
      <c r="B15" s="83"/>
      <c r="C15" s="87"/>
      <c r="D15" s="139" t="s">
        <v>111</v>
      </c>
      <c r="E15" s="90"/>
      <c r="F15" s="150"/>
    </row>
    <row r="16" spans="2:9" s="82" customFormat="1" ht="35.1" customHeight="1">
      <c r="B16" s="317"/>
      <c r="C16" s="543" t="s">
        <v>113</v>
      </c>
      <c r="D16" s="544"/>
      <c r="E16" s="259">
        <f>E10-E11-E14-E13</f>
        <v>0</v>
      </c>
      <c r="F16" s="318"/>
    </row>
    <row r="17" spans="2:6" s="82" customFormat="1" ht="24.95" customHeight="1">
      <c r="B17" s="83"/>
      <c r="C17" s="87"/>
      <c r="D17" s="149" t="s">
        <v>139</v>
      </c>
      <c r="E17" s="81"/>
      <c r="F17" s="148"/>
    </row>
    <row r="18" spans="2:6" s="82" customFormat="1" ht="24.95" customHeight="1">
      <c r="B18" s="83"/>
      <c r="C18" s="87"/>
      <c r="D18" s="149" t="s">
        <v>115</v>
      </c>
      <c r="E18" s="81">
        <f>Aktivet!H34-Aktivet!G34</f>
        <v>-11874826</v>
      </c>
      <c r="F18" s="148"/>
    </row>
    <row r="19" spans="2:6" s="82" customFormat="1" ht="24.95" customHeight="1">
      <c r="B19" s="83"/>
      <c r="C19" s="87"/>
      <c r="D19" s="149" t="s">
        <v>116</v>
      </c>
      <c r="E19" s="81"/>
      <c r="F19" s="148"/>
    </row>
    <row r="20" spans="2:6" s="82" customFormat="1" ht="24.95" customHeight="1">
      <c r="B20" s="83"/>
      <c r="C20" s="87"/>
      <c r="D20" s="149" t="s">
        <v>117</v>
      </c>
      <c r="E20" s="81"/>
      <c r="F20" s="148"/>
    </row>
    <row r="21" spans="2:6" s="82" customFormat="1" ht="24.95" customHeight="1">
      <c r="B21" s="83"/>
      <c r="C21" s="87"/>
      <c r="D21" s="149" t="s">
        <v>118</v>
      </c>
      <c r="E21" s="81"/>
      <c r="F21" s="148"/>
    </row>
    <row r="22" spans="2:6" s="91" customFormat="1" ht="24.95" customHeight="1">
      <c r="B22" s="83"/>
      <c r="C22" s="87"/>
      <c r="D22" s="139" t="s">
        <v>119</v>
      </c>
      <c r="E22" s="90"/>
      <c r="F22" s="150"/>
    </row>
    <row r="23" spans="2:6" s="82" customFormat="1" ht="35.1" customHeight="1">
      <c r="B23" s="317"/>
      <c r="C23" s="543" t="s">
        <v>120</v>
      </c>
      <c r="D23" s="544"/>
      <c r="E23" s="259">
        <f>E24+E25+E26+E27+E28</f>
        <v>0</v>
      </c>
      <c r="F23" s="318"/>
    </row>
    <row r="24" spans="2:6" s="82" customFormat="1" ht="24.95" customHeight="1">
      <c r="B24" s="83"/>
      <c r="C24" s="87"/>
      <c r="D24" s="149" t="s">
        <v>127</v>
      </c>
      <c r="E24" s="81"/>
      <c r="F24" s="148"/>
    </row>
    <row r="25" spans="2:6" s="82" customFormat="1" ht="24.95" customHeight="1">
      <c r="B25" s="83"/>
      <c r="C25" s="87"/>
      <c r="D25" s="149" t="s">
        <v>121</v>
      </c>
      <c r="E25" s="81"/>
      <c r="F25" s="148"/>
    </row>
    <row r="26" spans="2:6" s="82" customFormat="1" ht="24.95" customHeight="1">
      <c r="B26" s="83"/>
      <c r="C26" s="87"/>
      <c r="D26" s="149" t="s">
        <v>210</v>
      </c>
      <c r="E26" s="81"/>
      <c r="F26" s="148"/>
    </row>
    <row r="27" spans="2:6" s="82" customFormat="1" ht="24.95" customHeight="1">
      <c r="B27" s="83"/>
      <c r="C27" s="87"/>
      <c r="D27" s="149" t="s">
        <v>123</v>
      </c>
      <c r="E27" s="81"/>
      <c r="F27" s="148"/>
    </row>
    <row r="28" spans="2:6" s="91" customFormat="1" ht="24.95" customHeight="1">
      <c r="B28" s="83"/>
      <c r="C28" s="87"/>
      <c r="D28" s="139" t="s">
        <v>211</v>
      </c>
      <c r="E28" s="90"/>
      <c r="F28" s="150"/>
    </row>
    <row r="29" spans="2:6" s="82" customFormat="1" ht="35.1" customHeight="1">
      <c r="B29" s="317"/>
      <c r="C29" s="543" t="s">
        <v>124</v>
      </c>
      <c r="D29" s="544"/>
      <c r="E29" s="259">
        <f>E31-E30</f>
        <v>248242</v>
      </c>
      <c r="F29" s="318"/>
    </row>
    <row r="30" spans="2:6" s="82" customFormat="1" ht="35.1" customHeight="1">
      <c r="B30" s="265"/>
      <c r="C30" s="543" t="s">
        <v>125</v>
      </c>
      <c r="D30" s="544"/>
      <c r="E30" s="259">
        <f>Aktivet!H9</f>
        <v>35084</v>
      </c>
      <c r="F30" s="318">
        <f>E30</f>
        <v>35084</v>
      </c>
    </row>
    <row r="31" spans="2:6" s="82" customFormat="1" ht="35.1" customHeight="1">
      <c r="B31" s="265"/>
      <c r="C31" s="543" t="s">
        <v>126</v>
      </c>
      <c r="D31" s="544"/>
      <c r="E31" s="259">
        <f>Aktivet!G9</f>
        <v>283326</v>
      </c>
      <c r="F31" s="318"/>
    </row>
    <row r="32" spans="2:6" s="82" customFormat="1" ht="15.95" customHeight="1">
      <c r="B32" s="97"/>
      <c r="C32" s="97"/>
      <c r="D32" s="97"/>
      <c r="E32" s="99"/>
      <c r="F32" s="99"/>
    </row>
    <row r="33" spans="2:6" s="82" customFormat="1" ht="15.95" customHeight="1">
      <c r="B33" s="97"/>
      <c r="C33" s="97"/>
      <c r="D33" s="97"/>
      <c r="E33" s="99"/>
      <c r="F33" s="99"/>
    </row>
    <row r="34" spans="2:6" s="82" customFormat="1" ht="15.95" customHeight="1">
      <c r="B34" s="97"/>
      <c r="C34" s="97"/>
      <c r="D34" s="97"/>
      <c r="E34" s="99"/>
      <c r="F34" s="99"/>
    </row>
    <row r="35" spans="2:6" s="82" customFormat="1" ht="15.95" customHeight="1">
      <c r="B35" s="97"/>
      <c r="C35" s="97"/>
      <c r="D35" s="97"/>
      <c r="E35" s="99"/>
      <c r="F35" s="99"/>
    </row>
    <row r="36" spans="2:6" s="82" customFormat="1" ht="15.95" customHeight="1">
      <c r="B36" s="97"/>
      <c r="C36" s="97"/>
      <c r="D36" s="97"/>
      <c r="E36" s="99"/>
      <c r="F36" s="99"/>
    </row>
    <row r="37" spans="2:6" s="82" customFormat="1" ht="15.95" customHeight="1">
      <c r="B37" s="97"/>
      <c r="C37" s="97"/>
      <c r="D37" s="97"/>
      <c r="E37" s="99"/>
      <c r="F37" s="99"/>
    </row>
    <row r="38" spans="2:6">
      <c r="B38" s="109"/>
      <c r="C38" s="109"/>
      <c r="D38" s="109"/>
      <c r="E38" s="112"/>
      <c r="F38" s="112"/>
    </row>
  </sheetData>
  <mergeCells count="9">
    <mergeCell ref="B5:F5"/>
    <mergeCell ref="B7:B8"/>
    <mergeCell ref="C7:D8"/>
    <mergeCell ref="C30:D30"/>
    <mergeCell ref="C31:D31"/>
    <mergeCell ref="C9:D9"/>
    <mergeCell ref="C16:D16"/>
    <mergeCell ref="C23:D23"/>
    <mergeCell ref="C29:D29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B2:I44"/>
  <sheetViews>
    <sheetView workbookViewId="0">
      <selection activeCell="G10" sqref="G10"/>
    </sheetView>
  </sheetViews>
  <sheetFormatPr defaultRowHeight="12.75"/>
  <cols>
    <col min="1" max="1" width="6.5703125" style="100" customWidth="1"/>
    <col min="2" max="3" width="3.7109375" style="102" customWidth="1"/>
    <col min="4" max="4" width="3.5703125" style="102" customWidth="1"/>
    <col min="5" max="5" width="44.42578125" style="100" customWidth="1"/>
    <col min="6" max="7" width="15.42578125" style="103" customWidth="1"/>
    <col min="8" max="8" width="1.42578125" style="100" customWidth="1"/>
    <col min="9" max="16384" width="9.140625" style="100"/>
  </cols>
  <sheetData>
    <row r="2" spans="2:7" s="75" customFormat="1" ht="7.5" customHeight="1">
      <c r="B2" s="72"/>
      <c r="C2" s="72"/>
      <c r="D2" s="73"/>
      <c r="E2" s="74"/>
      <c r="F2" s="151"/>
      <c r="G2" s="152"/>
    </row>
    <row r="3" spans="2:7" s="75" customFormat="1" ht="8.25" customHeight="1">
      <c r="B3" s="72"/>
      <c r="C3" s="72"/>
      <c r="D3" s="73"/>
      <c r="E3" s="74"/>
      <c r="F3" s="76"/>
      <c r="G3" s="113"/>
    </row>
    <row r="4" spans="2:7" s="115" customFormat="1" ht="18" customHeight="1">
      <c r="B4" s="511" t="s">
        <v>411</v>
      </c>
      <c r="C4" s="511"/>
      <c r="D4" s="511"/>
      <c r="E4" s="511"/>
      <c r="F4" s="511"/>
      <c r="G4" s="511"/>
    </row>
    <row r="5" spans="2:7" s="146" customFormat="1" ht="6.75" customHeight="1">
      <c r="B5" s="144"/>
      <c r="C5" s="144"/>
      <c r="D5" s="144"/>
      <c r="F5" s="145"/>
      <c r="G5" s="145"/>
    </row>
    <row r="6" spans="2:7" s="82" customFormat="1" ht="15.95" customHeight="1">
      <c r="B6" s="549" t="s">
        <v>2</v>
      </c>
      <c r="C6" s="515" t="s">
        <v>128</v>
      </c>
      <c r="D6" s="516"/>
      <c r="E6" s="517"/>
      <c r="F6" s="153" t="s">
        <v>192</v>
      </c>
      <c r="G6" s="153" t="s">
        <v>192</v>
      </c>
    </row>
    <row r="7" spans="2:7" s="82" customFormat="1" ht="15.95" customHeight="1">
      <c r="B7" s="548"/>
      <c r="C7" s="518"/>
      <c r="D7" s="519"/>
      <c r="E7" s="520"/>
      <c r="F7" s="155" t="s">
        <v>193</v>
      </c>
      <c r="G7" s="156" t="s">
        <v>392</v>
      </c>
    </row>
    <row r="8" spans="2:7" s="82" customFormat="1" ht="24.95" customHeight="1">
      <c r="B8" s="83"/>
      <c r="C8" s="134" t="s">
        <v>103</v>
      </c>
      <c r="D8" s="135"/>
      <c r="E8" s="96"/>
      <c r="F8" s="310"/>
      <c r="G8" s="81"/>
    </row>
    <row r="9" spans="2:7" s="82" customFormat="1" ht="20.100000000000001" customHeight="1">
      <c r="B9" s="83"/>
      <c r="C9" s="134"/>
      <c r="D9" s="85" t="s">
        <v>388</v>
      </c>
      <c r="E9" s="85"/>
      <c r="F9" s="310">
        <f>Rez.1!F18</f>
        <v>0</v>
      </c>
      <c r="G9" s="310"/>
    </row>
    <row r="10" spans="2:7" s="82" customFormat="1" ht="20.100000000000001" customHeight="1">
      <c r="B10" s="83"/>
      <c r="C10" s="157"/>
      <c r="D10" s="158" t="s">
        <v>130</v>
      </c>
      <c r="F10" s="310"/>
      <c r="G10" s="81"/>
    </row>
    <row r="11" spans="2:7" s="82" customFormat="1" ht="20.100000000000001" customHeight="1">
      <c r="B11" s="389"/>
      <c r="C11" s="390"/>
      <c r="D11" s="391"/>
      <c r="E11" s="392" t="s">
        <v>141</v>
      </c>
      <c r="F11" s="393">
        <f>Rez.1!F15</f>
        <v>0</v>
      </c>
      <c r="G11" s="393"/>
    </row>
    <row r="12" spans="2:7" s="82" customFormat="1" ht="20.100000000000001" customHeight="1">
      <c r="B12" s="83"/>
      <c r="C12" s="134"/>
      <c r="D12" s="135"/>
      <c r="E12" s="159" t="s">
        <v>142</v>
      </c>
      <c r="F12" s="310"/>
      <c r="G12" s="81"/>
    </row>
    <row r="13" spans="2:7" s="82" customFormat="1" ht="20.100000000000001" customHeight="1">
      <c r="B13" s="83"/>
      <c r="C13" s="134"/>
      <c r="D13" s="135"/>
      <c r="E13" s="159" t="s">
        <v>143</v>
      </c>
      <c r="F13" s="310"/>
      <c r="G13" s="81"/>
    </row>
    <row r="14" spans="2:7" s="82" customFormat="1" ht="20.100000000000001" customHeight="1">
      <c r="B14" s="389"/>
      <c r="C14" s="390"/>
      <c r="D14" s="391"/>
      <c r="E14" s="392" t="s">
        <v>144</v>
      </c>
      <c r="F14" s="393">
        <f>-Rez.1!F26</f>
        <v>0</v>
      </c>
      <c r="G14" s="393"/>
    </row>
    <row r="15" spans="2:7" s="98" customFormat="1" ht="20.100000000000001" customHeight="1">
      <c r="B15" s="550"/>
      <c r="C15" s="515"/>
      <c r="D15" s="160" t="s">
        <v>131</v>
      </c>
      <c r="F15" s="545">
        <f>Aktivet!H13-Aktivet!G13</f>
        <v>-120000</v>
      </c>
      <c r="G15" s="545"/>
    </row>
    <row r="16" spans="2:7" s="98" customFormat="1" ht="20.100000000000001" customHeight="1">
      <c r="B16" s="551"/>
      <c r="C16" s="518"/>
      <c r="D16" s="161" t="s">
        <v>132</v>
      </c>
      <c r="F16" s="546"/>
      <c r="G16" s="546"/>
    </row>
    <row r="17" spans="2:7" s="82" customFormat="1" ht="20.100000000000001" customHeight="1">
      <c r="B17" s="154"/>
      <c r="C17" s="134"/>
      <c r="D17" s="85" t="s">
        <v>133</v>
      </c>
      <c r="E17" s="85"/>
      <c r="F17" s="311">
        <f>Aktivet!H21-Aktivet!G21</f>
        <v>0</v>
      </c>
      <c r="G17" s="311"/>
    </row>
    <row r="18" spans="2:7" s="82" customFormat="1" ht="20.100000000000001" customHeight="1">
      <c r="B18" s="547"/>
      <c r="C18" s="515"/>
      <c r="D18" s="160" t="s">
        <v>134</v>
      </c>
      <c r="E18" s="160"/>
      <c r="F18" s="545">
        <f>Pasivet!G13-Pasivet!H13</f>
        <v>-17200400</v>
      </c>
      <c r="G18" s="545"/>
    </row>
    <row r="19" spans="2:7" s="82" customFormat="1" ht="20.100000000000001" customHeight="1">
      <c r="B19" s="548"/>
      <c r="C19" s="518"/>
      <c r="D19" s="158" t="s">
        <v>135</v>
      </c>
      <c r="E19" s="158"/>
      <c r="F19" s="546"/>
      <c r="G19" s="546"/>
    </row>
    <row r="20" spans="2:7" s="82" customFormat="1" ht="20.100000000000001" customHeight="1">
      <c r="B20" s="83"/>
      <c r="C20" s="134"/>
      <c r="D20" s="188" t="s">
        <v>136</v>
      </c>
      <c r="E20" s="188"/>
      <c r="F20" s="312">
        <f>F9+F15+F17+F18</f>
        <v>-17320400</v>
      </c>
      <c r="G20" s="312"/>
    </row>
    <row r="21" spans="2:7" s="82" customFormat="1" ht="20.100000000000001" customHeight="1">
      <c r="B21" s="83"/>
      <c r="C21" s="134"/>
      <c r="D21" s="85" t="s">
        <v>109</v>
      </c>
      <c r="E21" s="85"/>
      <c r="F21" s="310">
        <f>F14</f>
        <v>0</v>
      </c>
      <c r="G21" s="310"/>
    </row>
    <row r="22" spans="2:7" s="82" customFormat="1" ht="20.100000000000001" customHeight="1">
      <c r="B22" s="83"/>
      <c r="C22" s="134"/>
      <c r="D22" s="85" t="s">
        <v>110</v>
      </c>
      <c r="E22" s="85"/>
      <c r="F22" s="310"/>
      <c r="G22" s="310"/>
    </row>
    <row r="23" spans="2:7" s="91" customFormat="1" ht="20.100000000000001" customHeight="1">
      <c r="B23" s="83"/>
      <c r="C23" s="134"/>
      <c r="D23" s="189" t="s">
        <v>137</v>
      </c>
      <c r="E23" s="188"/>
      <c r="F23" s="313">
        <f>F20-F22-F21</f>
        <v>-17320400</v>
      </c>
      <c r="G23" s="313"/>
    </row>
    <row r="24" spans="2:7" s="82" customFormat="1" ht="24.95" customHeight="1">
      <c r="B24" s="92"/>
      <c r="C24" s="163" t="s">
        <v>113</v>
      </c>
      <c r="D24" s="135"/>
      <c r="E24" s="85"/>
      <c r="F24" s="310"/>
      <c r="G24" s="81"/>
    </row>
    <row r="25" spans="2:7" s="82" customFormat="1" ht="20.100000000000001" customHeight="1">
      <c r="B25" s="83"/>
      <c r="C25" s="134"/>
      <c r="D25" s="85" t="s">
        <v>114</v>
      </c>
      <c r="E25" s="85"/>
      <c r="F25" s="310"/>
      <c r="G25" s="81"/>
    </row>
    <row r="26" spans="2:7" s="82" customFormat="1" ht="20.100000000000001" customHeight="1">
      <c r="B26" s="83"/>
      <c r="C26" s="134"/>
      <c r="D26" s="85" t="s">
        <v>387</v>
      </c>
      <c r="E26" s="85"/>
      <c r="F26" s="310">
        <f>Aktivet!H34-Aktivet!G34</f>
        <v>-11874826</v>
      </c>
      <c r="G26" s="81"/>
    </row>
    <row r="27" spans="2:7" s="82" customFormat="1" ht="20.100000000000001" customHeight="1">
      <c r="B27" s="83"/>
      <c r="C27" s="123"/>
      <c r="D27" s="85" t="s">
        <v>116</v>
      </c>
      <c r="E27" s="85"/>
      <c r="F27" s="310"/>
      <c r="G27" s="81"/>
    </row>
    <row r="28" spans="2:7" s="82" customFormat="1" ht="20.100000000000001" customHeight="1">
      <c r="B28" s="83"/>
      <c r="C28" s="93"/>
      <c r="D28" s="85" t="s">
        <v>117</v>
      </c>
      <c r="E28" s="85"/>
      <c r="F28" s="310"/>
      <c r="G28" s="81"/>
    </row>
    <row r="29" spans="2:7" s="82" customFormat="1" ht="20.100000000000001" customHeight="1">
      <c r="B29" s="83"/>
      <c r="C29" s="93"/>
      <c r="D29" s="85" t="s">
        <v>118</v>
      </c>
      <c r="E29" s="85"/>
      <c r="F29" s="310"/>
      <c r="G29" s="81"/>
    </row>
    <row r="30" spans="2:7" s="91" customFormat="1" ht="20.100000000000001" customHeight="1">
      <c r="B30" s="83"/>
      <c r="C30" s="93"/>
      <c r="D30" s="88" t="s">
        <v>119</v>
      </c>
      <c r="E30" s="162"/>
      <c r="F30" s="313">
        <f>SUM(F25:F29)</f>
        <v>-11874826</v>
      </c>
      <c r="G30" s="313"/>
    </row>
    <row r="31" spans="2:7" s="82" customFormat="1" ht="24.95" customHeight="1">
      <c r="B31" s="92"/>
      <c r="C31" s="134" t="s">
        <v>120</v>
      </c>
      <c r="D31" s="164"/>
      <c r="E31" s="85"/>
      <c r="F31" s="310"/>
      <c r="G31" s="81"/>
    </row>
    <row r="32" spans="2:7" s="82" customFormat="1" ht="20.100000000000001" customHeight="1">
      <c r="B32" s="83"/>
      <c r="C32" s="93"/>
      <c r="D32" s="85" t="s">
        <v>127</v>
      </c>
      <c r="E32" s="85"/>
      <c r="F32" s="310"/>
      <c r="G32" s="81"/>
    </row>
    <row r="33" spans="2:9" s="82" customFormat="1" ht="20.100000000000001" customHeight="1">
      <c r="B33" s="83"/>
      <c r="C33" s="93"/>
      <c r="D33" s="85" t="s">
        <v>121</v>
      </c>
      <c r="E33" s="85"/>
      <c r="F33" s="310">
        <f>Pasivet!G10-Pasivet!H10</f>
        <v>0</v>
      </c>
      <c r="G33" s="81"/>
    </row>
    <row r="34" spans="2:9" s="82" customFormat="1" ht="20.100000000000001" customHeight="1">
      <c r="B34" s="83"/>
      <c r="C34" s="93"/>
      <c r="D34" s="85" t="s">
        <v>122</v>
      </c>
      <c r="E34" s="85"/>
      <c r="F34" s="310"/>
      <c r="G34" s="81"/>
    </row>
    <row r="35" spans="2:9" s="82" customFormat="1" ht="20.100000000000001" customHeight="1">
      <c r="B35" s="83"/>
      <c r="C35" s="93"/>
      <c r="D35" s="85" t="s">
        <v>123</v>
      </c>
      <c r="E35" s="85"/>
      <c r="F35" s="310"/>
      <c r="G35" s="81"/>
    </row>
    <row r="36" spans="2:9" s="91" customFormat="1" ht="20.100000000000001" customHeight="1">
      <c r="B36" s="83"/>
      <c r="C36" s="93"/>
      <c r="D36" s="88" t="s">
        <v>140</v>
      </c>
      <c r="E36" s="162"/>
      <c r="F36" s="313">
        <f>SUM(F32:F35)</f>
        <v>0</v>
      </c>
      <c r="G36" s="90"/>
    </row>
    <row r="37" spans="2:9" ht="25.5" customHeight="1">
      <c r="B37" s="165"/>
      <c r="C37" s="163" t="s">
        <v>124</v>
      </c>
      <c r="D37" s="166"/>
      <c r="E37" s="167"/>
      <c r="F37" s="314">
        <f>F23+F30+F36</f>
        <v>-29195226</v>
      </c>
      <c r="G37" s="384"/>
      <c r="H37" s="345"/>
      <c r="I37" s="345"/>
    </row>
    <row r="38" spans="2:9" ht="25.5" customHeight="1">
      <c r="B38" s="166"/>
      <c r="C38" s="163" t="s">
        <v>125</v>
      </c>
      <c r="D38" s="166"/>
      <c r="E38" s="167"/>
      <c r="F38" s="315">
        <v>2500000</v>
      </c>
      <c r="G38" s="315"/>
    </row>
    <row r="39" spans="2:9" ht="25.5" customHeight="1">
      <c r="B39" s="166"/>
      <c r="C39" s="163" t="s">
        <v>126</v>
      </c>
      <c r="D39" s="166"/>
      <c r="E39" s="167"/>
      <c r="F39" s="394">
        <f>F37+F38</f>
        <v>-26695226</v>
      </c>
      <c r="G39" s="394"/>
    </row>
    <row r="43" spans="2:9">
      <c r="G43" s="100"/>
    </row>
    <row r="44" spans="2:9">
      <c r="G44" s="100"/>
    </row>
  </sheetData>
  <mergeCells count="11">
    <mergeCell ref="G18:G19"/>
    <mergeCell ref="C18:C19"/>
    <mergeCell ref="B18:B19"/>
    <mergeCell ref="F18:F19"/>
    <mergeCell ref="B4:G4"/>
    <mergeCell ref="C6:E7"/>
    <mergeCell ref="B6:B7"/>
    <mergeCell ref="F15:F16"/>
    <mergeCell ref="G15:G16"/>
    <mergeCell ref="B15:B16"/>
    <mergeCell ref="C15:C16"/>
  </mergeCells>
  <phoneticPr fontId="0" type="noConversion"/>
  <printOptions horizontalCentered="1" verticalCentered="1"/>
  <pageMargins left="0" right="0" top="0" bottom="0.22" header="0.27" footer="0.17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  <pageSetUpPr fitToPage="1"/>
  </sheetPr>
  <dimension ref="A2:K116"/>
  <sheetViews>
    <sheetView workbookViewId="0">
      <selection activeCell="G11" sqref="G11"/>
    </sheetView>
  </sheetViews>
  <sheetFormatPr defaultColWidth="17.7109375" defaultRowHeight="12.75"/>
  <cols>
    <col min="1" max="1" width="2.85546875" customWidth="1"/>
    <col min="2" max="2" width="31.28515625" customWidth="1"/>
    <col min="3" max="3" width="8.5703125" customWidth="1"/>
    <col min="4" max="4" width="8" customWidth="1"/>
    <col min="5" max="5" width="8.85546875" customWidth="1"/>
    <col min="6" max="6" width="17.140625" customWidth="1"/>
    <col min="7" max="7" width="19.85546875" customWidth="1"/>
    <col min="8" max="8" width="13.7109375" customWidth="1"/>
    <col min="9" max="9" width="8.140625" customWidth="1"/>
    <col min="10" max="10" width="10.85546875" customWidth="1"/>
    <col min="11" max="11" width="8.85546875" customWidth="1"/>
    <col min="12" max="12" width="2.7109375" customWidth="1"/>
  </cols>
  <sheetData>
    <row r="2" spans="1:11" ht="15">
      <c r="B2" s="12"/>
    </row>
    <row r="3" spans="1:11" ht="6.75" customHeight="1"/>
    <row r="4" spans="1:11" ht="25.5" customHeight="1">
      <c r="A4" s="480" t="s">
        <v>412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</row>
    <row r="5" spans="1:11" ht="6.75" customHeight="1"/>
    <row r="6" spans="1:11" ht="12.75" customHeight="1">
      <c r="B6" s="27" t="s">
        <v>64</v>
      </c>
      <c r="H6" s="13"/>
      <c r="I6" s="13"/>
      <c r="J6" s="13"/>
    </row>
    <row r="7" spans="1:11" ht="6.75" customHeight="1" thickBot="1"/>
    <row r="8" spans="1:11" s="15" customFormat="1" ht="24.95" customHeight="1" thickTop="1">
      <c r="A8" s="561" t="s">
        <v>2</v>
      </c>
      <c r="B8" s="563" t="s">
        <v>91</v>
      </c>
      <c r="C8" s="565" t="s">
        <v>80</v>
      </c>
      <c r="D8" s="566"/>
      <c r="E8" s="566"/>
      <c r="F8" s="566"/>
      <c r="G8" s="566"/>
      <c r="H8" s="566"/>
      <c r="I8" s="567"/>
      <c r="J8" s="31" t="s">
        <v>77</v>
      </c>
      <c r="K8" s="14"/>
    </row>
    <row r="9" spans="1:11" s="15" customFormat="1" ht="24.95" customHeight="1">
      <c r="A9" s="562"/>
      <c r="B9" s="564"/>
      <c r="C9" s="28" t="s">
        <v>62</v>
      </c>
      <c r="D9" s="28" t="s">
        <v>72</v>
      </c>
      <c r="E9" s="30" t="s">
        <v>70</v>
      </c>
      <c r="F9" s="30" t="s">
        <v>63</v>
      </c>
      <c r="G9" s="30" t="s">
        <v>67</v>
      </c>
      <c r="H9" s="28" t="s">
        <v>74</v>
      </c>
      <c r="I9" s="32" t="s">
        <v>76</v>
      </c>
      <c r="J9" s="32" t="s">
        <v>78</v>
      </c>
      <c r="K9" s="29" t="s">
        <v>76</v>
      </c>
    </row>
    <row r="10" spans="1:11" s="15" customFormat="1" ht="24.95" customHeight="1">
      <c r="A10" s="562"/>
      <c r="B10" s="564"/>
      <c r="C10" s="28" t="s">
        <v>73</v>
      </c>
      <c r="D10" s="28" t="s">
        <v>66</v>
      </c>
      <c r="E10" s="30" t="s">
        <v>71</v>
      </c>
      <c r="F10" s="30" t="s">
        <v>69</v>
      </c>
      <c r="G10" s="28" t="s">
        <v>68</v>
      </c>
      <c r="H10" s="28" t="s">
        <v>75</v>
      </c>
      <c r="I10" s="32"/>
      <c r="J10" s="32" t="s">
        <v>79</v>
      </c>
      <c r="K10" s="29"/>
    </row>
    <row r="11" spans="1:11" s="20" customFormat="1" ht="24.95" customHeight="1">
      <c r="A11" s="45" t="s">
        <v>3</v>
      </c>
      <c r="B11" s="44" t="s">
        <v>220</v>
      </c>
      <c r="C11" s="18"/>
      <c r="D11" s="18"/>
      <c r="E11" s="18"/>
      <c r="F11" s="18"/>
      <c r="G11" s="18"/>
      <c r="H11" s="18"/>
      <c r="I11" s="33"/>
      <c r="J11" s="33"/>
      <c r="K11" s="19"/>
    </row>
    <row r="12" spans="1:11" s="20" customFormat="1" ht="15.95" customHeight="1">
      <c r="A12" s="16" t="s">
        <v>213</v>
      </c>
      <c r="B12" s="17" t="s">
        <v>83</v>
      </c>
      <c r="C12" s="18"/>
      <c r="D12" s="18"/>
      <c r="E12" s="18"/>
      <c r="F12" s="18"/>
      <c r="G12" s="18"/>
      <c r="H12" s="18"/>
      <c r="I12" s="33"/>
      <c r="J12" s="33"/>
      <c r="K12" s="19"/>
    </row>
    <row r="13" spans="1:11" s="20" customFormat="1" ht="15.95" customHeight="1">
      <c r="A13" s="45" t="s">
        <v>214</v>
      </c>
      <c r="B13" s="44" t="s">
        <v>65</v>
      </c>
      <c r="C13" s="18"/>
      <c r="D13" s="18"/>
      <c r="E13" s="18"/>
      <c r="F13" s="18"/>
      <c r="G13" s="18"/>
      <c r="H13" s="18"/>
      <c r="I13" s="33"/>
      <c r="J13" s="33"/>
      <c r="K13" s="19"/>
    </row>
    <row r="14" spans="1:11" s="20" customFormat="1" ht="15.95" customHeight="1">
      <c r="A14" s="552">
        <v>1</v>
      </c>
      <c r="B14" s="21" t="s">
        <v>81</v>
      </c>
      <c r="C14" s="557"/>
      <c r="D14" s="557"/>
      <c r="E14" s="557"/>
      <c r="F14" s="557"/>
      <c r="G14" s="557"/>
      <c r="H14" s="557"/>
      <c r="I14" s="557"/>
      <c r="J14" s="557"/>
      <c r="K14" s="555"/>
    </row>
    <row r="15" spans="1:11" s="20" customFormat="1" ht="15.95" customHeight="1">
      <c r="A15" s="553"/>
      <c r="B15" s="36" t="s">
        <v>212</v>
      </c>
      <c r="C15" s="559"/>
      <c r="D15" s="559"/>
      <c r="E15" s="559"/>
      <c r="F15" s="559"/>
      <c r="G15" s="559"/>
      <c r="H15" s="559"/>
      <c r="I15" s="559"/>
      <c r="J15" s="559"/>
      <c r="K15" s="556"/>
    </row>
    <row r="16" spans="1:11" s="20" customFormat="1" ht="15.95" customHeight="1">
      <c r="A16" s="552">
        <v>2</v>
      </c>
      <c r="B16" s="37" t="s">
        <v>84</v>
      </c>
      <c r="C16" s="557"/>
      <c r="D16" s="557"/>
      <c r="E16" s="557"/>
      <c r="F16" s="557"/>
      <c r="G16" s="557"/>
      <c r="H16" s="557"/>
      <c r="I16" s="557"/>
      <c r="J16" s="557"/>
      <c r="K16" s="555"/>
    </row>
    <row r="17" spans="1:11" s="20" customFormat="1" ht="15.95" customHeight="1">
      <c r="A17" s="554"/>
      <c r="B17" s="38" t="s">
        <v>85</v>
      </c>
      <c r="C17" s="558"/>
      <c r="D17" s="558"/>
      <c r="E17" s="558"/>
      <c r="F17" s="558"/>
      <c r="G17" s="558"/>
      <c r="H17" s="558"/>
      <c r="I17" s="558"/>
      <c r="J17" s="558"/>
      <c r="K17" s="560"/>
    </row>
    <row r="18" spans="1:11" s="20" customFormat="1" ht="15.95" customHeight="1">
      <c r="A18" s="553"/>
      <c r="B18" s="39" t="s">
        <v>86</v>
      </c>
      <c r="C18" s="559"/>
      <c r="D18" s="559"/>
      <c r="E18" s="559"/>
      <c r="F18" s="559"/>
      <c r="G18" s="559"/>
      <c r="H18" s="559"/>
      <c r="I18" s="559"/>
      <c r="J18" s="559"/>
      <c r="K18" s="556"/>
    </row>
    <row r="19" spans="1:11" s="20" customFormat="1" ht="15.95" customHeight="1">
      <c r="A19" s="16">
        <v>3</v>
      </c>
      <c r="B19" s="21" t="s">
        <v>87</v>
      </c>
      <c r="C19" s="22"/>
      <c r="D19" s="22"/>
      <c r="E19" s="22"/>
      <c r="F19" s="22"/>
      <c r="G19" s="22"/>
      <c r="H19" s="22"/>
      <c r="I19" s="34"/>
      <c r="J19" s="34"/>
      <c r="K19" s="23"/>
    </row>
    <row r="20" spans="1:11" s="20" customFormat="1" ht="15.95" customHeight="1">
      <c r="A20" s="16">
        <v>4</v>
      </c>
      <c r="B20" s="21" t="s">
        <v>88</v>
      </c>
      <c r="C20" s="22"/>
      <c r="D20" s="22"/>
      <c r="E20" s="22"/>
      <c r="F20" s="22"/>
      <c r="G20" s="22"/>
      <c r="H20" s="22"/>
      <c r="I20" s="34"/>
      <c r="J20" s="34"/>
      <c r="K20" s="23"/>
    </row>
    <row r="21" spans="1:11" s="20" customFormat="1" ht="15.95" customHeight="1">
      <c r="A21" s="552">
        <v>5</v>
      </c>
      <c r="B21" s="37" t="s">
        <v>89</v>
      </c>
      <c r="C21" s="557"/>
      <c r="D21" s="557"/>
      <c r="E21" s="557"/>
      <c r="F21" s="557"/>
      <c r="G21" s="557"/>
      <c r="H21" s="557"/>
      <c r="I21" s="557"/>
      <c r="J21" s="557"/>
      <c r="K21" s="555"/>
    </row>
    <row r="22" spans="1:11" s="20" customFormat="1" ht="15.95" customHeight="1">
      <c r="A22" s="553"/>
      <c r="B22" s="39" t="s">
        <v>90</v>
      </c>
      <c r="C22" s="559"/>
      <c r="D22" s="559"/>
      <c r="E22" s="559"/>
      <c r="F22" s="559"/>
      <c r="G22" s="559"/>
      <c r="H22" s="559"/>
      <c r="I22" s="559"/>
      <c r="J22" s="559"/>
      <c r="K22" s="556"/>
    </row>
    <row r="23" spans="1:11" s="20" customFormat="1" ht="15.95" customHeight="1">
      <c r="A23" s="16">
        <v>6</v>
      </c>
      <c r="B23" s="21" t="s">
        <v>92</v>
      </c>
      <c r="C23" s="22"/>
      <c r="D23" s="22"/>
      <c r="E23" s="22"/>
      <c r="F23" s="22"/>
      <c r="G23" s="22"/>
      <c r="H23" s="22"/>
      <c r="I23" s="34"/>
      <c r="J23" s="34"/>
      <c r="K23" s="23"/>
    </row>
    <row r="24" spans="1:11" s="20" customFormat="1" ht="24.95" customHeight="1">
      <c r="A24" s="45" t="s">
        <v>4</v>
      </c>
      <c r="B24" s="44" t="s">
        <v>220</v>
      </c>
      <c r="C24" s="22"/>
      <c r="D24" s="22"/>
      <c r="E24" s="22"/>
      <c r="F24" s="22"/>
      <c r="G24" s="22"/>
      <c r="H24" s="22"/>
      <c r="I24" s="34"/>
      <c r="J24" s="34"/>
      <c r="K24" s="23"/>
    </row>
    <row r="25" spans="1:11" s="20" customFormat="1" ht="15.95" customHeight="1">
      <c r="A25" s="552">
        <v>1</v>
      </c>
      <c r="B25" s="21" t="s">
        <v>81</v>
      </c>
      <c r="C25" s="557"/>
      <c r="D25" s="557"/>
      <c r="E25" s="557"/>
      <c r="F25" s="557"/>
      <c r="G25" s="557"/>
      <c r="H25" s="557"/>
      <c r="I25" s="557"/>
      <c r="J25" s="557"/>
      <c r="K25" s="555"/>
    </row>
    <row r="26" spans="1:11" s="20" customFormat="1" ht="15.95" customHeight="1">
      <c r="A26" s="553"/>
      <c r="B26" s="36" t="s">
        <v>82</v>
      </c>
      <c r="C26" s="559"/>
      <c r="D26" s="559"/>
      <c r="E26" s="559"/>
      <c r="F26" s="559"/>
      <c r="G26" s="559"/>
      <c r="H26" s="559"/>
      <c r="I26" s="559"/>
      <c r="J26" s="559"/>
      <c r="K26" s="556"/>
    </row>
    <row r="27" spans="1:11" s="20" customFormat="1" ht="15.95" customHeight="1">
      <c r="A27" s="552">
        <v>2</v>
      </c>
      <c r="B27" s="37" t="s">
        <v>84</v>
      </c>
      <c r="C27" s="557"/>
      <c r="D27" s="557"/>
      <c r="E27" s="557"/>
      <c r="F27" s="557"/>
      <c r="G27" s="557"/>
      <c r="H27" s="557"/>
      <c r="I27" s="557"/>
      <c r="J27" s="557"/>
      <c r="K27" s="555"/>
    </row>
    <row r="28" spans="1:11" s="20" customFormat="1" ht="15.95" customHeight="1">
      <c r="A28" s="554"/>
      <c r="B28" s="38" t="s">
        <v>85</v>
      </c>
      <c r="C28" s="558"/>
      <c r="D28" s="558"/>
      <c r="E28" s="558"/>
      <c r="F28" s="558"/>
      <c r="G28" s="558"/>
      <c r="H28" s="558"/>
      <c r="I28" s="558"/>
      <c r="J28" s="558"/>
      <c r="K28" s="560"/>
    </row>
    <row r="29" spans="1:11" s="20" customFormat="1" ht="15.95" customHeight="1">
      <c r="A29" s="553"/>
      <c r="B29" s="39" t="s">
        <v>86</v>
      </c>
      <c r="C29" s="559"/>
      <c r="D29" s="559"/>
      <c r="E29" s="559"/>
      <c r="F29" s="559"/>
      <c r="G29" s="559"/>
      <c r="H29" s="559"/>
      <c r="I29" s="559"/>
      <c r="J29" s="559"/>
      <c r="K29" s="556"/>
    </row>
    <row r="30" spans="1:11" s="20" customFormat="1" ht="15.95" customHeight="1">
      <c r="A30" s="16">
        <v>3</v>
      </c>
      <c r="B30" s="21" t="s">
        <v>93</v>
      </c>
      <c r="C30" s="22"/>
      <c r="D30" s="22"/>
      <c r="E30" s="22"/>
      <c r="F30" s="22"/>
      <c r="G30" s="22"/>
      <c r="H30" s="22"/>
      <c r="I30" s="34"/>
      <c r="J30" s="34"/>
      <c r="K30" s="23"/>
    </row>
    <row r="31" spans="1:11" s="20" customFormat="1" ht="15.95" customHeight="1">
      <c r="A31" s="16">
        <v>4</v>
      </c>
      <c r="B31" s="21" t="s">
        <v>88</v>
      </c>
      <c r="C31" s="22"/>
      <c r="D31" s="22"/>
      <c r="E31" s="22"/>
      <c r="F31" s="22"/>
      <c r="G31" s="22"/>
      <c r="H31" s="22"/>
      <c r="I31" s="34"/>
      <c r="J31" s="34"/>
      <c r="K31" s="23"/>
    </row>
    <row r="32" spans="1:11" s="20" customFormat="1" ht="15.95" customHeight="1">
      <c r="A32" s="16">
        <v>5</v>
      </c>
      <c r="B32" s="21" t="s">
        <v>92</v>
      </c>
      <c r="C32" s="22"/>
      <c r="D32" s="22"/>
      <c r="E32" s="22"/>
      <c r="F32" s="22"/>
      <c r="G32" s="22"/>
      <c r="H32" s="22"/>
      <c r="I32" s="34"/>
      <c r="J32" s="34"/>
      <c r="K32" s="23"/>
    </row>
    <row r="33" spans="1:11" s="20" customFormat="1" ht="15.95" customHeight="1">
      <c r="A33" s="16">
        <v>6</v>
      </c>
      <c r="B33" s="21" t="s">
        <v>215</v>
      </c>
      <c r="C33" s="22"/>
      <c r="D33" s="22"/>
      <c r="E33" s="22"/>
      <c r="F33" s="22"/>
      <c r="G33" s="22"/>
      <c r="H33" s="22"/>
      <c r="I33" s="34"/>
      <c r="J33" s="34"/>
      <c r="K33" s="23"/>
    </row>
    <row r="34" spans="1:11" s="20" customFormat="1" ht="24.95" customHeight="1" thickBot="1">
      <c r="A34" s="46" t="s">
        <v>37</v>
      </c>
      <c r="B34" s="47" t="s">
        <v>220</v>
      </c>
      <c r="C34" s="25"/>
      <c r="D34" s="25"/>
      <c r="E34" s="25"/>
      <c r="F34" s="25"/>
      <c r="G34" s="25"/>
      <c r="H34" s="25"/>
      <c r="I34" s="35"/>
      <c r="J34" s="35"/>
      <c r="K34" s="26"/>
    </row>
    <row r="35" spans="1:11" ht="14.1" customHeight="1" thickTop="1"/>
    <row r="36" spans="1:11" ht="14.1" customHeight="1"/>
    <row r="37" spans="1:11" ht="14.1" customHeight="1"/>
    <row r="38" spans="1:11" ht="14.1" customHeight="1"/>
    <row r="39" spans="1:11" ht="14.1" customHeight="1"/>
    <row r="40" spans="1:11" ht="14.1" customHeight="1"/>
    <row r="41" spans="1:11" ht="14.1" customHeight="1"/>
    <row r="42" spans="1:11" ht="14.1" customHeight="1"/>
    <row r="43" spans="1:11" ht="14.1" customHeight="1"/>
    <row r="44" spans="1:11" ht="14.1" customHeight="1"/>
    <row r="45" spans="1:11" ht="14.1" customHeight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</sheetData>
  <mergeCells count="54">
    <mergeCell ref="A4:K4"/>
    <mergeCell ref="A8:A10"/>
    <mergeCell ref="B8:B10"/>
    <mergeCell ref="C8:I8"/>
    <mergeCell ref="F14:F15"/>
    <mergeCell ref="G14:G15"/>
    <mergeCell ref="K14:K15"/>
    <mergeCell ref="H14:H15"/>
    <mergeCell ref="I14:I15"/>
    <mergeCell ref="J14:J15"/>
    <mergeCell ref="A16:A18"/>
    <mergeCell ref="C16:C18"/>
    <mergeCell ref="K16:K18"/>
    <mergeCell ref="D16:D18"/>
    <mergeCell ref="A14:A15"/>
    <mergeCell ref="C14:C15"/>
    <mergeCell ref="J16:J18"/>
    <mergeCell ref="E16:E18"/>
    <mergeCell ref="F16:F18"/>
    <mergeCell ref="G16:G18"/>
    <mergeCell ref="H16:H18"/>
    <mergeCell ref="I16:I18"/>
    <mergeCell ref="D14:D15"/>
    <mergeCell ref="E14:E15"/>
    <mergeCell ref="A21:A22"/>
    <mergeCell ref="C21:C22"/>
    <mergeCell ref="D21:D22"/>
    <mergeCell ref="E21:E22"/>
    <mergeCell ref="F21:F22"/>
    <mergeCell ref="D25:D26"/>
    <mergeCell ref="E25:E26"/>
    <mergeCell ref="F25:F26"/>
    <mergeCell ref="J27:J29"/>
    <mergeCell ref="K21:K22"/>
    <mergeCell ref="H21:H22"/>
    <mergeCell ref="I21:I22"/>
    <mergeCell ref="J21:J22"/>
    <mergeCell ref="G21:G22"/>
    <mergeCell ref="A25:A26"/>
    <mergeCell ref="A27:A29"/>
    <mergeCell ref="K25:K26"/>
    <mergeCell ref="C27:C29"/>
    <mergeCell ref="D27:D29"/>
    <mergeCell ref="E27:E29"/>
    <mergeCell ref="F27:F29"/>
    <mergeCell ref="G27:G29"/>
    <mergeCell ref="H27:H29"/>
    <mergeCell ref="I27:I29"/>
    <mergeCell ref="K27:K29"/>
    <mergeCell ref="G25:G26"/>
    <mergeCell ref="H25:H26"/>
    <mergeCell ref="I25:I26"/>
    <mergeCell ref="J25:J26"/>
    <mergeCell ref="C25:C26"/>
  </mergeCells>
  <phoneticPr fontId="5" type="noConversion"/>
  <printOptions horizontalCentered="1"/>
  <pageMargins left="0.2" right="0" top="0.31496062992125984" bottom="0.31496062992125984" header="0.51181102362204722" footer="0.51181102362204722"/>
  <pageSetup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3:M27"/>
  <sheetViews>
    <sheetView workbookViewId="0">
      <selection activeCell="E9" sqref="E9"/>
    </sheetView>
  </sheetViews>
  <sheetFormatPr defaultRowHeight="12.75"/>
  <cols>
    <col min="1" max="1" width="3.5703125" style="50" customWidth="1"/>
    <col min="2" max="2" width="26.42578125" style="50" customWidth="1"/>
    <col min="3" max="3" width="6.85546875" style="50" customWidth="1"/>
    <col min="4" max="5" width="10.140625" style="50" bestFit="1" customWidth="1"/>
    <col min="6" max="6" width="9.140625" style="50"/>
    <col min="7" max="7" width="10" style="50" customWidth="1"/>
    <col min="8" max="8" width="10.42578125" style="50" customWidth="1"/>
    <col min="9" max="9" width="9.85546875" style="50" customWidth="1"/>
    <col min="10" max="10" width="10.7109375" style="50" customWidth="1"/>
    <col min="11" max="11" width="10" style="50" customWidth="1"/>
    <col min="12" max="12" width="10.7109375" style="50" customWidth="1"/>
    <col min="13" max="13" width="12.7109375" style="106" customWidth="1"/>
    <col min="14" max="14" width="6.28515625" style="50" customWidth="1"/>
    <col min="15" max="15" width="19.85546875" style="50" customWidth="1"/>
    <col min="16" max="16" width="6.5703125" style="50" customWidth="1"/>
    <col min="17" max="17" width="10" style="50" customWidth="1"/>
    <col min="18" max="19" width="9.140625" style="50"/>
    <col min="20" max="20" width="10.5703125" style="50" customWidth="1"/>
    <col min="21" max="23" width="10.85546875" style="50" customWidth="1"/>
    <col min="24" max="24" width="11.28515625" style="50" customWidth="1"/>
    <col min="25" max="25" width="10.42578125" style="50" customWidth="1"/>
    <col min="26" max="26" width="9.140625" style="50"/>
    <col min="27" max="27" width="7.28515625" style="50" customWidth="1"/>
    <col min="28" max="28" width="19" style="50" customWidth="1"/>
    <col min="29" max="33" width="9.140625" style="50"/>
    <col min="34" max="34" width="10.42578125" style="50" customWidth="1"/>
    <col min="35" max="35" width="10.7109375" style="50" customWidth="1"/>
    <col min="36" max="36" width="10.42578125" style="50" customWidth="1"/>
    <col min="37" max="37" width="11.140625" style="50" customWidth="1"/>
    <col min="38" max="38" width="13.7109375" style="50" customWidth="1"/>
    <col min="39" max="16384" width="9.140625" style="50"/>
  </cols>
  <sheetData>
    <row r="3" spans="1:13" s="48" customFormat="1">
      <c r="B3" t="s">
        <v>399</v>
      </c>
      <c r="M3" s="71"/>
    </row>
    <row r="4" spans="1:13" ht="18">
      <c r="A4" s="48"/>
      <c r="B4" s="51" t="s">
        <v>384</v>
      </c>
      <c r="C4" s="403"/>
      <c r="D4" s="404"/>
      <c r="E4" s="404"/>
      <c r="F4" s="405" t="s">
        <v>413</v>
      </c>
    </row>
    <row r="6" spans="1:13" s="52" customFormat="1" ht="15" customHeight="1">
      <c r="A6" s="521" t="s">
        <v>2</v>
      </c>
      <c r="B6" s="572" t="s">
        <v>91</v>
      </c>
      <c r="C6" s="570" t="s">
        <v>355</v>
      </c>
      <c r="D6" s="406" t="s">
        <v>356</v>
      </c>
      <c r="E6" s="570" t="s">
        <v>357</v>
      </c>
      <c r="F6" s="570" t="s">
        <v>358</v>
      </c>
      <c r="G6" s="406" t="s">
        <v>356</v>
      </c>
      <c r="H6" s="406" t="s">
        <v>314</v>
      </c>
      <c r="I6" s="407" t="s">
        <v>315</v>
      </c>
      <c r="J6" s="407" t="s">
        <v>363</v>
      </c>
      <c r="K6" s="407" t="s">
        <v>315</v>
      </c>
      <c r="L6" s="407" t="s">
        <v>314</v>
      </c>
      <c r="M6" s="408" t="s">
        <v>364</v>
      </c>
    </row>
    <row r="7" spans="1:13" s="52" customFormat="1" ht="15" customHeight="1">
      <c r="A7" s="571"/>
      <c r="B7" s="573"/>
      <c r="C7" s="571"/>
      <c r="D7" s="436" t="s">
        <v>414</v>
      </c>
      <c r="E7" s="571"/>
      <c r="F7" s="571"/>
      <c r="G7" s="437" t="s">
        <v>415</v>
      </c>
      <c r="H7" s="436" t="s">
        <v>414</v>
      </c>
      <c r="I7" s="436" t="s">
        <v>414</v>
      </c>
      <c r="J7" s="435" t="s">
        <v>416</v>
      </c>
      <c r="K7" s="437" t="s">
        <v>415</v>
      </c>
      <c r="L7" s="437" t="s">
        <v>415</v>
      </c>
      <c r="M7" s="409" t="s">
        <v>365</v>
      </c>
    </row>
    <row r="8" spans="1:13" s="52" customFormat="1">
      <c r="A8" s="410">
        <v>1</v>
      </c>
      <c r="B8" s="209" t="s">
        <v>403</v>
      </c>
      <c r="C8" s="410"/>
      <c r="D8" s="412">
        <v>19630808</v>
      </c>
      <c r="E8" s="412">
        <v>11874826</v>
      </c>
      <c r="F8" s="412">
        <v>0</v>
      </c>
      <c r="G8" s="412">
        <f>D8+E8-F8</f>
        <v>31505634</v>
      </c>
      <c r="H8" s="412">
        <v>0</v>
      </c>
      <c r="I8" s="421">
        <f>G8-H8</f>
        <v>31505634</v>
      </c>
      <c r="J8" s="421">
        <v>0</v>
      </c>
      <c r="K8" s="422">
        <f>I8-J8</f>
        <v>31505634</v>
      </c>
      <c r="L8" s="413">
        <f>H8+J8</f>
        <v>0</v>
      </c>
      <c r="M8" s="413">
        <v>0</v>
      </c>
    </row>
    <row r="9" spans="1:13" s="52" customFormat="1">
      <c r="A9" s="410">
        <v>2</v>
      </c>
      <c r="B9" s="411"/>
      <c r="C9" s="410"/>
      <c r="D9" s="412"/>
      <c r="E9" s="412"/>
      <c r="F9" s="412"/>
      <c r="G9" s="412">
        <f>D9+E9-F9</f>
        <v>0</v>
      </c>
      <c r="H9" s="412">
        <v>0</v>
      </c>
      <c r="I9" s="421">
        <f>G9-H9</f>
        <v>0</v>
      </c>
      <c r="J9" s="421"/>
      <c r="K9" s="422">
        <f>I9-J9</f>
        <v>0</v>
      </c>
      <c r="L9" s="413">
        <f>H9+J9</f>
        <v>0</v>
      </c>
      <c r="M9" s="413">
        <f>I9*5%</f>
        <v>0</v>
      </c>
    </row>
    <row r="10" spans="1:13" s="52" customFormat="1">
      <c r="A10" s="410">
        <v>3</v>
      </c>
      <c r="B10" s="411"/>
      <c r="C10" s="410"/>
      <c r="D10" s="412"/>
      <c r="E10" s="412"/>
      <c r="F10" s="412"/>
      <c r="G10" s="412">
        <f>D10+E10-F10</f>
        <v>0</v>
      </c>
      <c r="H10" s="412">
        <v>0</v>
      </c>
      <c r="I10" s="421">
        <f>G10-H10</f>
        <v>0</v>
      </c>
      <c r="J10" s="421"/>
      <c r="K10" s="422">
        <f>I10-J10</f>
        <v>0</v>
      </c>
      <c r="L10" s="413">
        <f>H10+J10</f>
        <v>0</v>
      </c>
      <c r="M10" s="413"/>
    </row>
    <row r="11" spans="1:13" s="52" customFormat="1">
      <c r="A11" s="410">
        <v>4</v>
      </c>
      <c r="B11" s="411"/>
      <c r="C11" s="410"/>
      <c r="D11" s="412"/>
      <c r="E11" s="412"/>
      <c r="F11" s="412"/>
      <c r="G11" s="412">
        <f>D11+E11-F11</f>
        <v>0</v>
      </c>
      <c r="H11" s="412">
        <v>0</v>
      </c>
      <c r="I11" s="421">
        <f>G11-H11</f>
        <v>0</v>
      </c>
      <c r="J11" s="421"/>
      <c r="K11" s="422">
        <f>I11-J11</f>
        <v>0</v>
      </c>
      <c r="L11" s="413">
        <f>H11+J11</f>
        <v>0</v>
      </c>
      <c r="M11" s="413">
        <f>I11*25%</f>
        <v>0</v>
      </c>
    </row>
    <row r="12" spans="1:13" s="52" customFormat="1">
      <c r="A12" s="410">
        <v>5</v>
      </c>
      <c r="B12" s="411"/>
      <c r="C12" s="410"/>
      <c r="D12" s="412"/>
      <c r="E12" s="412"/>
      <c r="F12" s="412"/>
      <c r="G12" s="412">
        <f>D12+E12-F12</f>
        <v>0</v>
      </c>
      <c r="H12" s="412"/>
      <c r="I12" s="421">
        <f>G12-H12</f>
        <v>0</v>
      </c>
      <c r="J12" s="421"/>
      <c r="K12" s="422">
        <f>I12-J12</f>
        <v>0</v>
      </c>
      <c r="L12" s="413">
        <f>H12+J12</f>
        <v>0</v>
      </c>
      <c r="M12" s="413">
        <f>I12*20%</f>
        <v>0</v>
      </c>
    </row>
    <row r="13" spans="1:13" s="77" customFormat="1" ht="24.95" customHeight="1">
      <c r="A13" s="414" t="s">
        <v>366</v>
      </c>
      <c r="B13" s="414" t="s">
        <v>375</v>
      </c>
      <c r="C13" s="415"/>
      <c r="D13" s="416">
        <f>SUM(D8:D12)</f>
        <v>19630808</v>
      </c>
      <c r="E13" s="416">
        <f>SUM(E8:E12)</f>
        <v>11874826</v>
      </c>
      <c r="F13" s="416"/>
      <c r="G13" s="416">
        <f t="shared" ref="G13:M13" si="0">SUM(G8:G12)</f>
        <v>31505634</v>
      </c>
      <c r="H13" s="416">
        <f t="shared" si="0"/>
        <v>0</v>
      </c>
      <c r="I13" s="423">
        <f t="shared" si="0"/>
        <v>31505634</v>
      </c>
      <c r="J13" s="423">
        <f t="shared" si="0"/>
        <v>0</v>
      </c>
      <c r="K13" s="424">
        <f t="shared" si="0"/>
        <v>31505634</v>
      </c>
      <c r="L13" s="417">
        <f t="shared" si="0"/>
        <v>0</v>
      </c>
      <c r="M13" s="417">
        <f t="shared" si="0"/>
        <v>0</v>
      </c>
    </row>
    <row r="14" spans="1:13" s="52" customFormat="1">
      <c r="A14" s="410">
        <v>3</v>
      </c>
      <c r="B14" s="411" t="s">
        <v>373</v>
      </c>
      <c r="C14" s="410"/>
      <c r="D14" s="412"/>
      <c r="E14" s="412"/>
      <c r="F14" s="412"/>
      <c r="G14" s="412">
        <f>D14+E14-F14</f>
        <v>0</v>
      </c>
      <c r="H14" s="412"/>
      <c r="I14" s="421">
        <f>G14-H14</f>
        <v>0</v>
      </c>
      <c r="J14" s="421">
        <v>0</v>
      </c>
      <c r="K14" s="422">
        <f>I14-J14</f>
        <v>0</v>
      </c>
      <c r="L14" s="413">
        <f>H14+J14</f>
        <v>0</v>
      </c>
      <c r="M14" s="413"/>
    </row>
    <row r="15" spans="1:13" s="52" customFormat="1">
      <c r="A15" s="410">
        <v>4</v>
      </c>
      <c r="B15" s="411" t="s">
        <v>389</v>
      </c>
      <c r="C15" s="410"/>
      <c r="D15" s="412"/>
      <c r="E15" s="412"/>
      <c r="F15" s="412"/>
      <c r="G15" s="412">
        <f>D15+E15-F15</f>
        <v>0</v>
      </c>
      <c r="H15" s="412"/>
      <c r="I15" s="421">
        <f>G15-H15</f>
        <v>0</v>
      </c>
      <c r="J15" s="421">
        <v>0</v>
      </c>
      <c r="K15" s="422">
        <f>I15-J15</f>
        <v>0</v>
      </c>
      <c r="L15" s="413">
        <f>H15+J15</f>
        <v>0</v>
      </c>
      <c r="M15" s="413"/>
    </row>
    <row r="16" spans="1:13" s="52" customFormat="1">
      <c r="A16" s="410">
        <v>3</v>
      </c>
      <c r="B16" s="411" t="s">
        <v>390</v>
      </c>
      <c r="C16" s="410"/>
      <c r="D16" s="412">
        <v>0</v>
      </c>
      <c r="E16" s="412">
        <v>0</v>
      </c>
      <c r="F16" s="412"/>
      <c r="G16" s="412">
        <f>D16+E16-F16</f>
        <v>0</v>
      </c>
      <c r="H16" s="412">
        <v>0</v>
      </c>
      <c r="I16" s="421">
        <f>G16-H16</f>
        <v>0</v>
      </c>
      <c r="J16" s="421">
        <v>0</v>
      </c>
      <c r="K16" s="422">
        <f>I16-J16</f>
        <v>0</v>
      </c>
      <c r="L16" s="413">
        <f>H16+J16</f>
        <v>0</v>
      </c>
      <c r="M16" s="413"/>
    </row>
    <row r="17" spans="1:13" s="52" customFormat="1">
      <c r="A17" s="410">
        <v>4</v>
      </c>
      <c r="B17" s="411"/>
      <c r="C17" s="410"/>
      <c r="D17" s="412"/>
      <c r="E17" s="412"/>
      <c r="F17" s="412"/>
      <c r="G17" s="412">
        <f>D17+E17-F17</f>
        <v>0</v>
      </c>
      <c r="H17" s="412"/>
      <c r="I17" s="421">
        <f>G17-H17</f>
        <v>0</v>
      </c>
      <c r="J17" s="421"/>
      <c r="K17" s="422">
        <f>I17-J17</f>
        <v>0</v>
      </c>
      <c r="L17" s="413">
        <f>H17+J17</f>
        <v>0</v>
      </c>
      <c r="M17" s="413">
        <f>I17*20%</f>
        <v>0</v>
      </c>
    </row>
    <row r="18" spans="1:13" s="77" customFormat="1" ht="24.95" customHeight="1">
      <c r="A18" s="414" t="s">
        <v>367</v>
      </c>
      <c r="B18" s="418" t="s">
        <v>376</v>
      </c>
      <c r="C18" s="415"/>
      <c r="D18" s="416">
        <f>SUM(D14:D17)</f>
        <v>0</v>
      </c>
      <c r="E18" s="416">
        <f>SUM(E14:E17)</f>
        <v>0</v>
      </c>
      <c r="F18" s="416"/>
      <c r="G18" s="416">
        <f t="shared" ref="G18:M18" si="1">SUM(G14:G17)</f>
        <v>0</v>
      </c>
      <c r="H18" s="416">
        <f t="shared" si="1"/>
        <v>0</v>
      </c>
      <c r="I18" s="423">
        <f t="shared" si="1"/>
        <v>0</v>
      </c>
      <c r="J18" s="423">
        <f t="shared" si="1"/>
        <v>0</v>
      </c>
      <c r="K18" s="424">
        <f t="shared" si="1"/>
        <v>0</v>
      </c>
      <c r="L18" s="417">
        <f t="shared" si="1"/>
        <v>0</v>
      </c>
      <c r="M18" s="417">
        <f t="shared" si="1"/>
        <v>0</v>
      </c>
    </row>
    <row r="19" spans="1:13" s="82" customFormat="1" ht="31.5" customHeight="1">
      <c r="A19" s="414"/>
      <c r="B19" s="163" t="s">
        <v>359</v>
      </c>
      <c r="C19" s="83"/>
      <c r="D19" s="419">
        <f t="shared" ref="D19:M19" si="2">D13+D18</f>
        <v>19630808</v>
      </c>
      <c r="E19" s="419">
        <f t="shared" si="2"/>
        <v>11874826</v>
      </c>
      <c r="F19" s="419">
        <f t="shared" si="2"/>
        <v>0</v>
      </c>
      <c r="G19" s="419">
        <f t="shared" si="2"/>
        <v>31505634</v>
      </c>
      <c r="H19" s="419">
        <f t="shared" si="2"/>
        <v>0</v>
      </c>
      <c r="I19" s="425">
        <f t="shared" si="2"/>
        <v>31505634</v>
      </c>
      <c r="J19" s="425">
        <f t="shared" si="2"/>
        <v>0</v>
      </c>
      <c r="K19" s="425">
        <f t="shared" si="2"/>
        <v>31505634</v>
      </c>
      <c r="L19" s="419">
        <f t="shared" si="2"/>
        <v>0</v>
      </c>
      <c r="M19" s="419">
        <f t="shared" si="2"/>
        <v>0</v>
      </c>
    </row>
    <row r="20" spans="1:13" s="100" customFormat="1">
      <c r="M20" s="103"/>
    </row>
    <row r="21" spans="1:13" ht="12.75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574" t="s">
        <v>362</v>
      </c>
      <c r="K21" s="574"/>
      <c r="L21" s="574"/>
    </row>
    <row r="22" spans="1:13" ht="15">
      <c r="K22" s="420"/>
    </row>
    <row r="23" spans="1:13">
      <c r="J23" s="568" t="s">
        <v>399</v>
      </c>
      <c r="K23" s="569"/>
      <c r="L23" s="569"/>
    </row>
    <row r="27" spans="1:13">
      <c r="H27" s="104"/>
    </row>
  </sheetData>
  <mergeCells count="7">
    <mergeCell ref="J23:L23"/>
    <mergeCell ref="F6:F7"/>
    <mergeCell ref="A6:A7"/>
    <mergeCell ref="B6:B7"/>
    <mergeCell ref="C6:C7"/>
    <mergeCell ref="E6:E7"/>
    <mergeCell ref="J21:L21"/>
  </mergeCells>
  <phoneticPr fontId="0" type="noConversion"/>
  <printOptions horizontalCentered="1"/>
  <pageMargins left="0" right="0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</sheetPr>
  <dimension ref="A2:H103"/>
  <sheetViews>
    <sheetView topLeftCell="A10" workbookViewId="0">
      <selection activeCell="B23" sqref="B23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480" t="s">
        <v>412</v>
      </c>
      <c r="B4" s="480"/>
      <c r="C4" s="480"/>
      <c r="D4" s="480"/>
      <c r="E4" s="480"/>
      <c r="F4" s="480"/>
      <c r="G4" s="480"/>
      <c r="H4" s="480"/>
    </row>
    <row r="5" spans="1:8" ht="6.75" customHeight="1"/>
    <row r="6" spans="1:8" ht="12.75" customHeight="1">
      <c r="B6" s="27" t="s">
        <v>94</v>
      </c>
      <c r="G6" s="13"/>
    </row>
    <row r="7" spans="1:8" ht="6.75" customHeight="1" thickBot="1"/>
    <row r="8" spans="1:8" s="15" customFormat="1" ht="24.95" customHeight="1" thickTop="1">
      <c r="A8" s="575"/>
      <c r="B8" s="576"/>
      <c r="C8" s="320" t="s">
        <v>41</v>
      </c>
      <c r="D8" s="320" t="s">
        <v>42</v>
      </c>
      <c r="E8" s="321" t="s">
        <v>96</v>
      </c>
      <c r="F8" s="321" t="s">
        <v>95</v>
      </c>
      <c r="G8" s="320" t="s">
        <v>97</v>
      </c>
      <c r="H8" s="322" t="s">
        <v>76</v>
      </c>
    </row>
    <row r="9" spans="1:8" s="20" customFormat="1" ht="30" customHeight="1">
      <c r="A9" s="45" t="s">
        <v>3</v>
      </c>
      <c r="B9" s="323" t="s">
        <v>377</v>
      </c>
      <c r="C9" s="324">
        <f>Pasivet!H37</f>
        <v>0</v>
      </c>
      <c r="D9" s="324"/>
      <c r="E9" s="324"/>
      <c r="F9" s="324">
        <f>Pasivet!H41</f>
        <v>0</v>
      </c>
      <c r="G9" s="324"/>
      <c r="H9" s="346">
        <f>C9+D9+E9+F9+G9</f>
        <v>0</v>
      </c>
    </row>
    <row r="10" spans="1:8" s="20" customFormat="1" ht="20.100000000000001" customHeight="1">
      <c r="A10" s="16" t="s">
        <v>213</v>
      </c>
      <c r="B10" s="17" t="s">
        <v>83</v>
      </c>
      <c r="C10" s="18"/>
      <c r="D10" s="18"/>
      <c r="E10" s="18"/>
      <c r="F10" s="18">
        <v>0</v>
      </c>
      <c r="G10" s="18"/>
      <c r="H10" s="19">
        <f t="shared" ref="H10:H20" si="0">C10+D10+E10+F10+G10</f>
        <v>0</v>
      </c>
    </row>
    <row r="11" spans="1:8" s="20" customFormat="1" ht="20.100000000000001" customHeight="1">
      <c r="A11" s="45" t="s">
        <v>214</v>
      </c>
      <c r="B11" s="44" t="s">
        <v>65</v>
      </c>
      <c r="C11" s="18"/>
      <c r="D11" s="18"/>
      <c r="E11" s="18"/>
      <c r="F11" s="18">
        <v>0</v>
      </c>
      <c r="G11" s="18"/>
      <c r="H11" s="19">
        <f t="shared" si="0"/>
        <v>0</v>
      </c>
    </row>
    <row r="12" spans="1:8" s="20" customFormat="1" ht="20.100000000000001" customHeight="1">
      <c r="A12" s="24">
        <v>1</v>
      </c>
      <c r="B12" s="21" t="s">
        <v>93</v>
      </c>
      <c r="C12" s="22"/>
      <c r="D12" s="22"/>
      <c r="E12" s="22"/>
      <c r="F12" s="22">
        <v>0</v>
      </c>
      <c r="G12" s="22">
        <f>Pasivet!H44</f>
        <v>-14508</v>
      </c>
      <c r="H12" s="19">
        <f t="shared" si="0"/>
        <v>-14508</v>
      </c>
    </row>
    <row r="13" spans="1:8" s="20" customFormat="1" ht="20.100000000000001" customHeight="1">
      <c r="A13" s="24">
        <v>2</v>
      </c>
      <c r="B13" s="21" t="s">
        <v>88</v>
      </c>
      <c r="C13" s="22"/>
      <c r="D13" s="22"/>
      <c r="E13" s="22"/>
      <c r="F13" s="22">
        <v>0</v>
      </c>
      <c r="G13" s="22"/>
      <c r="H13" s="19">
        <f t="shared" si="0"/>
        <v>0</v>
      </c>
    </row>
    <row r="14" spans="1:8" s="20" customFormat="1" ht="20.100000000000001" customHeight="1">
      <c r="A14" s="24">
        <v>3</v>
      </c>
      <c r="B14" s="21" t="s">
        <v>98</v>
      </c>
      <c r="C14" s="22"/>
      <c r="D14" s="22"/>
      <c r="E14" s="22"/>
      <c r="F14" s="22">
        <v>0</v>
      </c>
      <c r="G14" s="22"/>
      <c r="H14" s="19">
        <f t="shared" si="0"/>
        <v>0</v>
      </c>
    </row>
    <row r="15" spans="1:8" s="20" customFormat="1" ht="20.100000000000001" customHeight="1">
      <c r="A15" s="24">
        <v>4</v>
      </c>
      <c r="B15" s="21" t="s">
        <v>99</v>
      </c>
      <c r="C15" s="22"/>
      <c r="D15" s="22"/>
      <c r="E15" s="22"/>
      <c r="F15" s="22">
        <v>0</v>
      </c>
      <c r="G15" s="22"/>
      <c r="H15" s="19">
        <f t="shared" si="0"/>
        <v>0</v>
      </c>
    </row>
    <row r="16" spans="1:8" s="20" customFormat="1" ht="30" customHeight="1">
      <c r="A16" s="325" t="s">
        <v>4</v>
      </c>
      <c r="B16" s="323" t="s">
        <v>393</v>
      </c>
      <c r="C16" s="326">
        <f>SUM(C9:C15)</f>
        <v>0</v>
      </c>
      <c r="D16" s="326"/>
      <c r="E16" s="326"/>
      <c r="F16" s="326">
        <f>SUM(F9:F15)</f>
        <v>0</v>
      </c>
      <c r="G16" s="326">
        <f>SUM(G9:G15)</f>
        <v>-14508</v>
      </c>
      <c r="H16" s="346">
        <f t="shared" si="0"/>
        <v>-14508</v>
      </c>
    </row>
    <row r="17" spans="1:8" s="20" customFormat="1" ht="20.100000000000001" customHeight="1">
      <c r="A17" s="16">
        <v>1</v>
      </c>
      <c r="B17" s="21" t="s">
        <v>93</v>
      </c>
      <c r="C17" s="22"/>
      <c r="D17" s="22"/>
      <c r="E17" s="22"/>
      <c r="F17" s="22">
        <v>0</v>
      </c>
      <c r="G17" s="22">
        <f>Pasivet!G44</f>
        <v>0</v>
      </c>
      <c r="H17" s="19">
        <f t="shared" si="0"/>
        <v>0</v>
      </c>
    </row>
    <row r="18" spans="1:8" s="20" customFormat="1" ht="20.100000000000001" customHeight="1">
      <c r="A18" s="16">
        <v>2</v>
      </c>
      <c r="B18" s="21" t="s">
        <v>88</v>
      </c>
      <c r="C18" s="22"/>
      <c r="D18" s="22"/>
      <c r="E18" s="22"/>
      <c r="F18" s="22">
        <v>0</v>
      </c>
      <c r="G18" s="22"/>
      <c r="H18" s="19">
        <f t="shared" si="0"/>
        <v>0</v>
      </c>
    </row>
    <row r="19" spans="1:8" s="20" customFormat="1" ht="20.100000000000001" customHeight="1">
      <c r="A19" s="16">
        <v>3</v>
      </c>
      <c r="B19" s="21" t="s">
        <v>100</v>
      </c>
      <c r="C19" s="22"/>
      <c r="D19" s="22"/>
      <c r="E19" s="22"/>
      <c r="F19" s="22">
        <v>0</v>
      </c>
      <c r="G19" s="22"/>
      <c r="H19" s="19">
        <f t="shared" si="0"/>
        <v>0</v>
      </c>
    </row>
    <row r="20" spans="1:8" s="20" customFormat="1" ht="20.100000000000001" customHeight="1">
      <c r="A20" s="16">
        <v>4</v>
      </c>
      <c r="B20" s="21" t="s">
        <v>215</v>
      </c>
      <c r="C20" s="22"/>
      <c r="D20" s="22"/>
      <c r="E20" s="22"/>
      <c r="F20" s="22">
        <v>0</v>
      </c>
      <c r="G20" s="22"/>
      <c r="H20" s="19">
        <f t="shared" si="0"/>
        <v>0</v>
      </c>
    </row>
    <row r="21" spans="1:8" s="20" customFormat="1" ht="30" customHeight="1" thickBot="1">
      <c r="A21" s="327" t="s">
        <v>37</v>
      </c>
      <c r="B21" s="328" t="s">
        <v>417</v>
      </c>
      <c r="C21" s="329">
        <f>SUM(C16:C20)</f>
        <v>0</v>
      </c>
      <c r="D21" s="329"/>
      <c r="E21" s="329"/>
      <c r="F21" s="329">
        <f>SUM(F16:F20)</f>
        <v>0</v>
      </c>
      <c r="G21" s="329">
        <f>SUM(G16:G20)</f>
        <v>-14508</v>
      </c>
      <c r="H21" s="347">
        <f>SUM(H16:H20)</f>
        <v>-14508</v>
      </c>
    </row>
    <row r="22" spans="1:8" ht="14.1" customHeight="1" thickTop="1"/>
    <row r="23" spans="1:8" ht="14.1" customHeight="1">
      <c r="F23" s="574" t="s">
        <v>362</v>
      </c>
      <c r="G23" s="574"/>
      <c r="H23" s="574"/>
    </row>
    <row r="24" spans="1:8" ht="14.1" customHeight="1">
      <c r="F24" s="50"/>
      <c r="G24" s="420"/>
      <c r="H24" s="50"/>
    </row>
    <row r="25" spans="1:8" ht="14.1" customHeight="1">
      <c r="F25" s="569" t="s">
        <v>399</v>
      </c>
      <c r="G25" s="569"/>
      <c r="H25" s="569"/>
    </row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5">
    <mergeCell ref="A4:H4"/>
    <mergeCell ref="A8"/>
    <mergeCell ref="B8"/>
    <mergeCell ref="F23:H23"/>
    <mergeCell ref="F25:H25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  <pageSetUpPr fitToPage="1"/>
  </sheetPr>
  <dimension ref="B1:J54"/>
  <sheetViews>
    <sheetView tabSelected="1" topLeftCell="A31" workbookViewId="0">
      <selection activeCell="E57" sqref="E57"/>
    </sheetView>
  </sheetViews>
  <sheetFormatPr defaultColWidth="4.7109375" defaultRowHeight="12.75"/>
  <cols>
    <col min="1" max="1" width="4.425781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1" spans="2:10" ht="9.75" customHeight="1"/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447" t="s">
        <v>102</v>
      </c>
      <c r="C4" s="448"/>
      <c r="D4" s="448"/>
      <c r="E4" s="448"/>
      <c r="F4" s="448"/>
      <c r="G4" s="448"/>
      <c r="H4" s="448"/>
      <c r="I4" s="448"/>
      <c r="J4" s="449"/>
    </row>
    <row r="5" spans="2:10" s="175" customFormat="1">
      <c r="B5" s="170"/>
      <c r="C5" s="184" t="s">
        <v>221</v>
      </c>
      <c r="D5" s="171"/>
      <c r="E5" s="171"/>
      <c r="F5" s="171"/>
      <c r="G5" s="172"/>
      <c r="H5" s="172"/>
      <c r="I5" s="173"/>
      <c r="J5" s="174"/>
    </row>
    <row r="6" spans="2:10" s="175" customFormat="1" ht="11.25">
      <c r="B6" s="170"/>
      <c r="C6" s="176"/>
      <c r="D6" s="169" t="s">
        <v>222</v>
      </c>
      <c r="E6" s="169"/>
      <c r="F6" s="169"/>
      <c r="G6" s="169"/>
      <c r="H6" s="169"/>
      <c r="I6" s="177"/>
      <c r="J6" s="174"/>
    </row>
    <row r="7" spans="2:10" s="175" customFormat="1" ht="11.25">
      <c r="B7" s="170"/>
      <c r="C7" s="176"/>
      <c r="D7" s="169" t="s">
        <v>224</v>
      </c>
      <c r="E7" s="169"/>
      <c r="F7" s="169"/>
      <c r="G7" s="169"/>
      <c r="H7" s="169"/>
      <c r="I7" s="177"/>
      <c r="J7" s="174"/>
    </row>
    <row r="8" spans="2:10" s="175" customFormat="1" ht="11.25">
      <c r="B8" s="170"/>
      <c r="C8" s="176" t="s">
        <v>225</v>
      </c>
      <c r="D8" s="178"/>
      <c r="E8" s="178"/>
      <c r="F8" s="178"/>
      <c r="G8" s="178"/>
      <c r="H8" s="178"/>
      <c r="I8" s="177"/>
      <c r="J8" s="174"/>
    </row>
    <row r="9" spans="2:10" s="175" customFormat="1" ht="11.25">
      <c r="B9" s="170"/>
      <c r="C9" s="176"/>
      <c r="D9" s="169"/>
      <c r="E9" s="169" t="s">
        <v>223</v>
      </c>
      <c r="F9" s="169"/>
      <c r="G9" s="178"/>
      <c r="H9" s="178"/>
      <c r="I9" s="177"/>
      <c r="J9" s="174"/>
    </row>
    <row r="10" spans="2:10" s="175" customFormat="1" ht="11.25">
      <c r="B10" s="170"/>
      <c r="C10" s="179"/>
      <c r="D10" s="180"/>
      <c r="E10" s="169" t="s">
        <v>226</v>
      </c>
      <c r="F10" s="169"/>
      <c r="G10" s="178"/>
      <c r="H10" s="178"/>
      <c r="I10" s="177"/>
      <c r="J10" s="174"/>
    </row>
    <row r="11" spans="2:10" s="175" customFormat="1" ht="11.25">
      <c r="B11" s="170"/>
      <c r="C11" s="181"/>
      <c r="D11" s="182"/>
      <c r="E11" s="182" t="s">
        <v>227</v>
      </c>
      <c r="F11" s="182"/>
      <c r="G11" s="182"/>
      <c r="H11" s="182"/>
      <c r="I11" s="183"/>
      <c r="J11" s="174"/>
    </row>
    <row r="12" spans="2:10" ht="15">
      <c r="B12" s="386" t="s">
        <v>233</v>
      </c>
      <c r="C12" s="298" t="s">
        <v>234</v>
      </c>
      <c r="D12" s="5"/>
      <c r="E12" s="5"/>
      <c r="F12" s="5"/>
      <c r="G12" s="5"/>
      <c r="H12" s="5"/>
      <c r="I12" s="5"/>
      <c r="J12" s="6"/>
    </row>
    <row r="13" spans="2:10" ht="15">
      <c r="B13" s="387">
        <v>1</v>
      </c>
      <c r="C13" s="302" t="s">
        <v>235</v>
      </c>
      <c r="D13" s="385"/>
      <c r="E13" s="385"/>
      <c r="F13" s="168"/>
      <c r="G13" s="168"/>
      <c r="H13" s="168"/>
      <c r="I13" s="168"/>
      <c r="J13" s="6"/>
    </row>
    <row r="14" spans="2:10" ht="15">
      <c r="B14" s="387">
        <v>2</v>
      </c>
      <c r="C14" s="296" t="s">
        <v>236</v>
      </c>
      <c r="D14" s="169"/>
      <c r="E14" s="169"/>
      <c r="F14" s="169"/>
      <c r="G14" s="169"/>
      <c r="H14" s="169"/>
      <c r="I14" s="169"/>
      <c r="J14" s="6"/>
    </row>
    <row r="15" spans="2:10" ht="15">
      <c r="B15" s="286">
        <v>3</v>
      </c>
      <c r="C15" s="296" t="s">
        <v>237</v>
      </c>
      <c r="D15" s="169"/>
      <c r="E15" s="169"/>
      <c r="F15" s="169"/>
      <c r="G15" s="169"/>
      <c r="H15" s="169"/>
      <c r="I15" s="169"/>
      <c r="J15" s="6"/>
    </row>
    <row r="16" spans="2:10" ht="15">
      <c r="B16" s="286">
        <v>4</v>
      </c>
      <c r="C16" s="296" t="s">
        <v>238</v>
      </c>
      <c r="D16" s="169"/>
      <c r="E16" s="169"/>
      <c r="F16" s="169"/>
      <c r="G16" s="169"/>
      <c r="H16" s="169"/>
      <c r="I16" s="169"/>
      <c r="J16" s="6"/>
    </row>
    <row r="17" spans="2:10" ht="15">
      <c r="B17" s="286"/>
      <c r="C17" s="302" t="s">
        <v>239</v>
      </c>
      <c r="D17" s="5"/>
      <c r="E17" s="5"/>
      <c r="F17" s="5"/>
      <c r="G17" s="5"/>
      <c r="H17" s="5"/>
      <c r="I17" s="5"/>
      <c r="J17" s="6"/>
    </row>
    <row r="18" spans="2:10" ht="15">
      <c r="B18" s="286" t="s">
        <v>240</v>
      </c>
      <c r="C18" s="296"/>
      <c r="D18" s="5"/>
      <c r="E18" s="5"/>
      <c r="F18" s="5"/>
      <c r="G18" s="5"/>
      <c r="H18" s="5"/>
      <c r="I18" s="5"/>
      <c r="J18" s="6"/>
    </row>
    <row r="19" spans="2:10" ht="15">
      <c r="B19" s="286"/>
      <c r="C19" s="302" t="s">
        <v>241</v>
      </c>
      <c r="D19" s="5"/>
      <c r="E19" s="5"/>
      <c r="F19" s="5"/>
      <c r="G19" s="5"/>
      <c r="H19" s="5"/>
      <c r="I19" s="5"/>
      <c r="J19" s="6"/>
    </row>
    <row r="20" spans="2:10" ht="15">
      <c r="B20" s="286" t="s">
        <v>242</v>
      </c>
      <c r="C20" s="296"/>
      <c r="D20" s="5"/>
      <c r="E20" s="5"/>
      <c r="F20" s="5"/>
      <c r="G20" s="5"/>
      <c r="H20" s="5"/>
      <c r="I20" s="5"/>
      <c r="J20" s="6"/>
    </row>
    <row r="21" spans="2:10" ht="15">
      <c r="B21" s="286"/>
      <c r="C21" s="302" t="s">
        <v>243</v>
      </c>
      <c r="D21" s="5"/>
      <c r="E21" s="5"/>
      <c r="F21" s="5"/>
      <c r="G21" s="5"/>
      <c r="H21" s="5"/>
      <c r="I21" s="5"/>
      <c r="J21" s="6"/>
    </row>
    <row r="22" spans="2:10" ht="15">
      <c r="B22" s="286" t="s">
        <v>244</v>
      </c>
      <c r="C22" s="296"/>
      <c r="D22" s="5"/>
      <c r="E22" s="5"/>
      <c r="F22" s="5"/>
      <c r="G22" s="5"/>
      <c r="H22" s="5"/>
      <c r="I22" s="5"/>
      <c r="J22" s="6"/>
    </row>
    <row r="23" spans="2:10" ht="15">
      <c r="B23" s="286"/>
      <c r="C23" s="296" t="s">
        <v>245</v>
      </c>
      <c r="D23" s="5"/>
      <c r="E23" s="5"/>
      <c r="F23" s="5"/>
      <c r="G23" s="5"/>
      <c r="H23" s="5"/>
      <c r="I23" s="5"/>
      <c r="J23" s="6"/>
    </row>
    <row r="24" spans="2:10" ht="15">
      <c r="B24" s="286" t="s">
        <v>246</v>
      </c>
      <c r="C24" s="296"/>
      <c r="D24" s="5"/>
      <c r="E24" s="5"/>
      <c r="F24" s="5"/>
      <c r="G24" s="5"/>
      <c r="H24" s="5"/>
      <c r="I24" s="5"/>
      <c r="J24" s="6"/>
    </row>
    <row r="25" spans="2:10" ht="15">
      <c r="B25" s="388" t="s">
        <v>247</v>
      </c>
      <c r="C25" s="296"/>
      <c r="D25" s="5"/>
      <c r="E25" s="5"/>
      <c r="F25" s="5"/>
      <c r="G25" s="5"/>
      <c r="H25" s="5"/>
      <c r="I25" s="5"/>
      <c r="J25" s="6"/>
    </row>
    <row r="26" spans="2:10" ht="15">
      <c r="B26" s="286"/>
      <c r="C26" s="296" t="s">
        <v>248</v>
      </c>
      <c r="D26" s="5"/>
      <c r="E26" s="5"/>
      <c r="F26" s="5"/>
      <c r="G26" s="5"/>
      <c r="H26" s="5"/>
      <c r="I26" s="5"/>
      <c r="J26" s="6"/>
    </row>
    <row r="27" spans="2:10" ht="15">
      <c r="B27" s="388" t="s">
        <v>249</v>
      </c>
      <c r="C27" s="296"/>
      <c r="D27" s="5"/>
      <c r="E27" s="5"/>
      <c r="F27" s="5"/>
      <c r="G27" s="5"/>
      <c r="H27" s="5"/>
      <c r="I27" s="5"/>
      <c r="J27" s="6"/>
    </row>
    <row r="28" spans="2:10" ht="15">
      <c r="B28" s="286"/>
      <c r="C28" s="296" t="s">
        <v>250</v>
      </c>
      <c r="D28" s="5"/>
      <c r="E28" s="5"/>
      <c r="F28" s="5"/>
      <c r="G28" s="5"/>
      <c r="H28" s="5"/>
      <c r="I28" s="5"/>
      <c r="J28" s="6"/>
    </row>
    <row r="29" spans="2:10" ht="15">
      <c r="B29" s="388" t="s">
        <v>251</v>
      </c>
      <c r="C29" s="296"/>
      <c r="D29" s="5"/>
      <c r="E29" s="5"/>
      <c r="F29" s="5"/>
      <c r="G29" s="5"/>
      <c r="H29" s="5"/>
      <c r="I29" s="5"/>
      <c r="J29" s="6"/>
    </row>
    <row r="30" spans="2:10" ht="15">
      <c r="B30" s="286" t="s">
        <v>252</v>
      </c>
      <c r="C30" s="296" t="s">
        <v>253</v>
      </c>
      <c r="D30" s="5"/>
      <c r="E30" s="5"/>
      <c r="F30" s="5"/>
      <c r="G30" s="5"/>
      <c r="H30" s="5"/>
      <c r="I30" s="5"/>
      <c r="J30" s="6"/>
    </row>
    <row r="31" spans="2:10" ht="15">
      <c r="B31" s="286"/>
      <c r="C31" s="302" t="s">
        <v>254</v>
      </c>
      <c r="D31" s="5"/>
      <c r="E31" s="5"/>
      <c r="F31" s="5"/>
      <c r="G31" s="5"/>
      <c r="H31" s="5"/>
      <c r="I31" s="5"/>
      <c r="J31" s="6"/>
    </row>
    <row r="32" spans="2:10" ht="15">
      <c r="B32" s="286"/>
      <c r="C32" s="302" t="s">
        <v>255</v>
      </c>
      <c r="D32" s="5"/>
      <c r="E32" s="5"/>
      <c r="F32" s="5"/>
      <c r="G32" s="5"/>
      <c r="H32" s="5"/>
      <c r="I32" s="5"/>
      <c r="J32" s="6"/>
    </row>
    <row r="33" spans="2:10" ht="15">
      <c r="B33" s="286"/>
      <c r="C33" s="302" t="s">
        <v>256</v>
      </c>
      <c r="D33" s="5"/>
      <c r="E33" s="5"/>
      <c r="F33" s="5"/>
      <c r="G33" s="5"/>
      <c r="H33" s="5"/>
      <c r="I33" s="5"/>
      <c r="J33" s="6"/>
    </row>
    <row r="34" spans="2:10" ht="15">
      <c r="B34" s="286"/>
      <c r="C34" s="302" t="s">
        <v>257</v>
      </c>
      <c r="D34" s="5"/>
      <c r="E34" s="5"/>
      <c r="F34" s="5"/>
      <c r="G34" s="5"/>
      <c r="H34" s="5"/>
      <c r="I34" s="5"/>
      <c r="J34" s="6"/>
    </row>
    <row r="35" spans="2:10" ht="15">
      <c r="B35" s="286"/>
      <c r="C35" s="302" t="s">
        <v>258</v>
      </c>
      <c r="D35" s="5"/>
      <c r="E35" s="5"/>
      <c r="F35" s="5"/>
      <c r="G35" s="5"/>
      <c r="H35" s="5"/>
      <c r="I35" s="5"/>
      <c r="J35" s="6"/>
    </row>
    <row r="36" spans="2:10" ht="15">
      <c r="B36" s="286"/>
      <c r="C36" s="302" t="s">
        <v>259</v>
      </c>
      <c r="D36" s="5"/>
      <c r="E36" s="5"/>
      <c r="F36" s="5"/>
      <c r="G36" s="5"/>
      <c r="H36" s="5"/>
      <c r="I36" s="5"/>
      <c r="J36" s="6"/>
    </row>
    <row r="37" spans="2:10" ht="15">
      <c r="B37" s="386" t="s">
        <v>260</v>
      </c>
      <c r="C37" s="298" t="s">
        <v>261</v>
      </c>
      <c r="D37" s="5"/>
      <c r="E37" s="5"/>
      <c r="F37" s="5"/>
      <c r="G37" s="5"/>
      <c r="H37" s="5"/>
      <c r="I37" s="5"/>
      <c r="J37" s="6"/>
    </row>
    <row r="38" spans="2:10" ht="15">
      <c r="B38" s="286"/>
      <c r="C38" s="296"/>
      <c r="D38" s="5"/>
      <c r="E38" s="5"/>
      <c r="F38" s="5"/>
      <c r="G38" s="5"/>
      <c r="H38" s="5"/>
      <c r="I38" s="5"/>
      <c r="J38" s="6"/>
    </row>
    <row r="39" spans="2:10" ht="15">
      <c r="B39" s="286"/>
      <c r="C39" s="302" t="s">
        <v>382</v>
      </c>
      <c r="D39" s="5"/>
      <c r="E39" s="5"/>
      <c r="F39" s="5"/>
      <c r="G39" s="5"/>
      <c r="H39" s="5"/>
      <c r="I39" s="5"/>
      <c r="J39" s="6"/>
    </row>
    <row r="40" spans="2:10" ht="15">
      <c r="B40" s="286" t="s">
        <v>383</v>
      </c>
      <c r="C40" s="296"/>
      <c r="D40" s="5"/>
      <c r="E40" s="5"/>
      <c r="F40" s="5"/>
      <c r="G40" s="5"/>
      <c r="H40" s="5"/>
      <c r="I40" s="5"/>
      <c r="J40" s="6"/>
    </row>
    <row r="41" spans="2:10" ht="15">
      <c r="B41" s="286"/>
      <c r="C41" s="296" t="s">
        <v>262</v>
      </c>
      <c r="D41" s="5"/>
      <c r="E41" s="5"/>
      <c r="F41" s="5"/>
      <c r="G41" s="5"/>
      <c r="H41" s="5"/>
      <c r="I41" s="5"/>
      <c r="J41" s="6"/>
    </row>
    <row r="42" spans="2:10" ht="15">
      <c r="B42" s="286" t="s">
        <v>263</v>
      </c>
      <c r="C42" s="296"/>
      <c r="D42" s="5"/>
      <c r="E42" s="5"/>
      <c r="F42" s="5"/>
      <c r="G42" s="5"/>
      <c r="H42" s="5"/>
      <c r="I42" s="5"/>
      <c r="J42" s="6"/>
    </row>
    <row r="43" spans="2:10" ht="15">
      <c r="B43" s="286"/>
      <c r="C43" s="296" t="s">
        <v>264</v>
      </c>
      <c r="D43" s="5"/>
      <c r="E43" s="5"/>
      <c r="F43" s="5"/>
      <c r="G43" s="5"/>
      <c r="H43" s="5"/>
      <c r="I43" s="5"/>
      <c r="J43" s="6"/>
    </row>
    <row r="44" spans="2:10" ht="15">
      <c r="B44" s="286" t="s">
        <v>265</v>
      </c>
      <c r="C44" s="296"/>
      <c r="D44" s="5"/>
      <c r="E44" s="5"/>
      <c r="F44" s="5"/>
      <c r="G44" s="5"/>
      <c r="H44" s="5"/>
      <c r="I44" s="5"/>
      <c r="J44" s="6"/>
    </row>
    <row r="45" spans="2:10" ht="15">
      <c r="B45" s="286"/>
      <c r="C45" s="296" t="s">
        <v>266</v>
      </c>
      <c r="D45" s="5"/>
      <c r="E45" s="5"/>
      <c r="F45" s="5"/>
      <c r="G45" s="5"/>
      <c r="H45" s="5"/>
      <c r="I45" s="5"/>
      <c r="J45" s="6"/>
    </row>
    <row r="46" spans="2:10" s="43" customFormat="1" ht="15">
      <c r="B46" s="286" t="s">
        <v>267</v>
      </c>
      <c r="C46" s="296"/>
      <c r="D46" s="41"/>
      <c r="E46" s="41"/>
      <c r="F46" s="41"/>
      <c r="G46" s="41"/>
      <c r="H46" s="41"/>
      <c r="I46" s="41"/>
      <c r="J46" s="42"/>
    </row>
    <row r="47" spans="2:10" s="43" customFormat="1" ht="16.5">
      <c r="B47" s="286"/>
      <c r="C47" s="296" t="s">
        <v>268</v>
      </c>
      <c r="D47" s="41"/>
      <c r="E47" s="10"/>
      <c r="F47" s="10"/>
      <c r="G47" s="10"/>
      <c r="H47" s="10"/>
      <c r="I47" s="10"/>
      <c r="J47" s="42"/>
    </row>
    <row r="48" spans="2:10" s="43" customFormat="1" ht="16.5">
      <c r="B48" s="286" t="s">
        <v>269</v>
      </c>
      <c r="C48" s="296"/>
      <c r="D48" s="41"/>
      <c r="E48" s="10"/>
      <c r="F48" s="10"/>
      <c r="G48" s="10"/>
      <c r="H48" s="10"/>
      <c r="I48" s="10"/>
      <c r="J48" s="42"/>
    </row>
    <row r="49" spans="2:10" s="43" customFormat="1" ht="16.5">
      <c r="B49" s="286" t="s">
        <v>270</v>
      </c>
      <c r="C49" s="296"/>
      <c r="D49" s="41"/>
      <c r="E49" s="10"/>
      <c r="F49" s="10"/>
      <c r="G49" s="10"/>
      <c r="H49" s="10"/>
      <c r="I49" s="10"/>
      <c r="J49" s="42"/>
    </row>
    <row r="50" spans="2:10" s="43" customFormat="1" ht="16.5">
      <c r="B50" s="286" t="s">
        <v>271</v>
      </c>
      <c r="C50" s="296"/>
      <c r="D50" s="41"/>
      <c r="E50" s="10"/>
      <c r="F50" s="10"/>
      <c r="G50" s="10"/>
      <c r="H50" s="10"/>
      <c r="I50" s="10"/>
      <c r="J50" s="42"/>
    </row>
    <row r="51" spans="2:10" s="43" customFormat="1" ht="16.5">
      <c r="B51" s="286"/>
      <c r="C51" s="296" t="s">
        <v>381</v>
      </c>
      <c r="D51" s="41"/>
      <c r="E51" s="10"/>
      <c r="F51" s="10"/>
      <c r="J51" s="42"/>
    </row>
    <row r="52" spans="2:10" ht="15">
      <c r="B52" s="4"/>
      <c r="C52" s="577" t="s">
        <v>404</v>
      </c>
      <c r="D52" s="577"/>
      <c r="E52" s="577"/>
      <c r="F52" s="5"/>
      <c r="G52" s="446" t="s">
        <v>104</v>
      </c>
      <c r="H52" s="446"/>
      <c r="I52" s="446"/>
      <c r="J52" s="6"/>
    </row>
    <row r="53" spans="2:10" ht="15">
      <c r="B53" s="4"/>
      <c r="C53" s="5"/>
      <c r="D53" s="5"/>
      <c r="E53" s="5"/>
      <c r="F53" s="5"/>
      <c r="G53" s="442" t="s">
        <v>399</v>
      </c>
      <c r="H53" s="442"/>
      <c r="I53" s="442"/>
      <c r="J53" s="6"/>
    </row>
    <row r="54" spans="2:10">
      <c r="B54" s="7"/>
      <c r="C54" s="8"/>
      <c r="D54" s="8"/>
      <c r="E54" s="8"/>
      <c r="F54" s="8"/>
      <c r="G54" s="8"/>
      <c r="H54" s="8"/>
      <c r="I54" s="8"/>
      <c r="J54" s="9"/>
    </row>
  </sheetData>
  <mergeCells count="4">
    <mergeCell ref="G52:I52"/>
    <mergeCell ref="G53:I53"/>
    <mergeCell ref="B4:J4"/>
    <mergeCell ref="C52:E52"/>
  </mergeCells>
  <phoneticPr fontId="0" type="noConversion"/>
  <printOptions horizontalCentered="1" verticalCentered="1"/>
  <pageMargins left="0" right="0" top="0" bottom="0" header="0.22" footer="0.17"/>
  <pageSetup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2"/>
  </sheetPr>
  <dimension ref="B2:N214"/>
  <sheetViews>
    <sheetView topLeftCell="A79" workbookViewId="0">
      <selection activeCell="P24" sqref="P24"/>
    </sheetView>
  </sheetViews>
  <sheetFormatPr defaultRowHeight="12.75"/>
  <cols>
    <col min="1" max="1" width="5.140625" customWidth="1"/>
    <col min="2" max="2" width="3.7109375" customWidth="1"/>
    <col min="3" max="3" width="3.42578125" style="232" customWidth="1"/>
    <col min="4" max="4" width="2" customWidth="1"/>
    <col min="5" max="5" width="3.42578125" customWidth="1"/>
    <col min="6" max="6" width="13.7109375" customWidth="1"/>
    <col min="7" max="12" width="8.7109375" customWidth="1"/>
    <col min="13" max="13" width="10.42578125" customWidth="1"/>
    <col min="14" max="14" width="5.140625" customWidth="1"/>
    <col min="15" max="15" width="2.140625" customWidth="1"/>
  </cols>
  <sheetData>
    <row r="2" spans="2:14">
      <c r="B2" s="1"/>
      <c r="C2" s="194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195" t="s">
        <v>272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1" customFormat="1" ht="33" customHeight="1">
      <c r="B4" s="447" t="s">
        <v>102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9"/>
    </row>
    <row r="5" spans="2:14" s="11" customFormat="1" ht="12.75" customHeight="1"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7"/>
    </row>
    <row r="6" spans="2:14" ht="15.75">
      <c r="B6" s="4"/>
      <c r="C6" s="195"/>
      <c r="D6" s="455" t="s">
        <v>214</v>
      </c>
      <c r="E6" s="455"/>
      <c r="F6" s="196" t="s">
        <v>273</v>
      </c>
      <c r="G6" s="5"/>
      <c r="H6" s="5"/>
      <c r="I6" s="5"/>
      <c r="J6" s="5"/>
      <c r="K6" s="197"/>
      <c r="L6" s="197"/>
      <c r="M6" s="5"/>
      <c r="N6" s="6"/>
    </row>
    <row r="7" spans="2:14">
      <c r="B7" s="4"/>
      <c r="C7" s="195"/>
      <c r="D7" s="5"/>
      <c r="E7" s="5"/>
      <c r="F7" s="5"/>
      <c r="G7" s="5"/>
      <c r="H7" s="5"/>
      <c r="I7" s="5"/>
      <c r="J7" s="5"/>
      <c r="K7" s="197"/>
      <c r="L7" s="197"/>
      <c r="M7" s="5"/>
      <c r="N7" s="6"/>
    </row>
    <row r="8" spans="2:14">
      <c r="B8" s="4"/>
      <c r="C8" s="195"/>
      <c r="D8" s="5"/>
      <c r="E8" s="198" t="s">
        <v>3</v>
      </c>
      <c r="F8" s="199" t="s">
        <v>274</v>
      </c>
      <c r="G8" s="199"/>
      <c r="H8" s="200"/>
      <c r="I8" s="5"/>
      <c r="J8" s="5"/>
      <c r="K8" s="5"/>
      <c r="L8" s="5"/>
      <c r="M8" s="5"/>
      <c r="N8" s="6"/>
    </row>
    <row r="9" spans="2:14">
      <c r="B9" s="4"/>
      <c r="C9" s="195"/>
      <c r="D9" s="5"/>
      <c r="E9" s="198"/>
      <c r="F9" s="199"/>
      <c r="G9" s="199"/>
      <c r="H9" s="200"/>
      <c r="I9" s="5"/>
      <c r="J9" s="5"/>
      <c r="K9" s="5"/>
      <c r="L9" s="5"/>
      <c r="M9" s="5"/>
      <c r="N9" s="6"/>
    </row>
    <row r="10" spans="2:14">
      <c r="B10" s="193"/>
      <c r="C10" s="201"/>
      <c r="D10" s="192"/>
      <c r="E10" s="202">
        <v>1</v>
      </c>
      <c r="F10" s="203" t="s">
        <v>10</v>
      </c>
      <c r="G10" s="204"/>
      <c r="H10" s="5"/>
      <c r="I10" s="5"/>
      <c r="J10" s="5"/>
      <c r="K10" s="5"/>
      <c r="L10" s="5"/>
      <c r="M10" s="5"/>
      <c r="N10" s="6"/>
    </row>
    <row r="11" spans="2:14">
      <c r="B11" s="4"/>
      <c r="C11" s="195">
        <v>3</v>
      </c>
      <c r="D11" s="5"/>
      <c r="E11" s="5"/>
      <c r="F11" s="195" t="s">
        <v>29</v>
      </c>
      <c r="G11" s="197"/>
      <c r="H11" s="197"/>
      <c r="I11" s="197"/>
      <c r="J11" s="197"/>
      <c r="K11" s="197"/>
      <c r="L11" s="197"/>
      <c r="M11" s="5"/>
      <c r="N11" s="6"/>
    </row>
    <row r="12" spans="2:14">
      <c r="B12" s="4"/>
      <c r="C12" s="195"/>
      <c r="D12" s="5"/>
      <c r="E12" s="454" t="s">
        <v>2</v>
      </c>
      <c r="F12" s="454" t="s">
        <v>275</v>
      </c>
      <c r="G12" s="454"/>
      <c r="H12" s="454" t="s">
        <v>276</v>
      </c>
      <c r="I12" s="454" t="s">
        <v>277</v>
      </c>
      <c r="J12" s="454"/>
      <c r="K12" s="205" t="s">
        <v>278</v>
      </c>
      <c r="L12" s="205" t="s">
        <v>279</v>
      </c>
      <c r="M12" s="205" t="s">
        <v>278</v>
      </c>
      <c r="N12" s="6"/>
    </row>
    <row r="13" spans="2:14">
      <c r="B13" s="4"/>
      <c r="C13" s="195"/>
      <c r="D13" s="5"/>
      <c r="E13" s="454"/>
      <c r="F13" s="454"/>
      <c r="G13" s="454"/>
      <c r="H13" s="454"/>
      <c r="I13" s="454"/>
      <c r="J13" s="454"/>
      <c r="K13" s="206" t="s">
        <v>280</v>
      </c>
      <c r="L13" s="206" t="s">
        <v>281</v>
      </c>
      <c r="M13" s="206" t="s">
        <v>282</v>
      </c>
      <c r="N13" s="6"/>
    </row>
    <row r="14" spans="2:14">
      <c r="B14" s="4"/>
      <c r="C14" s="195"/>
      <c r="D14" s="5"/>
      <c r="E14" s="207"/>
      <c r="F14" s="452"/>
      <c r="G14" s="453"/>
      <c r="H14" s="208"/>
      <c r="I14" s="450"/>
      <c r="J14" s="451"/>
      <c r="K14" s="208"/>
      <c r="L14" s="208"/>
      <c r="M14" s="209"/>
      <c r="N14" s="6"/>
    </row>
    <row r="15" spans="2:14">
      <c r="B15" s="4"/>
      <c r="C15" s="195"/>
      <c r="D15" s="5"/>
      <c r="E15" s="209"/>
      <c r="F15" s="452"/>
      <c r="G15" s="453"/>
      <c r="H15" s="208"/>
      <c r="I15" s="450"/>
      <c r="J15" s="451"/>
      <c r="K15" s="209"/>
      <c r="L15" s="209"/>
      <c r="M15" s="209"/>
      <c r="N15" s="6"/>
    </row>
    <row r="16" spans="2:14">
      <c r="B16" s="4"/>
      <c r="C16" s="195"/>
      <c r="D16" s="5"/>
      <c r="E16" s="209"/>
      <c r="F16" s="452"/>
      <c r="G16" s="453"/>
      <c r="H16" s="208"/>
      <c r="I16" s="450"/>
      <c r="J16" s="451"/>
      <c r="K16" s="209"/>
      <c r="L16" s="209"/>
      <c r="M16" s="209"/>
      <c r="N16" s="6"/>
    </row>
    <row r="17" spans="2:14">
      <c r="B17" s="4"/>
      <c r="C17" s="195"/>
      <c r="D17" s="5"/>
      <c r="E17" s="209"/>
      <c r="F17" s="452"/>
      <c r="G17" s="453"/>
      <c r="H17" s="208"/>
      <c r="I17" s="450"/>
      <c r="J17" s="451"/>
      <c r="K17" s="209"/>
      <c r="L17" s="209"/>
      <c r="M17" s="209"/>
      <c r="N17" s="6"/>
    </row>
    <row r="18" spans="2:14">
      <c r="B18" s="4"/>
      <c r="C18" s="195"/>
      <c r="D18" s="5"/>
      <c r="E18" s="209"/>
      <c r="F18" s="452"/>
      <c r="G18" s="453"/>
      <c r="H18" s="208"/>
      <c r="I18" s="450"/>
      <c r="J18" s="451"/>
      <c r="K18" s="210"/>
      <c r="L18" s="210"/>
      <c r="M18" s="209"/>
      <c r="N18" s="6"/>
    </row>
    <row r="19" spans="2:14" s="11" customFormat="1" ht="21" customHeight="1">
      <c r="B19" s="211"/>
      <c r="C19" s="212"/>
      <c r="D19" s="213"/>
      <c r="E19" s="214"/>
      <c r="F19" s="456" t="s">
        <v>283</v>
      </c>
      <c r="G19" s="457"/>
      <c r="H19" s="457"/>
      <c r="I19" s="457"/>
      <c r="J19" s="457"/>
      <c r="K19" s="457"/>
      <c r="L19" s="458"/>
      <c r="M19" s="214"/>
      <c r="N19" s="215"/>
    </row>
    <row r="20" spans="2:14">
      <c r="B20" s="4"/>
      <c r="C20" s="195">
        <v>4</v>
      </c>
      <c r="D20" s="5"/>
      <c r="E20" s="169"/>
      <c r="F20" s="201" t="s">
        <v>30</v>
      </c>
      <c r="G20" s="169"/>
      <c r="H20" s="169"/>
      <c r="I20" s="169"/>
      <c r="J20" s="169"/>
      <c r="K20" s="169"/>
      <c r="L20" s="169"/>
      <c r="M20" s="5"/>
      <c r="N20" s="6"/>
    </row>
    <row r="21" spans="2:14">
      <c r="B21" s="4"/>
      <c r="C21" s="195"/>
      <c r="D21" s="5"/>
      <c r="E21" s="454" t="s">
        <v>2</v>
      </c>
      <c r="F21" s="459" t="s">
        <v>284</v>
      </c>
      <c r="G21" s="460"/>
      <c r="H21" s="460"/>
      <c r="I21" s="460"/>
      <c r="J21" s="461"/>
      <c r="K21" s="205" t="s">
        <v>278</v>
      </c>
      <c r="L21" s="205" t="s">
        <v>279</v>
      </c>
      <c r="M21" s="205" t="s">
        <v>278</v>
      </c>
      <c r="N21" s="6"/>
    </row>
    <row r="22" spans="2:14">
      <c r="B22" s="4"/>
      <c r="C22" s="195"/>
      <c r="D22" s="5"/>
      <c r="E22" s="454"/>
      <c r="F22" s="462"/>
      <c r="G22" s="463"/>
      <c r="H22" s="463"/>
      <c r="I22" s="463"/>
      <c r="J22" s="464"/>
      <c r="K22" s="206" t="s">
        <v>280</v>
      </c>
      <c r="L22" s="206" t="s">
        <v>281</v>
      </c>
      <c r="M22" s="206" t="s">
        <v>282</v>
      </c>
      <c r="N22" s="6"/>
    </row>
    <row r="23" spans="2:14">
      <c r="B23" s="4"/>
      <c r="C23" s="195"/>
      <c r="D23" s="5"/>
      <c r="E23" s="207"/>
      <c r="F23" s="465" t="s">
        <v>285</v>
      </c>
      <c r="G23" s="466"/>
      <c r="H23" s="466"/>
      <c r="I23" s="466"/>
      <c r="J23" s="467"/>
      <c r="K23" s="208"/>
      <c r="L23" s="208"/>
      <c r="M23" s="209"/>
      <c r="N23" s="6"/>
    </row>
    <row r="24" spans="2:14">
      <c r="B24" s="4"/>
      <c r="C24" s="195"/>
      <c r="D24" s="5"/>
      <c r="E24" s="209"/>
      <c r="F24" s="465" t="s">
        <v>286</v>
      </c>
      <c r="G24" s="466"/>
      <c r="H24" s="466"/>
      <c r="I24" s="466"/>
      <c r="J24" s="467"/>
      <c r="K24" s="209"/>
      <c r="L24" s="209"/>
      <c r="M24" s="209"/>
      <c r="N24" s="6"/>
    </row>
    <row r="25" spans="2:14">
      <c r="B25" s="4"/>
      <c r="C25" s="195"/>
      <c r="D25" s="5"/>
      <c r="E25" s="209"/>
      <c r="F25" s="465" t="s">
        <v>287</v>
      </c>
      <c r="G25" s="466"/>
      <c r="H25" s="466"/>
      <c r="I25" s="466"/>
      <c r="J25" s="467"/>
      <c r="K25" s="209"/>
      <c r="L25" s="209"/>
      <c r="M25" s="209"/>
      <c r="N25" s="6"/>
    </row>
    <row r="26" spans="2:14">
      <c r="B26" s="4"/>
      <c r="C26" s="195"/>
      <c r="D26" s="5"/>
      <c r="E26" s="209"/>
      <c r="F26" s="465"/>
      <c r="G26" s="466"/>
      <c r="H26" s="466"/>
      <c r="I26" s="466"/>
      <c r="J26" s="467"/>
      <c r="K26" s="209"/>
      <c r="L26" s="209"/>
      <c r="M26" s="209"/>
      <c r="N26" s="6"/>
    </row>
    <row r="27" spans="2:14" ht="18" customHeight="1">
      <c r="B27" s="4"/>
      <c r="C27" s="195"/>
      <c r="D27" s="5"/>
      <c r="E27" s="214"/>
      <c r="F27" s="456" t="s">
        <v>283</v>
      </c>
      <c r="G27" s="457"/>
      <c r="H27" s="457"/>
      <c r="I27" s="457"/>
      <c r="J27" s="457"/>
      <c r="K27" s="457"/>
      <c r="L27" s="458"/>
      <c r="M27" s="214"/>
      <c r="N27" s="6"/>
    </row>
    <row r="28" spans="2:14">
      <c r="B28" s="4"/>
      <c r="C28" s="19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>
      <c r="B29" s="4"/>
      <c r="C29" s="19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>
      <c r="B30" s="4"/>
      <c r="C30" s="195">
        <v>5</v>
      </c>
      <c r="D30" s="5"/>
      <c r="E30" s="216">
        <v>2</v>
      </c>
      <c r="F30" s="217" t="s">
        <v>196</v>
      </c>
      <c r="G30" s="218"/>
      <c r="H30" s="5"/>
      <c r="I30" s="5"/>
      <c r="J30" s="5"/>
      <c r="K30" s="5"/>
      <c r="L30" s="5"/>
      <c r="M30" s="5"/>
      <c r="N30" s="6"/>
    </row>
    <row r="31" spans="2:14">
      <c r="B31" s="4"/>
      <c r="C31" s="195"/>
      <c r="D31" s="5"/>
      <c r="E31" s="5"/>
      <c r="F31" s="5"/>
      <c r="G31" s="5" t="s">
        <v>288</v>
      </c>
      <c r="H31" s="5"/>
      <c r="I31" s="5"/>
      <c r="J31" s="5"/>
      <c r="K31" s="5"/>
      <c r="L31" s="5"/>
      <c r="M31" s="5"/>
      <c r="N31" s="6"/>
    </row>
    <row r="32" spans="2:14">
      <c r="B32" s="4"/>
      <c r="C32" s="19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>
      <c r="B33" s="4"/>
      <c r="C33" s="195">
        <v>6</v>
      </c>
      <c r="D33" s="5"/>
      <c r="E33" s="216">
        <v>3</v>
      </c>
      <c r="F33" s="217" t="s">
        <v>197</v>
      </c>
      <c r="G33" s="218"/>
      <c r="H33" s="5"/>
      <c r="I33" s="5"/>
      <c r="J33" s="5"/>
      <c r="K33" s="5"/>
      <c r="L33" s="5"/>
      <c r="M33" s="5"/>
      <c r="N33" s="6"/>
    </row>
    <row r="34" spans="2:14">
      <c r="B34" s="4"/>
      <c r="C34" s="195"/>
      <c r="D34" s="5"/>
      <c r="E34" s="219"/>
      <c r="F34" s="220"/>
      <c r="G34" s="218"/>
      <c r="H34" s="5"/>
      <c r="I34" s="5"/>
      <c r="J34" s="5"/>
      <c r="K34" s="5"/>
      <c r="L34" s="5"/>
      <c r="M34" s="5"/>
      <c r="N34" s="6"/>
    </row>
    <row r="35" spans="2:14">
      <c r="B35" s="4"/>
      <c r="C35" s="195">
        <v>7</v>
      </c>
      <c r="D35" s="5"/>
      <c r="E35" s="221" t="s">
        <v>154</v>
      </c>
      <c r="F35" s="222" t="s">
        <v>198</v>
      </c>
      <c r="G35" s="5"/>
      <c r="H35" s="5"/>
      <c r="I35" s="5"/>
      <c r="J35" s="5"/>
      <c r="K35" s="5"/>
      <c r="L35" s="5"/>
      <c r="M35" s="5"/>
      <c r="N35" s="6"/>
    </row>
    <row r="36" spans="2:14">
      <c r="B36" s="4"/>
      <c r="C36" s="195"/>
      <c r="D36" s="5"/>
      <c r="E36" s="5"/>
      <c r="F36" s="443" t="s">
        <v>289</v>
      </c>
      <c r="G36" s="443"/>
      <c r="H36" s="5"/>
      <c r="I36" s="195" t="s">
        <v>2</v>
      </c>
      <c r="J36" s="5"/>
      <c r="K36" s="195" t="s">
        <v>290</v>
      </c>
      <c r="M36" s="5"/>
      <c r="N36" s="6"/>
    </row>
    <row r="37" spans="2:14">
      <c r="B37" s="4"/>
      <c r="C37" s="195"/>
      <c r="D37" s="5"/>
      <c r="E37" s="5"/>
      <c r="F37" s="443" t="s">
        <v>291</v>
      </c>
      <c r="G37" s="443"/>
      <c r="H37" s="5"/>
      <c r="I37" s="195" t="s">
        <v>2</v>
      </c>
      <c r="J37" s="223"/>
      <c r="K37" s="195" t="s">
        <v>290</v>
      </c>
      <c r="L37" s="223"/>
      <c r="M37" s="5"/>
      <c r="N37" s="6"/>
    </row>
    <row r="38" spans="2:14">
      <c r="B38" s="4"/>
      <c r="C38" s="195"/>
      <c r="D38" s="5"/>
      <c r="E38" s="5"/>
      <c r="F38" s="5" t="s">
        <v>292</v>
      </c>
      <c r="G38" s="5"/>
      <c r="H38" s="5"/>
      <c r="I38" s="195" t="s">
        <v>2</v>
      </c>
      <c r="J38" s="223"/>
      <c r="K38" s="195" t="s">
        <v>290</v>
      </c>
      <c r="L38" s="223"/>
      <c r="M38" s="5"/>
      <c r="N38" s="6"/>
    </row>
    <row r="39" spans="2:14">
      <c r="B39" s="4"/>
      <c r="C39" s="195"/>
      <c r="D39" s="5"/>
      <c r="E39" s="5"/>
      <c r="F39" s="5" t="s">
        <v>293</v>
      </c>
      <c r="G39" s="5"/>
      <c r="H39" s="5"/>
      <c r="I39" s="195" t="s">
        <v>2</v>
      </c>
      <c r="J39" s="223"/>
      <c r="K39" s="195" t="s">
        <v>290</v>
      </c>
      <c r="L39" s="223"/>
      <c r="M39" s="5"/>
      <c r="N39" s="6"/>
    </row>
    <row r="40" spans="2:14">
      <c r="B40" s="4"/>
      <c r="C40" s="195"/>
      <c r="D40" s="5"/>
      <c r="E40" s="5"/>
      <c r="F40" s="5" t="s">
        <v>294</v>
      </c>
      <c r="G40" s="5"/>
      <c r="H40" s="5"/>
      <c r="I40" s="195" t="s">
        <v>2</v>
      </c>
      <c r="J40" s="223"/>
      <c r="K40" s="195" t="s">
        <v>290</v>
      </c>
      <c r="L40" s="223"/>
      <c r="M40" s="5"/>
      <c r="N40" s="6"/>
    </row>
    <row r="41" spans="2:14">
      <c r="B41" s="4"/>
      <c r="C41" s="195"/>
      <c r="D41" s="5"/>
      <c r="E41" s="5"/>
      <c r="F41" s="5" t="s">
        <v>295</v>
      </c>
      <c r="G41" s="5"/>
      <c r="H41" s="5"/>
      <c r="I41" s="195" t="s">
        <v>2</v>
      </c>
      <c r="J41" s="223"/>
      <c r="K41" s="195" t="s">
        <v>290</v>
      </c>
      <c r="L41" s="223"/>
      <c r="M41" s="5"/>
      <c r="N41" s="6"/>
    </row>
    <row r="42" spans="2:14">
      <c r="B42" s="4"/>
      <c r="C42" s="195"/>
      <c r="D42" s="5"/>
      <c r="E42" s="5"/>
      <c r="F42" s="444" t="s">
        <v>296</v>
      </c>
      <c r="G42" s="444"/>
      <c r="H42" s="5"/>
      <c r="I42" s="195" t="s">
        <v>2</v>
      </c>
      <c r="J42" s="223"/>
      <c r="K42" s="195" t="s">
        <v>290</v>
      </c>
      <c r="L42" s="223"/>
      <c r="M42" s="5"/>
      <c r="N42" s="6"/>
    </row>
    <row r="43" spans="2:14">
      <c r="B43" s="4"/>
      <c r="C43" s="195"/>
      <c r="D43" s="5"/>
      <c r="E43" s="5"/>
      <c r="F43" s="224" t="s">
        <v>297</v>
      </c>
      <c r="G43" s="5"/>
      <c r="H43" s="5"/>
      <c r="I43" s="195" t="s">
        <v>2</v>
      </c>
      <c r="J43" s="223"/>
      <c r="K43" s="195" t="s">
        <v>290</v>
      </c>
      <c r="L43" s="223"/>
      <c r="M43" s="5"/>
      <c r="N43" s="6"/>
    </row>
    <row r="44" spans="2:14">
      <c r="B44" s="4"/>
      <c r="C44" s="195"/>
      <c r="D44" s="5"/>
      <c r="E44" s="5"/>
      <c r="F44" s="224" t="s">
        <v>298</v>
      </c>
      <c r="G44" s="5"/>
      <c r="H44" s="5"/>
      <c r="I44" s="195" t="s">
        <v>2</v>
      </c>
      <c r="J44" s="223"/>
      <c r="K44" s="195" t="s">
        <v>290</v>
      </c>
      <c r="L44" s="223"/>
      <c r="M44" s="5"/>
      <c r="N44" s="6"/>
    </row>
    <row r="45" spans="2:14">
      <c r="B45" s="4"/>
      <c r="C45" s="19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>
      <c r="B46" s="4"/>
      <c r="C46" s="195">
        <v>8</v>
      </c>
      <c r="D46" s="5"/>
      <c r="E46" s="221" t="s">
        <v>154</v>
      </c>
      <c r="F46" s="222" t="s">
        <v>155</v>
      </c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19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195">
        <v>9</v>
      </c>
      <c r="D48" s="5"/>
      <c r="E48" s="221" t="s">
        <v>154</v>
      </c>
      <c r="F48" s="222" t="s">
        <v>156</v>
      </c>
      <c r="G48" s="5"/>
      <c r="H48" s="468"/>
      <c r="I48" s="468"/>
      <c r="J48" s="5"/>
      <c r="K48" s="5"/>
      <c r="L48" s="5"/>
      <c r="M48" s="5"/>
      <c r="N48" s="6"/>
    </row>
    <row r="49" spans="2:14">
      <c r="B49" s="4"/>
      <c r="C49" s="195"/>
      <c r="D49" s="5"/>
      <c r="E49" s="5"/>
      <c r="F49" s="5"/>
      <c r="G49" s="5" t="s">
        <v>299</v>
      </c>
      <c r="H49" s="5"/>
      <c r="I49" s="5"/>
      <c r="J49" s="5"/>
      <c r="K49" s="195" t="s">
        <v>290</v>
      </c>
      <c r="L49" s="5"/>
      <c r="M49" s="5"/>
      <c r="N49" s="6"/>
    </row>
    <row r="50" spans="2:14">
      <c r="B50" s="4"/>
      <c r="C50" s="195"/>
      <c r="D50" s="5"/>
      <c r="E50" s="5"/>
      <c r="F50" s="5"/>
      <c r="G50" s="5" t="s">
        <v>300</v>
      </c>
      <c r="H50" s="5"/>
      <c r="I50" s="5"/>
      <c r="J50" s="5"/>
      <c r="K50" s="195" t="s">
        <v>290</v>
      </c>
      <c r="L50" s="223"/>
      <c r="M50" s="5"/>
      <c r="N50" s="6"/>
    </row>
    <row r="51" spans="2:14" s="43" customFormat="1">
      <c r="B51" s="40"/>
      <c r="C51" s="225"/>
      <c r="D51" s="41"/>
      <c r="E51" s="41"/>
      <c r="F51" s="41"/>
      <c r="G51" s="41" t="s">
        <v>301</v>
      </c>
      <c r="H51" s="41"/>
      <c r="I51" s="41"/>
      <c r="J51" s="41"/>
      <c r="K51" s="195" t="s">
        <v>290</v>
      </c>
      <c r="L51" s="223"/>
      <c r="M51" s="41"/>
      <c r="N51" s="42"/>
    </row>
    <row r="52" spans="2:14" s="43" customFormat="1">
      <c r="B52" s="40"/>
      <c r="C52" s="225"/>
      <c r="D52" s="41"/>
      <c r="E52" s="41"/>
      <c r="F52" s="41"/>
      <c r="G52" s="41" t="s">
        <v>302</v>
      </c>
      <c r="H52" s="41"/>
      <c r="I52" s="41"/>
      <c r="J52" s="41"/>
      <c r="K52" s="195" t="s">
        <v>290</v>
      </c>
      <c r="L52" s="223"/>
      <c r="M52" s="41"/>
      <c r="N52" s="42"/>
    </row>
    <row r="53" spans="2:14" s="43" customFormat="1" ht="15">
      <c r="B53" s="40"/>
      <c r="C53" s="225"/>
      <c r="D53" s="41"/>
      <c r="G53" s="41" t="s">
        <v>303</v>
      </c>
      <c r="H53" s="10"/>
      <c r="I53" s="10"/>
      <c r="J53" s="10"/>
      <c r="K53" s="195" t="s">
        <v>290</v>
      </c>
      <c r="L53" s="223"/>
      <c r="M53" s="41"/>
      <c r="N53" s="42"/>
    </row>
    <row r="54" spans="2:14" s="43" customFormat="1" ht="15">
      <c r="B54" s="40"/>
      <c r="C54" s="225">
        <v>10</v>
      </c>
      <c r="D54" s="41"/>
      <c r="E54" s="221" t="s">
        <v>154</v>
      </c>
      <c r="F54" s="222" t="s">
        <v>157</v>
      </c>
      <c r="G54" s="10"/>
      <c r="H54" s="10"/>
      <c r="I54" s="10"/>
      <c r="J54" s="10"/>
      <c r="K54" s="10"/>
      <c r="L54" s="10"/>
      <c r="M54" s="41"/>
      <c r="N54" s="42"/>
    </row>
    <row r="55" spans="2:14" s="43" customFormat="1">
      <c r="B55" s="40"/>
      <c r="C55" s="225"/>
      <c r="D55" s="41"/>
      <c r="E55" s="41"/>
      <c r="F55" s="41"/>
      <c r="G55" s="41" t="s">
        <v>304</v>
      </c>
      <c r="H55" s="41"/>
      <c r="I55" s="41"/>
      <c r="J55" s="41"/>
      <c r="K55" s="195" t="s">
        <v>290</v>
      </c>
      <c r="L55" s="5"/>
      <c r="M55" s="41"/>
      <c r="N55" s="42"/>
    </row>
    <row r="56" spans="2:14" s="43" customFormat="1">
      <c r="B56" s="40"/>
      <c r="C56" s="225"/>
      <c r="D56" s="41"/>
      <c r="E56" s="41"/>
      <c r="F56" s="41"/>
      <c r="G56" s="41" t="s">
        <v>305</v>
      </c>
      <c r="H56" s="41"/>
      <c r="I56" s="41"/>
      <c r="J56" s="41"/>
      <c r="K56" s="195" t="s">
        <v>290</v>
      </c>
      <c r="L56" s="223"/>
      <c r="M56" s="41"/>
      <c r="N56" s="42"/>
    </row>
    <row r="57" spans="2:14" s="43" customFormat="1">
      <c r="B57" s="40"/>
      <c r="C57" s="225"/>
      <c r="D57" s="41"/>
      <c r="E57" s="41"/>
      <c r="F57" s="41"/>
      <c r="G57" s="226" t="s">
        <v>306</v>
      </c>
      <c r="H57" s="41"/>
      <c r="I57" s="41"/>
      <c r="J57" s="41"/>
      <c r="K57" s="195" t="s">
        <v>290</v>
      </c>
      <c r="L57" s="223"/>
      <c r="M57" s="41"/>
      <c r="N57" s="42"/>
    </row>
    <row r="58" spans="2:14" s="43" customFormat="1">
      <c r="B58" s="40"/>
      <c r="C58" s="225"/>
      <c r="D58" s="41"/>
      <c r="E58" s="41"/>
      <c r="F58" s="41"/>
      <c r="G58" s="41" t="s">
        <v>307</v>
      </c>
      <c r="H58" s="41"/>
      <c r="I58" s="41"/>
      <c r="J58" s="41"/>
      <c r="K58" s="195" t="s">
        <v>290</v>
      </c>
      <c r="L58" s="223"/>
      <c r="M58" s="41"/>
      <c r="N58" s="42"/>
    </row>
    <row r="59" spans="2:14" s="43" customFormat="1">
      <c r="B59" s="40"/>
      <c r="C59" s="225"/>
      <c r="D59" s="41"/>
      <c r="E59" s="41"/>
      <c r="F59" s="227"/>
      <c r="G59" s="227"/>
      <c r="H59" s="227"/>
      <c r="I59" s="227"/>
      <c r="J59" s="227"/>
      <c r="K59" s="225"/>
      <c r="L59" s="227"/>
      <c r="M59" s="41"/>
      <c r="N59" s="42"/>
    </row>
    <row r="60" spans="2:14">
      <c r="B60" s="40"/>
      <c r="C60" s="225"/>
      <c r="D60" s="41"/>
      <c r="E60" s="41"/>
      <c r="F60" s="227"/>
      <c r="G60" s="227"/>
      <c r="H60" s="227"/>
      <c r="I60" s="227"/>
      <c r="J60" s="227"/>
      <c r="K60" s="225"/>
      <c r="L60" s="227"/>
      <c r="M60" s="41"/>
      <c r="N60" s="42"/>
    </row>
    <row r="61" spans="2:14">
      <c r="B61" s="40"/>
      <c r="C61" s="219">
        <v>11</v>
      </c>
      <c r="D61" s="228"/>
      <c r="E61" s="221" t="s">
        <v>154</v>
      </c>
      <c r="F61" s="222" t="s">
        <v>159</v>
      </c>
      <c r="G61" s="199"/>
      <c r="H61" s="200"/>
      <c r="I61" s="5"/>
      <c r="K61" s="195" t="s">
        <v>308</v>
      </c>
      <c r="L61" s="5"/>
      <c r="M61" s="41"/>
      <c r="N61" s="42"/>
    </row>
    <row r="62" spans="2:14">
      <c r="B62" s="40"/>
      <c r="C62" s="201"/>
      <c r="D62" s="192"/>
      <c r="F62" s="222"/>
      <c r="G62" s="204"/>
      <c r="H62" s="5"/>
      <c r="I62" s="5"/>
      <c r="K62" s="195"/>
      <c r="L62" s="5"/>
      <c r="M62" s="41"/>
      <c r="N62" s="42"/>
    </row>
    <row r="63" spans="2:14">
      <c r="B63" s="40"/>
      <c r="C63" s="195">
        <v>12</v>
      </c>
      <c r="D63" s="5"/>
      <c r="E63" s="221" t="s">
        <v>154</v>
      </c>
      <c r="F63" s="222"/>
      <c r="G63" s="197"/>
      <c r="H63" s="197"/>
      <c r="I63" s="197"/>
      <c r="K63" s="195" t="s">
        <v>308</v>
      </c>
      <c r="L63" s="197"/>
      <c r="M63" s="41"/>
      <c r="N63" s="42"/>
    </row>
    <row r="64" spans="2:14">
      <c r="B64" s="40"/>
      <c r="C64" s="195"/>
      <c r="D64" s="5"/>
      <c r="F64" s="213"/>
      <c r="G64" s="213"/>
      <c r="H64" s="213"/>
      <c r="I64" s="213"/>
      <c r="K64" s="195"/>
      <c r="L64" s="195"/>
      <c r="M64" s="41"/>
      <c r="N64" s="42"/>
    </row>
    <row r="65" spans="2:14">
      <c r="B65" s="40"/>
      <c r="C65" s="195">
        <v>13</v>
      </c>
      <c r="D65" s="5"/>
      <c r="E65" s="221" t="s">
        <v>154</v>
      </c>
      <c r="F65" s="213"/>
      <c r="G65" s="213"/>
      <c r="H65" s="213"/>
      <c r="I65" s="213"/>
      <c r="K65" s="195" t="s">
        <v>308</v>
      </c>
      <c r="L65" s="195"/>
      <c r="M65" s="41"/>
      <c r="N65" s="42"/>
    </row>
    <row r="66" spans="2:14">
      <c r="B66" s="40"/>
      <c r="C66" s="195"/>
      <c r="D66" s="5"/>
      <c r="F66" s="229"/>
      <c r="G66" s="229"/>
      <c r="H66" s="197"/>
      <c r="I66" s="197"/>
      <c r="K66" s="195"/>
      <c r="L66" s="197"/>
      <c r="M66" s="41"/>
      <c r="N66" s="42"/>
    </row>
    <row r="67" spans="2:14">
      <c r="B67" s="40"/>
      <c r="C67" s="195">
        <v>14</v>
      </c>
      <c r="D67" s="5"/>
      <c r="E67" s="198">
        <v>4</v>
      </c>
      <c r="F67" s="230" t="s">
        <v>11</v>
      </c>
      <c r="G67" s="229"/>
      <c r="H67" s="197"/>
      <c r="I67" s="197"/>
      <c r="K67" s="195"/>
      <c r="L67" s="5"/>
      <c r="M67" s="41"/>
      <c r="N67" s="42"/>
    </row>
    <row r="68" spans="2:14">
      <c r="B68" s="40"/>
      <c r="C68" s="195"/>
      <c r="D68" s="5"/>
      <c r="E68" s="5"/>
      <c r="F68" s="229"/>
      <c r="G68" s="229"/>
      <c r="H68" s="197"/>
      <c r="I68" s="197"/>
      <c r="K68" s="195"/>
      <c r="L68" s="5"/>
      <c r="M68" s="41"/>
      <c r="N68" s="42"/>
    </row>
    <row r="69" spans="2:14">
      <c r="B69" s="40"/>
      <c r="C69" s="195">
        <v>15</v>
      </c>
      <c r="D69" s="5"/>
      <c r="E69" s="192" t="s">
        <v>154</v>
      </c>
      <c r="F69" s="231" t="s">
        <v>12</v>
      </c>
      <c r="G69" s="229"/>
      <c r="H69" s="197"/>
      <c r="I69" s="197"/>
      <c r="K69" s="195" t="s">
        <v>308</v>
      </c>
      <c r="L69" s="5"/>
      <c r="M69" s="41"/>
      <c r="N69" s="42"/>
    </row>
    <row r="70" spans="2:14">
      <c r="B70" s="40"/>
      <c r="D70" s="5"/>
      <c r="E70" s="48"/>
      <c r="F70" s="233"/>
      <c r="G70" s="229"/>
      <c r="H70" s="197"/>
      <c r="I70" s="197"/>
      <c r="K70" s="195"/>
      <c r="L70" s="178"/>
      <c r="M70" s="41"/>
      <c r="N70" s="42"/>
    </row>
    <row r="71" spans="2:14">
      <c r="B71" s="40"/>
      <c r="C71" s="195">
        <v>16</v>
      </c>
      <c r="D71" s="213"/>
      <c r="E71" s="192" t="s">
        <v>154</v>
      </c>
      <c r="F71" s="231" t="s">
        <v>158</v>
      </c>
      <c r="G71" s="234"/>
      <c r="H71" s="234"/>
      <c r="I71" s="234"/>
      <c r="K71" s="195" t="s">
        <v>308</v>
      </c>
      <c r="L71" s="234"/>
      <c r="M71" s="41"/>
      <c r="N71" s="42"/>
    </row>
    <row r="72" spans="2:14">
      <c r="B72" s="40"/>
      <c r="D72" s="5"/>
      <c r="E72" s="48"/>
      <c r="F72" s="233"/>
      <c r="G72" s="169"/>
      <c r="H72" s="169"/>
      <c r="I72" s="169"/>
      <c r="K72" s="195"/>
      <c r="L72" s="169"/>
      <c r="M72" s="41"/>
      <c r="N72" s="42"/>
    </row>
    <row r="73" spans="2:14">
      <c r="B73" s="40"/>
      <c r="C73" s="212">
        <v>17</v>
      </c>
      <c r="D73" s="5"/>
      <c r="E73" s="204" t="s">
        <v>154</v>
      </c>
      <c r="F73" s="235" t="s">
        <v>13</v>
      </c>
      <c r="G73" s="169"/>
      <c r="H73" s="169"/>
      <c r="I73" s="169"/>
      <c r="K73" s="195" t="s">
        <v>308</v>
      </c>
      <c r="L73" s="169"/>
      <c r="M73" s="41"/>
      <c r="N73" s="42"/>
    </row>
    <row r="74" spans="2:14">
      <c r="B74" s="40"/>
      <c r="C74" s="195"/>
      <c r="D74" s="5"/>
      <c r="E74" s="48"/>
      <c r="F74" s="233"/>
      <c r="G74" s="213"/>
      <c r="H74" s="213"/>
      <c r="I74" s="213"/>
      <c r="K74" s="195"/>
      <c r="L74" s="195"/>
      <c r="M74" s="41"/>
      <c r="N74" s="42"/>
    </row>
    <row r="75" spans="2:14">
      <c r="B75" s="40"/>
      <c r="C75" s="195">
        <v>18</v>
      </c>
      <c r="D75" s="5"/>
      <c r="E75" s="192" t="s">
        <v>154</v>
      </c>
      <c r="F75" s="236" t="s">
        <v>199</v>
      </c>
      <c r="G75" s="213"/>
      <c r="H75" s="213"/>
      <c r="I75" s="213"/>
      <c r="K75" s="195" t="s">
        <v>308</v>
      </c>
      <c r="L75" s="195"/>
      <c r="M75" s="41"/>
      <c r="N75" s="42"/>
    </row>
    <row r="76" spans="2:14">
      <c r="B76" s="40"/>
      <c r="C76" s="195"/>
      <c r="D76" s="5"/>
      <c r="E76" s="48"/>
      <c r="F76" s="233"/>
      <c r="G76" s="229"/>
      <c r="H76" s="229"/>
      <c r="I76" s="229"/>
      <c r="K76" s="195"/>
      <c r="L76" s="197"/>
      <c r="M76" s="41"/>
      <c r="N76" s="42"/>
    </row>
    <row r="77" spans="2:14">
      <c r="B77" s="40"/>
      <c r="C77" s="195">
        <v>19</v>
      </c>
      <c r="D77" s="5"/>
      <c r="E77" s="192" t="s">
        <v>154</v>
      </c>
      <c r="F77" s="237" t="s">
        <v>14</v>
      </c>
      <c r="G77" s="229"/>
      <c r="H77" s="229"/>
      <c r="I77" s="229"/>
      <c r="K77" s="195" t="s">
        <v>308</v>
      </c>
      <c r="L77" s="5"/>
      <c r="M77" s="41"/>
      <c r="N77" s="42"/>
    </row>
    <row r="78" spans="2:14">
      <c r="B78" s="40"/>
      <c r="C78" s="195"/>
      <c r="D78" s="5"/>
      <c r="E78" s="48"/>
      <c r="F78" s="233"/>
      <c r="G78" s="229"/>
      <c r="H78" s="229"/>
      <c r="I78" s="229"/>
      <c r="K78" s="195"/>
      <c r="L78" s="5"/>
      <c r="M78" s="41"/>
      <c r="N78" s="42"/>
    </row>
    <row r="79" spans="2:14">
      <c r="B79" s="40"/>
      <c r="C79" s="195">
        <v>20</v>
      </c>
      <c r="D79" s="5"/>
      <c r="E79" s="204" t="s">
        <v>154</v>
      </c>
      <c r="F79" s="222" t="s">
        <v>15</v>
      </c>
      <c r="G79" s="229"/>
      <c r="H79" s="229"/>
      <c r="I79" s="229"/>
      <c r="K79" s="195" t="s">
        <v>308</v>
      </c>
      <c r="L79" s="5"/>
      <c r="M79" s="41"/>
      <c r="N79" s="42"/>
    </row>
    <row r="80" spans="2:14">
      <c r="B80" s="40"/>
      <c r="C80" s="195"/>
      <c r="D80" s="5"/>
      <c r="E80" s="48"/>
      <c r="F80" s="233"/>
      <c r="G80" s="234"/>
      <c r="H80" s="234"/>
      <c r="I80" s="234"/>
      <c r="K80" s="195"/>
      <c r="L80" s="234"/>
      <c r="M80" s="41"/>
      <c r="N80" s="42"/>
    </row>
    <row r="81" spans="2:14">
      <c r="B81" s="40"/>
      <c r="C81" s="195">
        <v>21</v>
      </c>
      <c r="D81" s="5"/>
      <c r="E81" s="204" t="s">
        <v>154</v>
      </c>
      <c r="F81" s="222"/>
      <c r="G81" s="5"/>
      <c r="H81" s="5"/>
      <c r="I81" s="5"/>
      <c r="K81" s="195" t="s">
        <v>308</v>
      </c>
      <c r="L81" s="5"/>
      <c r="M81" s="41"/>
      <c r="N81" s="42"/>
    </row>
    <row r="82" spans="2:14">
      <c r="B82" s="40"/>
      <c r="C82" s="195"/>
      <c r="D82" s="5"/>
      <c r="E82" s="219"/>
      <c r="F82" s="220"/>
      <c r="G82" s="218"/>
      <c r="H82" s="5"/>
      <c r="I82" s="5"/>
      <c r="K82" s="195"/>
      <c r="L82" s="5"/>
      <c r="M82" s="41"/>
      <c r="N82" s="42"/>
    </row>
    <row r="83" spans="2:14">
      <c r="B83" s="40"/>
      <c r="C83" s="195">
        <v>22</v>
      </c>
      <c r="D83" s="5"/>
      <c r="E83" s="198">
        <v>5</v>
      </c>
      <c r="F83" s="230" t="s">
        <v>200</v>
      </c>
      <c r="G83" s="204"/>
      <c r="H83" s="5"/>
      <c r="I83" s="5"/>
      <c r="K83" s="195" t="s">
        <v>308</v>
      </c>
      <c r="L83" s="5"/>
      <c r="M83" s="41"/>
      <c r="N83" s="42"/>
    </row>
    <row r="84" spans="2:14">
      <c r="B84" s="40"/>
      <c r="C84" s="195"/>
      <c r="D84" s="5"/>
      <c r="E84" s="5"/>
      <c r="F84" s="5"/>
      <c r="G84" s="5"/>
      <c r="H84" s="5"/>
      <c r="I84" s="5"/>
      <c r="K84" s="195"/>
      <c r="L84" s="5"/>
      <c r="M84" s="41"/>
      <c r="N84" s="42"/>
    </row>
    <row r="85" spans="2:14">
      <c r="B85" s="40"/>
      <c r="C85" s="195">
        <v>23</v>
      </c>
      <c r="D85" s="5"/>
      <c r="E85" s="198">
        <v>6</v>
      </c>
      <c r="F85" s="230" t="s">
        <v>201</v>
      </c>
      <c r="G85" s="204"/>
      <c r="H85" s="5"/>
      <c r="I85" s="5"/>
      <c r="K85" s="195" t="s">
        <v>308</v>
      </c>
      <c r="L85" s="5"/>
      <c r="M85" s="41"/>
      <c r="N85" s="42"/>
    </row>
    <row r="86" spans="2:14">
      <c r="B86" s="40"/>
      <c r="C86" s="195"/>
      <c r="D86" s="5"/>
      <c r="H86" s="5"/>
      <c r="I86" s="5"/>
      <c r="K86" s="195"/>
      <c r="L86" s="5"/>
      <c r="M86" s="41"/>
      <c r="N86" s="42"/>
    </row>
    <row r="87" spans="2:14">
      <c r="B87" s="40"/>
      <c r="C87" s="195">
        <v>24</v>
      </c>
      <c r="D87" s="5"/>
      <c r="E87" s="198">
        <v>7</v>
      </c>
      <c r="F87" s="230" t="s">
        <v>16</v>
      </c>
      <c r="G87" s="204"/>
      <c r="H87" s="5"/>
      <c r="I87" s="5"/>
      <c r="K87" s="195" t="s">
        <v>308</v>
      </c>
      <c r="L87" s="5"/>
      <c r="M87" s="41"/>
      <c r="N87" s="42"/>
    </row>
    <row r="88" spans="2:14">
      <c r="B88" s="40"/>
      <c r="C88" s="195"/>
      <c r="H88" s="5"/>
      <c r="I88" s="195"/>
      <c r="K88" s="195"/>
      <c r="L88" s="5"/>
      <c r="M88" s="41"/>
      <c r="N88" s="42"/>
    </row>
    <row r="89" spans="2:14">
      <c r="B89" s="40"/>
      <c r="C89" s="195">
        <v>25</v>
      </c>
      <c r="D89" s="5"/>
      <c r="E89" s="221" t="s">
        <v>154</v>
      </c>
      <c r="F89" s="204" t="s">
        <v>202</v>
      </c>
      <c r="H89" s="5"/>
      <c r="I89" s="195"/>
      <c r="K89" s="195" t="s">
        <v>308</v>
      </c>
      <c r="L89" s="5"/>
      <c r="M89" s="41"/>
      <c r="N89" s="42"/>
    </row>
    <row r="90" spans="2:14">
      <c r="B90" s="40"/>
      <c r="D90" s="5"/>
      <c r="E90" s="5"/>
      <c r="F90" s="5"/>
      <c r="G90" s="5"/>
      <c r="H90" s="5"/>
      <c r="I90" s="195"/>
      <c r="K90" s="195"/>
      <c r="L90" s="5"/>
      <c r="M90" s="41"/>
      <c r="N90" s="42"/>
    </row>
    <row r="91" spans="2:14">
      <c r="B91" s="40"/>
      <c r="C91" s="232">
        <v>26</v>
      </c>
      <c r="D91" s="5"/>
      <c r="E91" s="221" t="s">
        <v>154</v>
      </c>
      <c r="F91" s="5"/>
      <c r="G91" s="5"/>
      <c r="H91" s="5"/>
      <c r="I91" s="195"/>
      <c r="K91" s="195" t="s">
        <v>308</v>
      </c>
      <c r="L91" s="5"/>
      <c r="M91" s="41"/>
      <c r="N91" s="42"/>
    </row>
    <row r="92" spans="2:14">
      <c r="B92" s="40"/>
      <c r="C92" s="195"/>
      <c r="D92" s="5"/>
      <c r="F92" s="204"/>
      <c r="G92" s="5"/>
      <c r="H92" s="5"/>
      <c r="I92" s="195"/>
      <c r="K92" s="195"/>
      <c r="L92" s="5"/>
      <c r="M92" s="41"/>
      <c r="N92" s="42"/>
    </row>
    <row r="93" spans="2:14">
      <c r="B93" s="40"/>
      <c r="C93" s="195">
        <v>27</v>
      </c>
      <c r="D93" s="5"/>
      <c r="E93" s="227" t="s">
        <v>4</v>
      </c>
      <c r="F93" s="227" t="s">
        <v>309</v>
      </c>
      <c r="G93" s="5"/>
      <c r="H93" s="5"/>
      <c r="I93" s="195"/>
      <c r="K93" s="195" t="s">
        <v>308</v>
      </c>
      <c r="L93" s="5"/>
      <c r="M93" s="41"/>
      <c r="N93" s="42"/>
    </row>
    <row r="94" spans="2:14">
      <c r="B94" s="40"/>
      <c r="C94" s="195"/>
      <c r="D94" s="5"/>
      <c r="E94" s="5"/>
      <c r="F94" s="229"/>
      <c r="G94" s="229"/>
      <c r="H94" s="5"/>
      <c r="I94" s="195"/>
      <c r="K94" s="195"/>
      <c r="L94" s="5"/>
      <c r="M94" s="41"/>
      <c r="N94" s="42"/>
    </row>
    <row r="95" spans="2:14">
      <c r="B95" s="40"/>
      <c r="C95" s="195">
        <v>28</v>
      </c>
      <c r="D95" s="5"/>
      <c r="E95" s="227">
        <v>1</v>
      </c>
      <c r="F95" s="238" t="s">
        <v>18</v>
      </c>
      <c r="G95" s="5"/>
      <c r="H95" s="5"/>
      <c r="I95" s="195"/>
      <c r="K95" s="195" t="s">
        <v>308</v>
      </c>
      <c r="L95" s="5"/>
      <c r="M95" s="41"/>
      <c r="N95" s="42"/>
    </row>
    <row r="96" spans="2:14">
      <c r="B96" s="40"/>
      <c r="C96" s="195"/>
      <c r="D96" s="5"/>
      <c r="E96" s="227"/>
      <c r="F96" s="238"/>
      <c r="G96" s="5"/>
      <c r="H96" s="5"/>
      <c r="I96" s="195"/>
      <c r="K96" s="195"/>
      <c r="L96" s="5"/>
      <c r="M96" s="41"/>
      <c r="N96" s="42"/>
    </row>
    <row r="97" spans="2:14">
      <c r="B97" s="40"/>
      <c r="C97" s="195">
        <v>29</v>
      </c>
      <c r="D97" s="5"/>
      <c r="E97" s="227">
        <v>2</v>
      </c>
      <c r="F97" s="227" t="s">
        <v>19</v>
      </c>
      <c r="G97" s="5"/>
      <c r="H97" s="5"/>
      <c r="I97" s="5"/>
      <c r="K97" s="195" t="s">
        <v>308</v>
      </c>
      <c r="L97" s="5"/>
      <c r="M97" s="41"/>
      <c r="N97" s="42"/>
    </row>
    <row r="98" spans="2:14">
      <c r="B98" s="40"/>
      <c r="C98" s="195"/>
      <c r="D98" s="5"/>
      <c r="E98" s="5"/>
      <c r="F98" s="5"/>
      <c r="G98" s="5"/>
      <c r="H98" s="5"/>
      <c r="I98" s="5"/>
      <c r="J98" s="5"/>
      <c r="K98" s="5"/>
      <c r="L98" s="5"/>
      <c r="M98" s="41"/>
      <c r="N98" s="42"/>
    </row>
    <row r="99" spans="2:14">
      <c r="B99" s="40"/>
      <c r="C99" s="195"/>
      <c r="D99" s="5"/>
      <c r="E99" s="5"/>
      <c r="F99" s="5"/>
      <c r="G99" s="5" t="s">
        <v>310</v>
      </c>
      <c r="H99" s="5"/>
      <c r="I99" s="5"/>
      <c r="J99" s="5"/>
      <c r="K99" s="5"/>
      <c r="L99" s="5"/>
      <c r="M99" s="41"/>
      <c r="N99" s="42"/>
    </row>
    <row r="100" spans="2:14">
      <c r="B100" s="40"/>
      <c r="C100" s="195"/>
      <c r="D100" s="5"/>
      <c r="E100" s="469" t="s">
        <v>2</v>
      </c>
      <c r="F100" s="469" t="s">
        <v>91</v>
      </c>
      <c r="G100" s="470" t="s">
        <v>311</v>
      </c>
      <c r="H100" s="471"/>
      <c r="I100" s="472"/>
      <c r="J100" s="470" t="s">
        <v>312</v>
      </c>
      <c r="K100" s="471"/>
      <c r="L100" s="472"/>
      <c r="M100" s="41"/>
      <c r="N100" s="42"/>
    </row>
    <row r="101" spans="2:14">
      <c r="B101" s="40"/>
      <c r="C101" s="195"/>
      <c r="D101" s="5"/>
      <c r="E101" s="469"/>
      <c r="F101" s="469"/>
      <c r="G101" s="239" t="s">
        <v>313</v>
      </c>
      <c r="H101" s="239" t="s">
        <v>314</v>
      </c>
      <c r="I101" s="239" t="s">
        <v>315</v>
      </c>
      <c r="J101" s="239" t="s">
        <v>313</v>
      </c>
      <c r="K101" s="239" t="s">
        <v>314</v>
      </c>
      <c r="L101" s="239" t="s">
        <v>315</v>
      </c>
      <c r="M101" s="41"/>
      <c r="N101" s="42"/>
    </row>
    <row r="102" spans="2:14">
      <c r="B102" s="40"/>
      <c r="C102" s="195">
        <v>30</v>
      </c>
      <c r="D102" s="5"/>
      <c r="E102" s="240"/>
      <c r="F102" t="s">
        <v>24</v>
      </c>
      <c r="G102" s="240"/>
      <c r="H102" s="240"/>
      <c r="I102" s="240"/>
      <c r="J102" s="240"/>
      <c r="K102" s="240"/>
      <c r="L102" s="240"/>
      <c r="M102" s="41"/>
      <c r="N102" s="42"/>
    </row>
    <row r="103" spans="2:14">
      <c r="B103" s="40"/>
      <c r="C103" s="195">
        <v>31</v>
      </c>
      <c r="D103" s="5"/>
      <c r="E103" s="240"/>
      <c r="F103" s="241" t="s">
        <v>5</v>
      </c>
      <c r="G103" s="240"/>
      <c r="H103" s="240"/>
      <c r="I103" s="240"/>
      <c r="J103" s="240"/>
      <c r="K103" s="240"/>
      <c r="L103" s="240"/>
      <c r="M103" s="41"/>
      <c r="N103" s="42"/>
    </row>
    <row r="104" spans="2:14">
      <c r="B104" s="40"/>
      <c r="C104" s="195">
        <v>32</v>
      </c>
      <c r="D104" s="5"/>
      <c r="E104" s="240"/>
      <c r="F104" s="241" t="s">
        <v>316</v>
      </c>
      <c r="G104" s="240"/>
      <c r="H104" s="240"/>
      <c r="I104" s="240"/>
      <c r="J104" s="240"/>
      <c r="K104" s="240"/>
      <c r="L104" s="240"/>
      <c r="M104" s="41"/>
      <c r="N104" s="42"/>
    </row>
    <row r="105" spans="2:14">
      <c r="B105" s="40"/>
      <c r="C105" s="195">
        <v>33</v>
      </c>
      <c r="D105" s="5"/>
      <c r="E105" s="209"/>
      <c r="F105" s="241" t="s">
        <v>317</v>
      </c>
      <c r="G105" s="209"/>
      <c r="H105" s="209"/>
      <c r="I105" s="209"/>
      <c r="J105" s="209"/>
      <c r="K105" s="209"/>
      <c r="L105" s="209"/>
      <c r="M105" s="41"/>
      <c r="N105" s="42"/>
    </row>
    <row r="106" spans="2:14">
      <c r="B106" s="40"/>
      <c r="C106" s="195"/>
      <c r="D106" s="5"/>
      <c r="E106" s="209"/>
      <c r="F106" s="209"/>
      <c r="G106" s="209"/>
      <c r="H106" s="209"/>
      <c r="I106" s="209"/>
      <c r="J106" s="209"/>
      <c r="K106" s="209"/>
      <c r="L106" s="209"/>
      <c r="M106" s="41"/>
      <c r="N106" s="42"/>
    </row>
    <row r="107" spans="2:14">
      <c r="B107" s="40"/>
      <c r="C107" s="225"/>
      <c r="D107" s="41"/>
      <c r="E107" s="41"/>
      <c r="F107" s="227"/>
      <c r="G107" s="227"/>
      <c r="H107" s="227"/>
      <c r="I107" s="227"/>
      <c r="J107" s="227"/>
      <c r="K107" s="225"/>
      <c r="L107" s="227"/>
      <c r="M107" s="41"/>
      <c r="N107" s="42"/>
    </row>
    <row r="108" spans="2:14">
      <c r="B108" s="40"/>
      <c r="C108" s="225"/>
      <c r="D108" s="41"/>
      <c r="E108" s="41"/>
      <c r="F108" s="227"/>
      <c r="G108" s="227"/>
      <c r="H108" s="227"/>
      <c r="I108" s="227"/>
      <c r="J108" s="227"/>
      <c r="K108" s="225"/>
      <c r="L108" s="227"/>
      <c r="M108" s="41"/>
      <c r="N108" s="42"/>
    </row>
    <row r="109" spans="2:14">
      <c r="B109" s="40"/>
      <c r="C109" s="195">
        <v>34</v>
      </c>
      <c r="D109" s="5"/>
      <c r="E109" s="227">
        <v>3</v>
      </c>
      <c r="F109" s="227" t="s">
        <v>20</v>
      </c>
      <c r="G109" s="5"/>
      <c r="H109" s="5"/>
      <c r="I109" s="5"/>
      <c r="K109" s="5" t="s">
        <v>308</v>
      </c>
      <c r="L109" s="227"/>
      <c r="M109" s="41"/>
      <c r="N109" s="42"/>
    </row>
    <row r="110" spans="2:14">
      <c r="B110" s="40"/>
      <c r="C110" s="195"/>
      <c r="D110" s="5"/>
      <c r="E110" s="227"/>
      <c r="F110" s="227"/>
      <c r="G110" s="5"/>
      <c r="H110" s="5"/>
      <c r="I110" s="5"/>
      <c r="K110" s="5"/>
      <c r="L110" s="227"/>
      <c r="M110" s="41"/>
      <c r="N110" s="42"/>
    </row>
    <row r="111" spans="2:14">
      <c r="B111" s="40"/>
      <c r="C111" s="195">
        <v>35</v>
      </c>
      <c r="D111" s="41"/>
      <c r="E111" s="227">
        <v>4</v>
      </c>
      <c r="F111" s="227" t="s">
        <v>21</v>
      </c>
      <c r="G111" s="41"/>
      <c r="H111" s="41"/>
      <c r="I111" s="41"/>
      <c r="K111" s="41" t="s">
        <v>308</v>
      </c>
      <c r="L111" s="227"/>
      <c r="M111" s="41"/>
      <c r="N111" s="42"/>
    </row>
    <row r="112" spans="2:14">
      <c r="B112" s="40"/>
      <c r="C112" s="195"/>
      <c r="D112" s="41"/>
      <c r="E112" s="227"/>
      <c r="F112" s="227"/>
      <c r="G112" s="41"/>
      <c r="H112" s="41"/>
      <c r="I112" s="41"/>
      <c r="K112" s="41"/>
      <c r="L112" s="227"/>
      <c r="M112" s="41"/>
      <c r="N112" s="42"/>
    </row>
    <row r="113" spans="2:14" ht="15">
      <c r="B113" s="40"/>
      <c r="C113" s="195">
        <v>36</v>
      </c>
      <c r="D113" s="41"/>
      <c r="E113" s="227">
        <v>5</v>
      </c>
      <c r="F113" s="227" t="s">
        <v>22</v>
      </c>
      <c r="G113" s="41"/>
      <c r="H113" s="10"/>
      <c r="I113" s="10"/>
      <c r="K113" s="41" t="s">
        <v>308</v>
      </c>
      <c r="L113" s="227"/>
      <c r="M113" s="41"/>
      <c r="N113" s="42"/>
    </row>
    <row r="114" spans="2:14" ht="15">
      <c r="B114" s="40"/>
      <c r="C114" s="195"/>
      <c r="D114" s="41"/>
      <c r="E114" s="227"/>
      <c r="F114" s="227"/>
      <c r="G114" s="41"/>
      <c r="H114" s="10"/>
      <c r="I114" s="10"/>
      <c r="K114" s="41"/>
      <c r="L114" s="227"/>
      <c r="M114" s="41"/>
      <c r="N114" s="42"/>
    </row>
    <row r="115" spans="2:14" ht="15">
      <c r="B115" s="40"/>
      <c r="C115" s="195">
        <v>37</v>
      </c>
      <c r="D115" s="41"/>
      <c r="E115" s="227">
        <v>6</v>
      </c>
      <c r="F115" s="227" t="s">
        <v>23</v>
      </c>
      <c r="G115" s="10"/>
      <c r="H115" s="10"/>
      <c r="I115" s="10"/>
      <c r="K115" s="41" t="s">
        <v>308</v>
      </c>
      <c r="L115" s="227"/>
      <c r="M115" s="41"/>
      <c r="N115" s="42"/>
    </row>
    <row r="116" spans="2:14" ht="15">
      <c r="B116" s="40"/>
      <c r="C116" s="195"/>
      <c r="D116" s="41"/>
      <c r="E116" s="227"/>
      <c r="F116" s="227"/>
      <c r="G116" s="10"/>
      <c r="H116" s="10"/>
      <c r="I116" s="10"/>
      <c r="J116" s="41"/>
      <c r="K116" s="225"/>
      <c r="L116" s="227"/>
      <c r="M116" s="41"/>
      <c r="N116" s="42"/>
    </row>
    <row r="117" spans="2:14">
      <c r="B117" s="40"/>
      <c r="C117" s="225"/>
      <c r="D117" s="192"/>
      <c r="E117" s="242" t="s">
        <v>3</v>
      </c>
      <c r="F117" s="199" t="s">
        <v>318</v>
      </c>
      <c r="G117" s="199"/>
      <c r="H117" s="243"/>
      <c r="I117" s="243"/>
      <c r="J117" s="41"/>
      <c r="K117" s="225"/>
      <c r="L117" s="227"/>
      <c r="M117" s="41"/>
      <c r="N117" s="42"/>
    </row>
    <row r="118" spans="2:14">
      <c r="B118" s="40"/>
      <c r="C118" s="225"/>
      <c r="D118" s="192"/>
      <c r="E118" s="242"/>
      <c r="F118" s="199"/>
      <c r="G118" s="199"/>
      <c r="H118" s="243"/>
      <c r="I118" s="243"/>
      <c r="J118" s="41"/>
      <c r="K118" s="225"/>
      <c r="L118" s="227"/>
      <c r="M118" s="41"/>
      <c r="N118" s="42"/>
    </row>
    <row r="119" spans="2:14">
      <c r="B119" s="40"/>
      <c r="C119" s="225">
        <v>40</v>
      </c>
      <c r="D119" s="192"/>
      <c r="E119" s="198">
        <v>1</v>
      </c>
      <c r="F119" s="230" t="s">
        <v>25</v>
      </c>
      <c r="G119" s="204"/>
      <c r="H119" s="244"/>
      <c r="I119" s="244"/>
      <c r="J119" s="5"/>
      <c r="K119" s="41" t="s">
        <v>308</v>
      </c>
      <c r="L119" s="227"/>
      <c r="M119" s="41"/>
      <c r="N119" s="42"/>
    </row>
    <row r="120" spans="2:14">
      <c r="B120" s="40"/>
      <c r="C120" s="225"/>
      <c r="D120" s="192"/>
      <c r="E120" s="198"/>
      <c r="F120" s="230"/>
      <c r="G120" s="204"/>
      <c r="H120" s="244"/>
      <c r="I120" s="244"/>
      <c r="J120" s="5"/>
      <c r="K120" s="41"/>
      <c r="L120" s="227"/>
      <c r="M120" s="41"/>
      <c r="N120" s="42"/>
    </row>
    <row r="121" spans="2:14">
      <c r="B121" s="4"/>
      <c r="C121" s="225">
        <v>41</v>
      </c>
      <c r="D121" s="192"/>
      <c r="E121" s="198">
        <v>2</v>
      </c>
      <c r="F121" s="230" t="s">
        <v>26</v>
      </c>
      <c r="G121" s="204"/>
      <c r="H121" s="192"/>
      <c r="I121" s="192"/>
      <c r="J121" s="5"/>
      <c r="K121" s="41" t="s">
        <v>308</v>
      </c>
      <c r="L121" s="5"/>
      <c r="M121" s="5"/>
      <c r="N121" s="6"/>
    </row>
    <row r="122" spans="2:14">
      <c r="B122" s="4"/>
      <c r="C122" s="225"/>
      <c r="D122" s="192"/>
      <c r="E122" s="198"/>
      <c r="F122" s="230"/>
      <c r="G122" s="204"/>
      <c r="H122" s="192"/>
      <c r="I122" s="192"/>
      <c r="J122" s="5"/>
      <c r="K122" s="41"/>
      <c r="L122" s="5"/>
      <c r="M122" s="5"/>
      <c r="N122" s="6"/>
    </row>
    <row r="123" spans="2:14">
      <c r="B123" s="4"/>
      <c r="C123" s="225">
        <v>42</v>
      </c>
      <c r="D123" s="192"/>
      <c r="E123" s="221" t="s">
        <v>154</v>
      </c>
      <c r="F123" s="222" t="s">
        <v>160</v>
      </c>
      <c r="G123" s="192"/>
      <c r="H123" s="192"/>
      <c r="I123" s="192"/>
      <c r="J123" s="5"/>
      <c r="K123" s="41" t="s">
        <v>308</v>
      </c>
      <c r="L123" s="5"/>
      <c r="M123" s="5"/>
      <c r="N123" s="6"/>
    </row>
    <row r="124" spans="2:14">
      <c r="B124" s="4"/>
      <c r="C124" s="225"/>
      <c r="D124" s="192"/>
      <c r="E124" s="221"/>
      <c r="F124" s="222"/>
      <c r="G124" s="192"/>
      <c r="H124" s="192"/>
      <c r="I124" s="192"/>
      <c r="J124" s="5"/>
      <c r="K124" s="41"/>
      <c r="L124" s="5"/>
      <c r="M124" s="5"/>
      <c r="N124" s="6"/>
    </row>
    <row r="125" spans="2:14">
      <c r="B125" s="4"/>
      <c r="C125" s="225">
        <v>43</v>
      </c>
      <c r="D125" s="192"/>
      <c r="E125" s="221" t="s">
        <v>154</v>
      </c>
      <c r="F125" s="222" t="s">
        <v>195</v>
      </c>
      <c r="G125" s="192"/>
      <c r="H125" s="192"/>
      <c r="I125" s="192"/>
      <c r="J125" s="5"/>
      <c r="K125" s="41" t="s">
        <v>308</v>
      </c>
      <c r="L125" s="5"/>
      <c r="M125" s="5"/>
      <c r="N125" s="6"/>
    </row>
    <row r="126" spans="2:14">
      <c r="B126" s="4"/>
      <c r="C126" s="225"/>
      <c r="D126" s="192"/>
      <c r="E126" s="221"/>
      <c r="F126" s="222"/>
      <c r="G126" s="192"/>
      <c r="H126" s="192"/>
      <c r="I126" s="192"/>
      <c r="J126" s="5"/>
      <c r="K126" s="41"/>
      <c r="L126" s="5"/>
      <c r="M126" s="5"/>
      <c r="N126" s="6"/>
    </row>
    <row r="127" spans="2:14">
      <c r="B127" s="4"/>
      <c r="C127" s="225">
        <v>44</v>
      </c>
      <c r="D127" s="192"/>
      <c r="E127" s="198">
        <v>3</v>
      </c>
      <c r="F127" s="230" t="s">
        <v>27</v>
      </c>
      <c r="G127" s="204"/>
      <c r="H127" s="192"/>
      <c r="I127" s="192"/>
      <c r="J127" s="5"/>
      <c r="K127" s="41" t="s">
        <v>308</v>
      </c>
      <c r="L127" s="5"/>
      <c r="M127" s="5"/>
      <c r="N127" s="6"/>
    </row>
    <row r="128" spans="2:14">
      <c r="B128" s="4"/>
      <c r="C128" s="225"/>
      <c r="D128" s="192"/>
      <c r="E128" s="198"/>
      <c r="F128" s="230"/>
      <c r="G128" s="204"/>
      <c r="H128" s="192"/>
      <c r="I128" s="192"/>
      <c r="J128" s="5"/>
      <c r="K128" s="41"/>
      <c r="L128" s="5"/>
      <c r="M128" s="5"/>
      <c r="N128" s="6"/>
    </row>
    <row r="129" spans="2:14">
      <c r="B129" s="4"/>
      <c r="C129" s="225">
        <v>45</v>
      </c>
      <c r="D129" s="192"/>
      <c r="E129" s="221" t="s">
        <v>154</v>
      </c>
      <c r="F129" s="222" t="s">
        <v>203</v>
      </c>
      <c r="G129" s="192"/>
      <c r="H129" s="192"/>
      <c r="I129" s="192"/>
      <c r="J129" s="5"/>
      <c r="K129" s="41"/>
      <c r="L129" s="5"/>
      <c r="M129" s="5"/>
      <c r="N129" s="6"/>
    </row>
    <row r="130" spans="2:14">
      <c r="B130" s="4"/>
      <c r="C130" s="225"/>
      <c r="D130" s="192"/>
      <c r="E130" s="221"/>
      <c r="F130" s="443" t="s">
        <v>289</v>
      </c>
      <c r="G130" s="443"/>
      <c r="H130" s="5"/>
      <c r="I130" s="195" t="s">
        <v>2</v>
      </c>
      <c r="J130" s="5"/>
      <c r="K130" s="195" t="s">
        <v>290</v>
      </c>
      <c r="M130" s="5"/>
      <c r="N130" s="6"/>
    </row>
    <row r="131" spans="2:14">
      <c r="B131" s="4"/>
      <c r="C131" s="225"/>
      <c r="D131" s="192"/>
      <c r="E131" s="221"/>
      <c r="F131" s="443" t="s">
        <v>291</v>
      </c>
      <c r="G131" s="443"/>
      <c r="H131" s="5"/>
      <c r="I131" s="195" t="s">
        <v>2</v>
      </c>
      <c r="J131" s="223"/>
      <c r="K131" s="195" t="s">
        <v>290</v>
      </c>
      <c r="L131" s="223"/>
      <c r="M131" s="5"/>
      <c r="N131" s="6"/>
    </row>
    <row r="132" spans="2:14">
      <c r="B132" s="4"/>
      <c r="C132" s="225"/>
      <c r="D132" s="192"/>
      <c r="E132" s="221"/>
      <c r="F132" s="5" t="s">
        <v>292</v>
      </c>
      <c r="G132" s="5"/>
      <c r="H132" s="5"/>
      <c r="I132" s="195" t="s">
        <v>2</v>
      </c>
      <c r="J132" s="223"/>
      <c r="K132" s="195" t="s">
        <v>290</v>
      </c>
      <c r="L132" s="223"/>
      <c r="M132" s="5"/>
      <c r="N132" s="6"/>
    </row>
    <row r="133" spans="2:14">
      <c r="B133" s="4"/>
      <c r="C133" s="225"/>
      <c r="D133" s="192"/>
      <c r="E133" s="221"/>
      <c r="F133" s="5" t="s">
        <v>293</v>
      </c>
      <c r="G133" s="5"/>
      <c r="H133" s="5"/>
      <c r="I133" s="195" t="s">
        <v>2</v>
      </c>
      <c r="J133" s="223"/>
      <c r="K133" s="195" t="s">
        <v>290</v>
      </c>
      <c r="L133" s="223"/>
      <c r="M133" s="5"/>
      <c r="N133" s="6"/>
    </row>
    <row r="134" spans="2:14">
      <c r="B134" s="4"/>
      <c r="C134" s="225"/>
      <c r="D134" s="192"/>
      <c r="E134" s="221"/>
      <c r="F134" s="5" t="s">
        <v>294</v>
      </c>
      <c r="G134" s="5"/>
      <c r="H134" s="5"/>
      <c r="I134" s="195" t="s">
        <v>2</v>
      </c>
      <c r="J134" s="223"/>
      <c r="K134" s="195" t="s">
        <v>290</v>
      </c>
      <c r="L134" s="223"/>
      <c r="M134" s="5"/>
      <c r="N134" s="6"/>
    </row>
    <row r="135" spans="2:14">
      <c r="B135" s="4"/>
      <c r="C135" s="225"/>
      <c r="D135" s="192"/>
      <c r="E135" s="221"/>
      <c r="F135" s="5" t="s">
        <v>295</v>
      </c>
      <c r="G135" s="5"/>
      <c r="H135" s="5"/>
      <c r="I135" s="195" t="s">
        <v>2</v>
      </c>
      <c r="J135" s="223"/>
      <c r="K135" s="195" t="s">
        <v>290</v>
      </c>
      <c r="L135" s="223"/>
      <c r="M135" s="5"/>
      <c r="N135" s="6"/>
    </row>
    <row r="136" spans="2:14">
      <c r="B136" s="4"/>
      <c r="C136" s="225"/>
      <c r="D136" s="192"/>
      <c r="E136" s="221"/>
      <c r="F136" s="444" t="s">
        <v>296</v>
      </c>
      <c r="G136" s="444"/>
      <c r="H136" s="5"/>
      <c r="I136" s="195" t="s">
        <v>2</v>
      </c>
      <c r="J136" s="223"/>
      <c r="K136" s="195" t="s">
        <v>290</v>
      </c>
      <c r="L136" s="223"/>
      <c r="M136" s="5"/>
      <c r="N136" s="6"/>
    </row>
    <row r="137" spans="2:14">
      <c r="B137" s="4"/>
      <c r="C137" s="225"/>
      <c r="D137" s="192"/>
      <c r="E137" s="221"/>
      <c r="F137" s="224" t="s">
        <v>319</v>
      </c>
      <c r="G137" s="5"/>
      <c r="H137" s="5"/>
      <c r="I137" s="195" t="s">
        <v>2</v>
      </c>
      <c r="J137" s="223"/>
      <c r="K137" s="195" t="s">
        <v>290</v>
      </c>
      <c r="L137" s="223"/>
      <c r="M137" s="5"/>
      <c r="N137" s="6"/>
    </row>
    <row r="138" spans="2:14">
      <c r="B138" s="4"/>
      <c r="C138" s="225"/>
      <c r="D138" s="192"/>
      <c r="E138" s="221"/>
      <c r="F138" s="224" t="s">
        <v>298</v>
      </c>
      <c r="G138" s="5"/>
      <c r="H138" s="5"/>
      <c r="I138" s="195" t="s">
        <v>2</v>
      </c>
      <c r="J138" s="223"/>
      <c r="K138" s="195" t="s">
        <v>290</v>
      </c>
      <c r="L138" s="223"/>
      <c r="M138" s="5"/>
      <c r="N138" s="6"/>
    </row>
    <row r="139" spans="2:14">
      <c r="B139" s="4"/>
      <c r="C139" s="225"/>
      <c r="D139" s="192"/>
      <c r="E139" s="221"/>
      <c r="F139" s="222"/>
      <c r="G139" s="192"/>
      <c r="H139" s="192"/>
      <c r="I139" s="192"/>
      <c r="J139" s="5"/>
      <c r="K139" s="41"/>
      <c r="L139" s="5"/>
      <c r="M139" s="5"/>
      <c r="N139" s="6"/>
    </row>
    <row r="140" spans="2:14">
      <c r="B140" s="4"/>
      <c r="C140" s="225">
        <v>46</v>
      </c>
      <c r="D140" s="192"/>
      <c r="E140" s="221" t="s">
        <v>154</v>
      </c>
      <c r="F140" s="222" t="s">
        <v>204</v>
      </c>
      <c r="G140" s="192"/>
      <c r="H140" s="192"/>
      <c r="I140" s="192"/>
      <c r="J140" s="5"/>
      <c r="K140" s="41" t="s">
        <v>308</v>
      </c>
      <c r="L140" s="5"/>
      <c r="M140" s="5"/>
      <c r="N140" s="6"/>
    </row>
    <row r="141" spans="2:14">
      <c r="B141" s="4"/>
      <c r="C141" s="225"/>
      <c r="D141" s="192"/>
      <c r="E141" s="221"/>
      <c r="F141" s="222"/>
      <c r="G141" s="192"/>
      <c r="H141" s="192"/>
      <c r="I141" s="192"/>
      <c r="J141" s="5"/>
      <c r="K141" s="41"/>
      <c r="L141" s="5"/>
      <c r="M141" s="5"/>
      <c r="N141" s="6"/>
    </row>
    <row r="142" spans="2:14">
      <c r="B142" s="4"/>
      <c r="C142" s="225">
        <v>47</v>
      </c>
      <c r="D142" s="192"/>
      <c r="E142" s="221" t="s">
        <v>154</v>
      </c>
      <c r="F142" s="222" t="s">
        <v>161</v>
      </c>
      <c r="G142" s="192"/>
      <c r="H142" s="192"/>
      <c r="I142" s="192"/>
      <c r="J142" s="5"/>
      <c r="K142" s="41" t="s">
        <v>308</v>
      </c>
      <c r="L142" s="5"/>
      <c r="M142" s="5"/>
      <c r="N142" s="6"/>
    </row>
    <row r="143" spans="2:14">
      <c r="B143" s="4"/>
      <c r="C143" s="225"/>
      <c r="D143" s="192"/>
      <c r="E143" s="221"/>
      <c r="F143" s="222"/>
      <c r="G143" s="192"/>
      <c r="H143" s="192"/>
      <c r="I143" s="192"/>
      <c r="J143" s="5"/>
      <c r="K143" s="41"/>
      <c r="L143" s="5"/>
      <c r="M143" s="5"/>
      <c r="N143" s="6"/>
    </row>
    <row r="144" spans="2:14">
      <c r="B144" s="4"/>
      <c r="C144" s="225">
        <v>48</v>
      </c>
      <c r="D144" s="192"/>
      <c r="E144" s="221" t="s">
        <v>154</v>
      </c>
      <c r="F144" s="222" t="s">
        <v>162</v>
      </c>
      <c r="G144" s="192"/>
      <c r="H144" s="192"/>
      <c r="I144" s="192"/>
      <c r="J144" s="5"/>
      <c r="K144" s="41" t="s">
        <v>308</v>
      </c>
      <c r="L144" s="5"/>
      <c r="M144" s="5"/>
      <c r="N144" s="6"/>
    </row>
    <row r="145" spans="2:14">
      <c r="B145" s="4"/>
      <c r="C145" s="225"/>
      <c r="D145" s="192"/>
      <c r="E145" s="221"/>
      <c r="F145" s="222"/>
      <c r="G145" s="192"/>
      <c r="H145" s="192"/>
      <c r="I145" s="192"/>
      <c r="J145" s="5"/>
      <c r="K145" s="41"/>
      <c r="L145" s="5"/>
      <c r="M145" s="5"/>
      <c r="N145" s="6"/>
    </row>
    <row r="146" spans="2:14">
      <c r="B146" s="4"/>
      <c r="C146" s="225">
        <v>49</v>
      </c>
      <c r="D146" s="192"/>
      <c r="E146" s="221" t="s">
        <v>154</v>
      </c>
      <c r="F146" s="222" t="s">
        <v>163</v>
      </c>
      <c r="G146" s="192"/>
      <c r="H146" s="192"/>
      <c r="I146" s="192"/>
      <c r="J146" s="5"/>
      <c r="K146" s="41" t="s">
        <v>308</v>
      </c>
      <c r="L146" s="5"/>
      <c r="M146" s="5"/>
      <c r="N146" s="6"/>
    </row>
    <row r="147" spans="2:14">
      <c r="B147" s="4"/>
      <c r="C147" s="225"/>
      <c r="D147" s="192"/>
      <c r="E147" s="221"/>
      <c r="F147" s="222"/>
      <c r="G147" s="192"/>
      <c r="H147" s="192"/>
      <c r="I147" s="192"/>
      <c r="J147" s="5"/>
      <c r="K147" s="41"/>
      <c r="L147" s="5"/>
      <c r="M147" s="5"/>
      <c r="N147" s="6"/>
    </row>
    <row r="148" spans="2:14">
      <c r="B148" s="4"/>
      <c r="C148" s="225">
        <v>50</v>
      </c>
      <c r="D148" s="192"/>
      <c r="E148" s="221" t="s">
        <v>154</v>
      </c>
      <c r="F148" s="222" t="s">
        <v>164</v>
      </c>
      <c r="G148" s="192"/>
      <c r="H148" s="192"/>
      <c r="I148" s="192"/>
      <c r="J148" s="5"/>
      <c r="K148" s="41" t="s">
        <v>308</v>
      </c>
      <c r="L148" s="5"/>
      <c r="M148" s="5"/>
      <c r="N148" s="6"/>
    </row>
    <row r="149" spans="2:14">
      <c r="B149" s="4"/>
      <c r="C149" s="225"/>
      <c r="D149" s="192"/>
      <c r="E149" s="221"/>
      <c r="F149" s="222"/>
      <c r="G149" s="192"/>
      <c r="H149" s="192"/>
      <c r="I149" s="192"/>
      <c r="J149" s="5"/>
      <c r="K149" s="41"/>
      <c r="L149" s="5"/>
      <c r="M149" s="5"/>
      <c r="N149" s="6"/>
    </row>
    <row r="150" spans="2:14">
      <c r="B150" s="4"/>
      <c r="C150" s="225">
        <v>51</v>
      </c>
      <c r="D150" s="192"/>
      <c r="E150" s="221" t="s">
        <v>154</v>
      </c>
      <c r="F150" s="222" t="s">
        <v>165</v>
      </c>
      <c r="G150" s="192"/>
      <c r="H150" s="192"/>
      <c r="I150" s="192"/>
      <c r="J150" s="5"/>
      <c r="K150" s="41" t="s">
        <v>308</v>
      </c>
      <c r="L150" s="5"/>
      <c r="M150" s="5"/>
      <c r="N150" s="6"/>
    </row>
    <row r="151" spans="2:14">
      <c r="B151" s="4"/>
      <c r="C151" s="225"/>
      <c r="D151" s="192"/>
      <c r="E151" s="221"/>
      <c r="F151" s="222"/>
      <c r="G151" s="192"/>
      <c r="H151" s="192"/>
      <c r="I151" s="192"/>
      <c r="J151" s="5"/>
      <c r="K151" s="41"/>
      <c r="L151" s="5"/>
      <c r="M151" s="5"/>
      <c r="N151" s="6"/>
    </row>
    <row r="152" spans="2:14">
      <c r="B152" s="4"/>
      <c r="C152" s="225">
        <v>52</v>
      </c>
      <c r="D152" s="192"/>
      <c r="E152" s="221" t="s">
        <v>154</v>
      </c>
      <c r="F152" s="222" t="s">
        <v>159</v>
      </c>
      <c r="G152" s="192"/>
      <c r="H152" s="192"/>
      <c r="I152" s="192"/>
      <c r="J152" s="5"/>
      <c r="K152" s="41" t="s">
        <v>308</v>
      </c>
      <c r="L152" s="5"/>
      <c r="M152" s="5"/>
      <c r="N152" s="6"/>
    </row>
    <row r="153" spans="2:14">
      <c r="B153" s="4"/>
      <c r="C153" s="225"/>
      <c r="D153" s="192"/>
      <c r="E153" s="221"/>
      <c r="F153" s="222"/>
      <c r="G153" s="192"/>
      <c r="H153" s="192"/>
      <c r="I153" s="192"/>
      <c r="J153" s="5"/>
      <c r="K153" s="41"/>
      <c r="L153" s="5"/>
      <c r="M153" s="5"/>
      <c r="N153" s="6"/>
    </row>
    <row r="154" spans="2:14">
      <c r="B154" s="4"/>
      <c r="C154" s="225">
        <v>53</v>
      </c>
      <c r="D154" s="192"/>
      <c r="E154" s="221" t="s">
        <v>154</v>
      </c>
      <c r="F154" s="222" t="s">
        <v>167</v>
      </c>
      <c r="G154" s="192"/>
      <c r="H154" s="192"/>
      <c r="I154" s="192"/>
      <c r="J154" s="5"/>
      <c r="K154" s="41" t="s">
        <v>308</v>
      </c>
      <c r="L154" s="5"/>
      <c r="M154" s="5"/>
      <c r="N154" s="6"/>
    </row>
    <row r="155" spans="2:14">
      <c r="B155" s="4"/>
      <c r="C155" s="225"/>
      <c r="D155" s="192"/>
      <c r="E155" s="221"/>
      <c r="F155" s="222"/>
      <c r="G155" s="192"/>
      <c r="H155" s="192"/>
      <c r="I155" s="192"/>
      <c r="J155" s="5"/>
      <c r="K155" s="41"/>
      <c r="L155" s="5"/>
      <c r="M155" s="5"/>
      <c r="N155" s="6"/>
    </row>
    <row r="156" spans="2:14">
      <c r="B156" s="4"/>
      <c r="C156" s="225">
        <v>54</v>
      </c>
      <c r="D156" s="192"/>
      <c r="E156" s="221" t="s">
        <v>154</v>
      </c>
      <c r="F156" s="222" t="s">
        <v>166</v>
      </c>
      <c r="G156" s="192"/>
      <c r="H156" s="192"/>
      <c r="I156" s="192"/>
      <c r="J156" s="5"/>
      <c r="K156" s="41" t="s">
        <v>308</v>
      </c>
      <c r="L156" s="5"/>
      <c r="M156" s="5"/>
      <c r="N156" s="6"/>
    </row>
    <row r="157" spans="2:14">
      <c r="B157" s="4"/>
      <c r="C157" s="225"/>
      <c r="D157" s="192"/>
      <c r="E157" s="221"/>
      <c r="F157" s="222"/>
      <c r="G157" s="192"/>
      <c r="H157" s="192"/>
      <c r="I157" s="192"/>
      <c r="J157" s="5"/>
      <c r="K157" s="41"/>
      <c r="L157" s="5"/>
      <c r="M157" s="5"/>
      <c r="N157" s="6"/>
    </row>
    <row r="158" spans="2:14">
      <c r="B158" s="4"/>
      <c r="C158" s="225">
        <v>55</v>
      </c>
      <c r="D158" s="192"/>
      <c r="E158" s="198">
        <v>4</v>
      </c>
      <c r="F158" s="230" t="s">
        <v>28</v>
      </c>
      <c r="G158" s="204"/>
      <c r="H158" s="192"/>
      <c r="I158" s="192"/>
      <c r="J158" s="5"/>
      <c r="K158" s="41" t="s">
        <v>308</v>
      </c>
      <c r="L158" s="5"/>
      <c r="M158" s="5"/>
      <c r="N158" s="6"/>
    </row>
    <row r="159" spans="2:14">
      <c r="B159" s="4"/>
      <c r="C159" s="225"/>
      <c r="D159" s="192"/>
      <c r="E159" s="198"/>
      <c r="F159" s="230"/>
      <c r="G159" s="204"/>
      <c r="H159" s="192"/>
      <c r="I159" s="192"/>
      <c r="J159" s="5"/>
      <c r="K159" s="41"/>
      <c r="L159" s="5"/>
      <c r="M159" s="5"/>
      <c r="N159" s="6"/>
    </row>
    <row r="160" spans="2:14">
      <c r="B160" s="4"/>
      <c r="C160" s="225">
        <v>56</v>
      </c>
      <c r="D160" s="192"/>
      <c r="E160" s="198">
        <v>5</v>
      </c>
      <c r="F160" s="230" t="s">
        <v>206</v>
      </c>
      <c r="G160" s="204"/>
      <c r="H160" s="192"/>
      <c r="I160" s="192"/>
      <c r="J160" s="5"/>
      <c r="K160" s="41" t="s">
        <v>308</v>
      </c>
      <c r="L160" s="5"/>
      <c r="M160" s="5"/>
      <c r="N160" s="6"/>
    </row>
    <row r="161" spans="2:14">
      <c r="B161" s="4"/>
      <c r="C161" s="225"/>
      <c r="D161" s="192"/>
      <c r="E161" s="198"/>
      <c r="F161" s="230"/>
      <c r="G161" s="204"/>
      <c r="H161" s="192"/>
      <c r="I161" s="192"/>
      <c r="J161" s="5"/>
      <c r="K161" s="41"/>
      <c r="L161" s="5"/>
      <c r="M161" s="5"/>
      <c r="N161" s="6"/>
    </row>
    <row r="162" spans="2:14">
      <c r="B162" s="4"/>
      <c r="C162" s="225"/>
      <c r="D162" s="192"/>
      <c r="E162" s="244" t="s">
        <v>4</v>
      </c>
      <c r="F162" s="199" t="s">
        <v>320</v>
      </c>
      <c r="G162" s="199"/>
      <c r="H162" s="192"/>
      <c r="I162" s="192"/>
      <c r="J162" s="5"/>
      <c r="K162" s="41" t="s">
        <v>308</v>
      </c>
      <c r="L162" s="5"/>
      <c r="M162" s="5"/>
      <c r="N162" s="6"/>
    </row>
    <row r="163" spans="2:14">
      <c r="B163" s="4"/>
      <c r="C163" s="225"/>
      <c r="D163" s="192"/>
      <c r="E163" s="244"/>
      <c r="F163" s="199"/>
      <c r="G163" s="199"/>
      <c r="H163" s="192"/>
      <c r="I163" s="192"/>
      <c r="J163" s="5"/>
      <c r="K163" s="41"/>
      <c r="L163" s="5"/>
      <c r="M163" s="5"/>
      <c r="N163" s="6"/>
    </row>
    <row r="164" spans="2:14">
      <c r="B164" s="4"/>
      <c r="C164" s="225">
        <v>58</v>
      </c>
      <c r="D164" s="192"/>
      <c r="E164" s="198">
        <v>1</v>
      </c>
      <c r="F164" s="230" t="s">
        <v>33</v>
      </c>
      <c r="G164" s="199"/>
      <c r="H164" s="192"/>
      <c r="I164" s="192"/>
      <c r="J164" s="5"/>
      <c r="K164" s="41" t="s">
        <v>308</v>
      </c>
      <c r="L164" s="5"/>
      <c r="M164" s="5"/>
      <c r="N164" s="6"/>
    </row>
    <row r="165" spans="2:14">
      <c r="B165" s="4"/>
      <c r="C165" s="225"/>
      <c r="D165" s="192"/>
      <c r="E165" s="198"/>
      <c r="F165" s="230"/>
      <c r="G165" s="199"/>
      <c r="H165" s="192"/>
      <c r="I165" s="192"/>
      <c r="J165" s="5"/>
      <c r="K165" s="41"/>
      <c r="L165" s="5"/>
      <c r="M165" s="5"/>
      <c r="N165" s="6"/>
    </row>
    <row r="166" spans="2:14">
      <c r="B166" s="4"/>
      <c r="C166" s="225">
        <v>59</v>
      </c>
      <c r="D166" s="192"/>
      <c r="E166" s="221" t="s">
        <v>154</v>
      </c>
      <c r="F166" s="222" t="s">
        <v>34</v>
      </c>
      <c r="G166" s="192"/>
      <c r="H166" s="192"/>
      <c r="I166" s="192"/>
      <c r="J166" s="5"/>
      <c r="K166" s="41" t="s">
        <v>308</v>
      </c>
      <c r="L166" s="5"/>
      <c r="M166" s="5"/>
      <c r="N166" s="6"/>
    </row>
    <row r="167" spans="2:14">
      <c r="B167" s="4"/>
      <c r="C167" s="225"/>
      <c r="D167" s="192"/>
      <c r="E167" s="221"/>
      <c r="F167" s="222"/>
      <c r="G167" s="192"/>
      <c r="H167" s="192"/>
      <c r="I167" s="192"/>
      <c r="J167" s="5"/>
      <c r="K167" s="41"/>
      <c r="L167" s="5"/>
      <c r="M167" s="5"/>
      <c r="N167" s="6"/>
    </row>
    <row r="168" spans="2:14">
      <c r="B168" s="4"/>
      <c r="C168" s="225">
        <v>60</v>
      </c>
      <c r="D168" s="192"/>
      <c r="E168" s="221" t="s">
        <v>154</v>
      </c>
      <c r="F168" s="222" t="s">
        <v>31</v>
      </c>
      <c r="G168" s="192"/>
      <c r="H168" s="192"/>
      <c r="I168" s="192"/>
      <c r="J168" s="5"/>
      <c r="K168" s="41" t="s">
        <v>308</v>
      </c>
      <c r="L168" s="5"/>
      <c r="M168" s="5"/>
      <c r="N168" s="6"/>
    </row>
    <row r="169" spans="2:14">
      <c r="B169" s="4"/>
      <c r="C169" s="225"/>
      <c r="D169" s="192"/>
      <c r="E169" s="221"/>
      <c r="F169" s="222"/>
      <c r="G169" s="192"/>
      <c r="H169" s="192"/>
      <c r="I169" s="192"/>
      <c r="J169" s="5"/>
      <c r="K169" s="41"/>
      <c r="L169" s="5"/>
      <c r="M169" s="5"/>
      <c r="N169" s="6"/>
    </row>
    <row r="170" spans="2:14">
      <c r="B170" s="4"/>
      <c r="C170" s="225">
        <v>61</v>
      </c>
      <c r="D170" s="192"/>
      <c r="E170" s="198">
        <v>2</v>
      </c>
      <c r="F170" s="230" t="s">
        <v>35</v>
      </c>
      <c r="G170" s="204"/>
      <c r="H170" s="192"/>
      <c r="I170" s="192"/>
      <c r="J170" s="5"/>
      <c r="K170" s="41" t="s">
        <v>308</v>
      </c>
      <c r="L170" s="5"/>
      <c r="M170" s="5"/>
      <c r="N170" s="6"/>
    </row>
    <row r="171" spans="2:14">
      <c r="B171" s="4"/>
      <c r="C171" s="225"/>
      <c r="D171" s="192"/>
      <c r="E171" s="198"/>
      <c r="F171" s="230"/>
      <c r="G171" s="204"/>
      <c r="H171" s="192"/>
      <c r="I171" s="192"/>
      <c r="J171" s="5"/>
      <c r="K171" s="41"/>
      <c r="L171" s="5"/>
      <c r="M171" s="5"/>
      <c r="N171" s="6"/>
    </row>
    <row r="172" spans="2:14">
      <c r="B172" s="4"/>
      <c r="C172" s="225">
        <v>62</v>
      </c>
      <c r="D172" s="192"/>
      <c r="E172" s="198">
        <v>3</v>
      </c>
      <c r="F172" s="230" t="s">
        <v>28</v>
      </c>
      <c r="G172" s="204"/>
      <c r="H172" s="192"/>
      <c r="I172" s="192"/>
      <c r="J172" s="5"/>
      <c r="K172" s="41" t="s">
        <v>308</v>
      </c>
      <c r="L172" s="5"/>
      <c r="M172" s="5"/>
      <c r="N172" s="6"/>
    </row>
    <row r="173" spans="2:14">
      <c r="B173" s="4"/>
      <c r="C173" s="225"/>
      <c r="D173" s="192"/>
      <c r="E173" s="198"/>
      <c r="F173" s="230"/>
      <c r="G173" s="204"/>
      <c r="H173" s="192"/>
      <c r="I173" s="192"/>
      <c r="J173" s="5"/>
      <c r="K173" s="41"/>
      <c r="L173" s="5"/>
      <c r="M173" s="5"/>
      <c r="N173" s="6"/>
    </row>
    <row r="174" spans="2:14">
      <c r="B174" s="4"/>
      <c r="C174" s="225">
        <v>63</v>
      </c>
      <c r="D174" s="192"/>
      <c r="E174" s="198">
        <v>4</v>
      </c>
      <c r="F174" s="230" t="s">
        <v>36</v>
      </c>
      <c r="G174" s="204"/>
      <c r="H174" s="192"/>
      <c r="I174" s="192"/>
      <c r="J174" s="5"/>
      <c r="K174" s="41" t="s">
        <v>308</v>
      </c>
      <c r="L174" s="5"/>
      <c r="M174" s="5"/>
      <c r="N174" s="6"/>
    </row>
    <row r="175" spans="2:14">
      <c r="B175" s="4"/>
      <c r="C175" s="225"/>
      <c r="D175" s="192"/>
      <c r="E175" s="198"/>
      <c r="F175" s="230"/>
      <c r="G175" s="204"/>
      <c r="H175" s="192"/>
      <c r="I175" s="192"/>
      <c r="J175" s="5"/>
      <c r="K175" s="41"/>
      <c r="L175" s="5"/>
      <c r="M175" s="5"/>
      <c r="N175" s="6"/>
    </row>
    <row r="176" spans="2:14">
      <c r="B176" s="4"/>
      <c r="C176" s="225"/>
      <c r="D176" s="192"/>
      <c r="E176" s="244" t="s">
        <v>37</v>
      </c>
      <c r="F176" s="199" t="s">
        <v>321</v>
      </c>
      <c r="G176" s="199"/>
      <c r="H176" s="192"/>
      <c r="I176" s="192"/>
      <c r="J176" s="5"/>
      <c r="K176" s="41" t="s">
        <v>308</v>
      </c>
      <c r="L176" s="5"/>
      <c r="M176" s="5"/>
      <c r="N176" s="6"/>
    </row>
    <row r="177" spans="2:14">
      <c r="B177" s="4"/>
      <c r="C177" s="225"/>
      <c r="D177" s="192"/>
      <c r="E177" s="244"/>
      <c r="F177" s="199"/>
      <c r="G177" s="199"/>
      <c r="H177" s="192"/>
      <c r="I177" s="192"/>
      <c r="J177" s="5"/>
      <c r="K177" s="41"/>
      <c r="L177" s="5"/>
      <c r="M177" s="5"/>
      <c r="N177" s="6"/>
    </row>
    <row r="178" spans="2:14">
      <c r="B178" s="4"/>
      <c r="C178" s="225">
        <v>66</v>
      </c>
      <c r="D178" s="192"/>
      <c r="E178" s="198">
        <v>1</v>
      </c>
      <c r="F178" s="230" t="s">
        <v>39</v>
      </c>
      <c r="G178" s="204"/>
      <c r="H178" s="192"/>
      <c r="I178" s="192"/>
      <c r="J178" s="5"/>
      <c r="K178" s="41" t="s">
        <v>308</v>
      </c>
      <c r="L178" s="5"/>
      <c r="M178" s="5"/>
      <c r="N178" s="6"/>
    </row>
    <row r="179" spans="2:14">
      <c r="B179" s="4"/>
      <c r="C179" s="225"/>
      <c r="D179" s="192"/>
      <c r="E179" s="198"/>
      <c r="F179" s="230"/>
      <c r="G179" s="204"/>
      <c r="H179" s="192"/>
      <c r="I179" s="192"/>
      <c r="J179" s="5"/>
      <c r="K179" s="41"/>
      <c r="L179" s="5"/>
      <c r="M179" s="5"/>
      <c r="N179" s="6"/>
    </row>
    <row r="180" spans="2:14">
      <c r="B180" s="4"/>
      <c r="C180" s="225">
        <v>67</v>
      </c>
      <c r="D180" s="192"/>
      <c r="E180" s="198">
        <v>2</v>
      </c>
      <c r="F180" s="230" t="s">
        <v>40</v>
      </c>
      <c r="G180" s="204"/>
      <c r="H180" s="192"/>
      <c r="I180" s="192"/>
      <c r="J180" s="5"/>
      <c r="K180" s="41" t="s">
        <v>308</v>
      </c>
      <c r="L180" s="5"/>
      <c r="M180" s="5"/>
      <c r="N180" s="6"/>
    </row>
    <row r="181" spans="2:14">
      <c r="B181" s="4"/>
      <c r="C181" s="225"/>
      <c r="D181" s="192"/>
      <c r="E181" s="198"/>
      <c r="F181" s="230"/>
      <c r="G181" s="204"/>
      <c r="H181" s="192"/>
      <c r="I181" s="192"/>
      <c r="J181" s="5"/>
      <c r="K181" s="41"/>
      <c r="L181" s="5"/>
      <c r="M181" s="5"/>
      <c r="N181" s="6"/>
    </row>
    <row r="182" spans="2:14">
      <c r="B182" s="4"/>
      <c r="C182" s="225">
        <v>68</v>
      </c>
      <c r="D182" s="192"/>
      <c r="E182" s="198">
        <v>3</v>
      </c>
      <c r="F182" s="230" t="s">
        <v>41</v>
      </c>
      <c r="G182" s="204"/>
      <c r="H182" s="192"/>
      <c r="I182" s="192"/>
      <c r="J182" s="5"/>
      <c r="K182" s="41" t="s">
        <v>308</v>
      </c>
      <c r="L182" s="5"/>
      <c r="M182" s="5"/>
      <c r="N182" s="6"/>
    </row>
    <row r="183" spans="2:14">
      <c r="B183" s="4"/>
      <c r="C183" s="225"/>
      <c r="D183" s="192"/>
      <c r="E183" s="198"/>
      <c r="F183" s="230"/>
      <c r="G183" s="204"/>
      <c r="H183" s="192"/>
      <c r="I183" s="192"/>
      <c r="J183" s="5"/>
      <c r="K183" s="41"/>
      <c r="L183" s="5"/>
      <c r="M183" s="5"/>
      <c r="N183" s="6"/>
    </row>
    <row r="184" spans="2:14">
      <c r="B184" s="4"/>
      <c r="C184" s="225">
        <v>69</v>
      </c>
      <c r="D184" s="192"/>
      <c r="E184" s="198">
        <v>4</v>
      </c>
      <c r="F184" s="230" t="s">
        <v>42</v>
      </c>
      <c r="G184" s="204"/>
      <c r="H184" s="192"/>
      <c r="I184" s="192"/>
      <c r="J184" s="5"/>
      <c r="K184" s="41" t="s">
        <v>308</v>
      </c>
      <c r="L184" s="5"/>
      <c r="M184" s="5"/>
      <c r="N184" s="6"/>
    </row>
    <row r="185" spans="2:14">
      <c r="B185" s="4"/>
      <c r="C185" s="225"/>
      <c r="D185" s="192"/>
      <c r="E185" s="198"/>
      <c r="F185" s="230"/>
      <c r="G185" s="204"/>
      <c r="H185" s="192"/>
      <c r="I185" s="192"/>
      <c r="J185" s="5"/>
      <c r="K185" s="41"/>
      <c r="L185" s="5"/>
      <c r="M185" s="5"/>
      <c r="N185" s="6"/>
    </row>
    <row r="186" spans="2:14">
      <c r="B186" s="4"/>
      <c r="C186" s="225">
        <v>70</v>
      </c>
      <c r="D186" s="192"/>
      <c r="E186" s="198">
        <v>5</v>
      </c>
      <c r="F186" s="230" t="s">
        <v>168</v>
      </c>
      <c r="G186" s="204"/>
      <c r="H186" s="192"/>
      <c r="I186" s="192"/>
      <c r="J186" s="5"/>
      <c r="K186" s="41" t="s">
        <v>308</v>
      </c>
      <c r="L186" s="5"/>
      <c r="M186" s="5"/>
      <c r="N186" s="6"/>
    </row>
    <row r="187" spans="2:14">
      <c r="B187" s="4"/>
      <c r="C187" s="225"/>
      <c r="D187" s="192"/>
      <c r="E187" s="198"/>
      <c r="F187" s="230"/>
      <c r="G187" s="204"/>
      <c r="H187" s="192"/>
      <c r="I187" s="192"/>
      <c r="J187" s="5"/>
      <c r="K187" s="41"/>
      <c r="L187" s="5"/>
      <c r="M187" s="5"/>
      <c r="N187" s="6"/>
    </row>
    <row r="188" spans="2:14">
      <c r="B188" s="4"/>
      <c r="C188" s="225">
        <v>71</v>
      </c>
      <c r="D188" s="192"/>
      <c r="E188" s="198">
        <v>6</v>
      </c>
      <c r="F188" s="230" t="s">
        <v>43</v>
      </c>
      <c r="G188" s="204"/>
      <c r="H188" s="192"/>
      <c r="I188" s="192"/>
      <c r="J188" s="5"/>
      <c r="K188" s="41" t="s">
        <v>308</v>
      </c>
      <c r="L188" s="5"/>
      <c r="M188" s="5"/>
      <c r="N188" s="6"/>
    </row>
    <row r="189" spans="2:14">
      <c r="B189" s="4"/>
      <c r="C189" s="225"/>
      <c r="D189" s="192"/>
      <c r="E189" s="198"/>
      <c r="F189" s="230"/>
      <c r="G189" s="204"/>
      <c r="H189" s="192"/>
      <c r="I189" s="192"/>
      <c r="J189" s="5"/>
      <c r="K189" s="41"/>
      <c r="L189" s="5"/>
      <c r="M189" s="5"/>
      <c r="N189" s="6"/>
    </row>
    <row r="190" spans="2:14">
      <c r="B190" s="4"/>
      <c r="C190" s="225">
        <v>72</v>
      </c>
      <c r="D190" s="192"/>
      <c r="E190" s="198">
        <v>7</v>
      </c>
      <c r="F190" s="230" t="s">
        <v>44</v>
      </c>
      <c r="G190" s="204"/>
      <c r="H190" s="192"/>
      <c r="I190" s="192"/>
      <c r="J190" s="5"/>
      <c r="K190" s="41" t="s">
        <v>308</v>
      </c>
      <c r="L190" s="5"/>
      <c r="M190" s="5"/>
      <c r="N190" s="6"/>
    </row>
    <row r="191" spans="2:14">
      <c r="B191" s="4"/>
      <c r="C191" s="225"/>
      <c r="D191" s="192"/>
      <c r="E191" s="198"/>
      <c r="F191" s="230"/>
      <c r="G191" s="204"/>
      <c r="H191" s="192"/>
      <c r="I191" s="192"/>
      <c r="J191" s="5"/>
      <c r="K191" s="41"/>
      <c r="L191" s="5"/>
      <c r="M191" s="5"/>
      <c r="N191" s="6"/>
    </row>
    <row r="192" spans="2:14">
      <c r="B192" s="4"/>
      <c r="C192" s="225">
        <v>73</v>
      </c>
      <c r="D192" s="192"/>
      <c r="E192" s="198">
        <v>8</v>
      </c>
      <c r="F192" s="230" t="s">
        <v>45</v>
      </c>
      <c r="G192" s="204"/>
      <c r="H192" s="192"/>
      <c r="I192" s="192"/>
      <c r="J192" s="5"/>
      <c r="K192" s="41" t="s">
        <v>308</v>
      </c>
      <c r="L192" s="5"/>
      <c r="M192" s="5"/>
      <c r="N192" s="6"/>
    </row>
    <row r="193" spans="2:14">
      <c r="B193" s="4"/>
      <c r="C193" s="225"/>
      <c r="D193" s="192"/>
      <c r="E193" s="198"/>
      <c r="F193" s="230"/>
      <c r="G193" s="204"/>
      <c r="H193" s="192"/>
      <c r="I193" s="192"/>
      <c r="J193" s="5"/>
      <c r="K193" s="41"/>
      <c r="L193" s="5"/>
      <c r="M193" s="5"/>
      <c r="N193" s="6"/>
    </row>
    <row r="194" spans="2:14">
      <c r="B194" s="4"/>
      <c r="C194" s="225">
        <v>74</v>
      </c>
      <c r="D194" s="192"/>
      <c r="E194" s="198">
        <v>9</v>
      </c>
      <c r="F194" s="230" t="s">
        <v>46</v>
      </c>
      <c r="G194" s="204"/>
      <c r="H194" s="192"/>
      <c r="I194" s="192"/>
      <c r="J194" s="5"/>
      <c r="K194" s="41" t="s">
        <v>308</v>
      </c>
      <c r="L194" s="5"/>
      <c r="M194" s="5"/>
      <c r="N194" s="6"/>
    </row>
    <row r="195" spans="2:14">
      <c r="B195" s="4"/>
      <c r="C195" s="225"/>
      <c r="D195" s="192"/>
      <c r="E195" s="198"/>
      <c r="F195" s="230"/>
      <c r="G195" s="204"/>
      <c r="H195" s="192"/>
      <c r="I195" s="192"/>
      <c r="J195" s="5"/>
      <c r="K195" s="41"/>
      <c r="L195" s="5"/>
      <c r="M195" s="5"/>
      <c r="N195" s="6"/>
    </row>
    <row r="196" spans="2:14">
      <c r="B196" s="4"/>
      <c r="C196" s="225">
        <v>75</v>
      </c>
      <c r="D196" s="192"/>
      <c r="E196" s="198">
        <v>10</v>
      </c>
      <c r="F196" s="230" t="s">
        <v>47</v>
      </c>
      <c r="G196" s="204"/>
      <c r="H196" s="192"/>
      <c r="I196" s="192"/>
      <c r="J196" s="5"/>
      <c r="K196" s="41"/>
      <c r="L196" s="5"/>
      <c r="M196" s="5"/>
      <c r="N196" s="6"/>
    </row>
    <row r="197" spans="2:14">
      <c r="B197" s="4"/>
      <c r="C197" s="19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6"/>
    </row>
    <row r="198" spans="2:14">
      <c r="B198" s="4"/>
      <c r="C198" s="195"/>
      <c r="D198" s="5"/>
      <c r="E198" s="5"/>
      <c r="F198" s="245" t="s">
        <v>322</v>
      </c>
      <c r="G198" s="197" t="s">
        <v>323</v>
      </c>
      <c r="H198" s="5"/>
      <c r="I198" s="5"/>
      <c r="J198" s="5"/>
      <c r="K198" s="195" t="s">
        <v>290</v>
      </c>
      <c r="M198" s="5"/>
      <c r="N198" s="6"/>
    </row>
    <row r="199" spans="2:14">
      <c r="B199" s="4"/>
      <c r="C199" s="195"/>
      <c r="D199" s="5"/>
      <c r="E199" s="5"/>
      <c r="F199" s="245" t="s">
        <v>322</v>
      </c>
      <c r="G199" s="5" t="s">
        <v>324</v>
      </c>
      <c r="H199" s="5"/>
      <c r="I199" s="5"/>
      <c r="J199" s="5"/>
      <c r="K199" s="195" t="s">
        <v>290</v>
      </c>
      <c r="L199" s="223"/>
      <c r="M199" s="5"/>
      <c r="N199" s="6"/>
    </row>
    <row r="200" spans="2:14">
      <c r="B200" s="4"/>
      <c r="C200" s="195"/>
      <c r="D200" s="5"/>
      <c r="E200" s="5"/>
      <c r="F200" s="245" t="s">
        <v>322</v>
      </c>
      <c r="G200" s="5" t="s">
        <v>129</v>
      </c>
      <c r="H200" s="5"/>
      <c r="I200" s="5"/>
      <c r="J200" s="5"/>
      <c r="K200" s="195" t="s">
        <v>290</v>
      </c>
      <c r="L200" s="223"/>
      <c r="M200" s="5"/>
      <c r="N200" s="6"/>
    </row>
    <row r="201" spans="2:14">
      <c r="B201" s="4"/>
      <c r="C201" s="195"/>
      <c r="D201" s="5"/>
      <c r="E201" s="5"/>
      <c r="F201" s="245" t="s">
        <v>322</v>
      </c>
      <c r="G201" s="224" t="s">
        <v>325</v>
      </c>
      <c r="H201" s="5"/>
      <c r="I201" s="5"/>
      <c r="J201" s="5"/>
      <c r="K201" s="195" t="s">
        <v>290</v>
      </c>
      <c r="L201" s="223"/>
      <c r="M201" s="5"/>
      <c r="N201" s="6"/>
    </row>
    <row r="202" spans="2:14">
      <c r="B202" s="4"/>
      <c r="C202" s="19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6"/>
    </row>
    <row r="203" spans="2:14">
      <c r="B203" s="4"/>
      <c r="C203" s="19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</row>
    <row r="204" spans="2:14" ht="15.75">
      <c r="B204" s="4"/>
      <c r="C204" s="195"/>
      <c r="D204" s="445" t="s">
        <v>326</v>
      </c>
      <c r="E204" s="445"/>
      <c r="F204" s="190" t="s">
        <v>327</v>
      </c>
      <c r="G204" s="5"/>
      <c r="H204" s="5"/>
      <c r="I204" s="5"/>
      <c r="J204" s="5"/>
      <c r="K204" s="5"/>
      <c r="L204" s="5"/>
      <c r="M204" s="5"/>
      <c r="N204" s="6"/>
    </row>
    <row r="205" spans="2:14">
      <c r="B205" s="4"/>
      <c r="C205" s="19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6"/>
    </row>
    <row r="206" spans="2:14">
      <c r="B206" s="4"/>
      <c r="C206" s="195"/>
      <c r="D206" s="5"/>
      <c r="E206" s="191"/>
      <c r="F206" s="192" t="s">
        <v>328</v>
      </c>
      <c r="G206" s="5"/>
      <c r="H206" s="5"/>
      <c r="I206" s="5"/>
      <c r="J206" s="5"/>
      <c r="K206" s="5"/>
      <c r="L206" s="5"/>
      <c r="M206" s="5"/>
      <c r="N206" s="6"/>
    </row>
    <row r="207" spans="2:14">
      <c r="B207" s="4"/>
      <c r="C207" s="195"/>
      <c r="D207" s="5"/>
      <c r="E207" s="192" t="s">
        <v>329</v>
      </c>
      <c r="F207" s="192"/>
      <c r="G207" s="5"/>
      <c r="H207" s="5"/>
      <c r="I207" s="5"/>
      <c r="J207" s="5"/>
      <c r="K207" s="5"/>
      <c r="L207" s="5"/>
      <c r="M207" s="5"/>
      <c r="N207" s="6"/>
    </row>
    <row r="208" spans="2:14">
      <c r="B208" s="4"/>
      <c r="C208" s="195"/>
      <c r="D208" s="5"/>
      <c r="E208" s="192"/>
      <c r="F208" s="192" t="s">
        <v>330</v>
      </c>
      <c r="G208" s="5"/>
      <c r="H208" s="5"/>
      <c r="I208" s="5"/>
      <c r="J208" s="5"/>
      <c r="K208" s="5"/>
      <c r="L208" s="5"/>
      <c r="M208" s="5"/>
      <c r="N208" s="6"/>
    </row>
    <row r="209" spans="2:14">
      <c r="B209" s="4"/>
      <c r="C209" s="195"/>
      <c r="D209" s="5"/>
      <c r="E209" s="192" t="s">
        <v>331</v>
      </c>
      <c r="F209" s="192"/>
      <c r="G209" s="5"/>
      <c r="H209" s="5"/>
      <c r="I209" s="5"/>
      <c r="J209" s="5"/>
      <c r="K209" s="5"/>
      <c r="L209" s="5"/>
      <c r="M209" s="5"/>
      <c r="N209" s="6"/>
    </row>
    <row r="210" spans="2:14">
      <c r="B210" s="4"/>
      <c r="C210" s="19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6"/>
    </row>
    <row r="211" spans="2:14">
      <c r="B211" s="4"/>
      <c r="C211" s="19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6"/>
    </row>
    <row r="212" spans="2:14">
      <c r="B212" s="4"/>
      <c r="C212" s="19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6"/>
    </row>
    <row r="213" spans="2:14" ht="15">
      <c r="B213" s="4"/>
      <c r="C213" s="195"/>
      <c r="D213" s="5"/>
      <c r="E213" s="5"/>
      <c r="F213" s="5"/>
      <c r="G213" s="5"/>
      <c r="H213" s="5"/>
      <c r="I213" s="446" t="s">
        <v>104</v>
      </c>
      <c r="J213" s="446"/>
      <c r="K213" s="446"/>
      <c r="L213" s="446"/>
      <c r="M213" s="446"/>
      <c r="N213" s="6"/>
    </row>
    <row r="214" spans="2:14" ht="15">
      <c r="I214" s="442" t="s">
        <v>101</v>
      </c>
      <c r="J214" s="442"/>
      <c r="K214" s="442"/>
      <c r="L214" s="442"/>
      <c r="M214" s="442"/>
    </row>
  </sheetData>
  <mergeCells count="38">
    <mergeCell ref="H48:I48"/>
    <mergeCell ref="E100:E101"/>
    <mergeCell ref="F100:F101"/>
    <mergeCell ref="G100:I100"/>
    <mergeCell ref="J100:L100"/>
    <mergeCell ref="E12:E13"/>
    <mergeCell ref="H12:H13"/>
    <mergeCell ref="I12:J13"/>
    <mergeCell ref="F36:G36"/>
    <mergeCell ref="F37:G37"/>
    <mergeCell ref="F18:G18"/>
    <mergeCell ref="F25:J25"/>
    <mergeCell ref="F26:J26"/>
    <mergeCell ref="E21:E22"/>
    <mergeCell ref="I18:J18"/>
    <mergeCell ref="F24:J24"/>
    <mergeCell ref="F42:G42"/>
    <mergeCell ref="B4:N4"/>
    <mergeCell ref="I17:J17"/>
    <mergeCell ref="F14:G14"/>
    <mergeCell ref="I14:J14"/>
    <mergeCell ref="F12:G13"/>
    <mergeCell ref="F15:G15"/>
    <mergeCell ref="F16:G16"/>
    <mergeCell ref="F17:G17"/>
    <mergeCell ref="D6:E6"/>
    <mergeCell ref="F19:L19"/>
    <mergeCell ref="I15:J15"/>
    <mergeCell ref="I16:J16"/>
    <mergeCell ref="F27:L27"/>
    <mergeCell ref="F21:J22"/>
    <mergeCell ref="F23:J23"/>
    <mergeCell ref="I214:M214"/>
    <mergeCell ref="F130:G130"/>
    <mergeCell ref="F131:G131"/>
    <mergeCell ref="F136:G136"/>
    <mergeCell ref="D204:E204"/>
    <mergeCell ref="I213:M21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2:J27"/>
  <sheetViews>
    <sheetView workbookViewId="0">
      <selection activeCell="I11" sqref="I11"/>
    </sheetView>
  </sheetViews>
  <sheetFormatPr defaultRowHeight="12"/>
  <cols>
    <col min="1" max="1" width="2.28515625" style="49" customWidth="1"/>
    <col min="2" max="2" width="19.7109375" style="49" customWidth="1"/>
    <col min="3" max="3" width="17.85546875" style="49" customWidth="1"/>
    <col min="4" max="4" width="13.140625" style="49" customWidth="1"/>
    <col min="5" max="5" width="13.42578125" style="49" customWidth="1"/>
    <col min="6" max="6" width="13.140625" style="49" customWidth="1"/>
    <col min="7" max="7" width="12.42578125" style="49" customWidth="1"/>
    <col min="8" max="8" width="8.85546875" style="49" customWidth="1"/>
    <col min="9" max="9" width="9.7109375" style="49" customWidth="1"/>
    <col min="10" max="10" width="10.42578125" style="49" customWidth="1"/>
    <col min="11" max="16384" width="9.140625" style="49"/>
  </cols>
  <sheetData>
    <row r="2" spans="1:10" ht="15">
      <c r="B2" s="246" t="s">
        <v>379</v>
      </c>
    </row>
    <row r="3" spans="1:10" ht="15.75">
      <c r="G3" s="281"/>
      <c r="H3" s="281"/>
      <c r="I3" s="282" t="s">
        <v>332</v>
      </c>
    </row>
    <row r="5" spans="1:10" ht="15">
      <c r="D5" s="247" t="s">
        <v>333</v>
      </c>
      <c r="E5" s="248"/>
      <c r="F5" s="248"/>
      <c r="G5" s="248"/>
      <c r="H5" s="248"/>
    </row>
    <row r="6" spans="1:10" ht="15">
      <c r="C6" s="247" t="s">
        <v>334</v>
      </c>
      <c r="E6" s="248"/>
      <c r="F6" s="248"/>
      <c r="G6" s="248"/>
      <c r="H6" s="248"/>
    </row>
    <row r="9" spans="1:10" ht="13.5" customHeight="1">
      <c r="A9" s="473" t="s">
        <v>2</v>
      </c>
      <c r="B9" s="473" t="s">
        <v>91</v>
      </c>
      <c r="C9" s="330"/>
      <c r="D9" s="330"/>
      <c r="E9" s="330"/>
      <c r="F9" s="330"/>
      <c r="G9" s="330"/>
      <c r="H9" s="335" t="s">
        <v>335</v>
      </c>
      <c r="I9" s="335" t="s">
        <v>335</v>
      </c>
      <c r="J9" s="330" t="s">
        <v>336</v>
      </c>
    </row>
    <row r="10" spans="1:10" ht="13.5" customHeight="1">
      <c r="A10" s="474"/>
      <c r="B10" s="474"/>
      <c r="C10" s="332"/>
      <c r="D10" s="332"/>
      <c r="E10" s="332"/>
      <c r="F10" s="332"/>
      <c r="G10" s="332"/>
      <c r="H10" s="336" t="s">
        <v>370</v>
      </c>
      <c r="I10" s="336" t="s">
        <v>371</v>
      </c>
      <c r="J10" s="332" t="s">
        <v>337</v>
      </c>
    </row>
    <row r="11" spans="1:10">
      <c r="A11" s="363">
        <v>1</v>
      </c>
      <c r="B11" s="364" t="s">
        <v>29</v>
      </c>
      <c r="C11" s="364"/>
      <c r="D11" s="365"/>
      <c r="E11" s="365"/>
      <c r="F11" s="365"/>
      <c r="G11" s="365"/>
      <c r="H11" s="366">
        <f>Aktivet!G10</f>
        <v>283326</v>
      </c>
      <c r="I11" s="366">
        <f>Aktivet!H10</f>
        <v>35084</v>
      </c>
      <c r="J11" s="367">
        <f>H11-I11</f>
        <v>248242</v>
      </c>
    </row>
    <row r="12" spans="1:10">
      <c r="A12" s="368">
        <v>2</v>
      </c>
      <c r="B12" s="369" t="s">
        <v>30</v>
      </c>
      <c r="C12" s="369"/>
      <c r="D12" s="370"/>
      <c r="E12" s="370"/>
      <c r="F12" s="370"/>
      <c r="G12" s="370"/>
      <c r="H12" s="371">
        <f>Aktivet!G11</f>
        <v>0</v>
      </c>
      <c r="I12" s="371">
        <f>Aktivet!H11</f>
        <v>0</v>
      </c>
      <c r="J12" s="372">
        <f>H12-I12</f>
        <v>0</v>
      </c>
    </row>
    <row r="13" spans="1:10" s="249" customFormat="1" ht="27" customHeight="1">
      <c r="A13" s="337"/>
      <c r="B13" s="338" t="s">
        <v>338</v>
      </c>
      <c r="C13" s="338"/>
      <c r="D13" s="339"/>
      <c r="E13" s="339"/>
      <c r="F13" s="339"/>
      <c r="G13" s="339"/>
      <c r="H13" s="340">
        <f>SUM(H11:H12)</f>
        <v>283326</v>
      </c>
      <c r="I13" s="340">
        <f>SUM(I11:I12)</f>
        <v>35084</v>
      </c>
      <c r="J13" s="340">
        <f>SUM(J11:J12)</f>
        <v>248242</v>
      </c>
    </row>
    <row r="14" spans="1:10">
      <c r="D14" s="250"/>
      <c r="E14" s="250"/>
      <c r="F14" s="250"/>
      <c r="G14" s="250"/>
      <c r="H14" s="250"/>
      <c r="I14" s="250"/>
      <c r="J14" s="250"/>
    </row>
    <row r="15" spans="1:10">
      <c r="D15" s="250"/>
      <c r="E15" s="250"/>
      <c r="F15" s="250"/>
      <c r="G15" s="250"/>
      <c r="H15" s="250"/>
      <c r="I15" s="250"/>
      <c r="J15" s="250"/>
    </row>
    <row r="16" spans="1:10">
      <c r="D16" s="250"/>
      <c r="E16" s="250"/>
      <c r="F16" s="250"/>
      <c r="G16" s="250"/>
      <c r="H16" s="250"/>
      <c r="I16" s="250"/>
      <c r="J16" s="250"/>
    </row>
    <row r="17" spans="1:10" s="249" customFormat="1" ht="13.5" customHeight="1">
      <c r="A17" s="380" t="s">
        <v>2</v>
      </c>
      <c r="B17" s="473" t="s">
        <v>91</v>
      </c>
      <c r="C17" s="473" t="s">
        <v>339</v>
      </c>
      <c r="D17" s="331" t="s">
        <v>335</v>
      </c>
      <c r="E17" s="331" t="s">
        <v>335</v>
      </c>
      <c r="F17" s="331" t="s">
        <v>340</v>
      </c>
      <c r="G17" s="331" t="s">
        <v>340</v>
      </c>
      <c r="H17" s="331" t="s">
        <v>341</v>
      </c>
      <c r="I17" s="331" t="s">
        <v>342</v>
      </c>
      <c r="J17" s="331" t="s">
        <v>336</v>
      </c>
    </row>
    <row r="18" spans="1:10" s="249" customFormat="1" ht="13.5" customHeight="1">
      <c r="A18" s="381"/>
      <c r="B18" s="474"/>
      <c r="C18" s="474"/>
      <c r="D18" s="333" t="s">
        <v>369</v>
      </c>
      <c r="E18" s="333" t="s">
        <v>368</v>
      </c>
      <c r="F18" s="333"/>
      <c r="G18" s="333"/>
      <c r="H18" s="334"/>
      <c r="I18" s="334"/>
      <c r="J18" s="334" t="s">
        <v>337</v>
      </c>
    </row>
    <row r="19" spans="1:10">
      <c r="A19" s="363">
        <v>1</v>
      </c>
      <c r="B19" s="364" t="s">
        <v>343</v>
      </c>
      <c r="C19" s="373" t="s">
        <v>344</v>
      </c>
      <c r="D19" s="366">
        <f>'Pasq.per AAM 1'!D8</f>
        <v>1099322</v>
      </c>
      <c r="E19" s="366">
        <f>'Pasq.per AAM 1'!G8</f>
        <v>1099322</v>
      </c>
      <c r="F19" s="366">
        <f>D19-E19</f>
        <v>0</v>
      </c>
      <c r="G19" s="366">
        <f>E19-D19</f>
        <v>0</v>
      </c>
      <c r="H19" s="366">
        <v>0</v>
      </c>
      <c r="I19" s="366">
        <v>0</v>
      </c>
      <c r="J19" s="367">
        <f>H19-I19</f>
        <v>0</v>
      </c>
    </row>
    <row r="20" spans="1:10">
      <c r="A20" s="374">
        <v>2</v>
      </c>
      <c r="B20" s="375" t="s">
        <v>314</v>
      </c>
      <c r="C20" s="376" t="s">
        <v>345</v>
      </c>
      <c r="D20" s="377">
        <f>Rez.1!F15</f>
        <v>0</v>
      </c>
      <c r="E20" s="377">
        <f>Rez.1!G15</f>
        <v>0</v>
      </c>
      <c r="F20" s="377">
        <f t="shared" ref="F20:F26" si="0">D20-E20</f>
        <v>0</v>
      </c>
      <c r="G20" s="377">
        <f t="shared" ref="G20:G26" si="1">E20-D20</f>
        <v>0</v>
      </c>
      <c r="H20" s="377"/>
      <c r="I20" s="377"/>
      <c r="J20" s="378">
        <f t="shared" ref="J20:J26" si="2">H20-I20</f>
        <v>0</v>
      </c>
    </row>
    <row r="21" spans="1:10">
      <c r="A21" s="374">
        <v>3</v>
      </c>
      <c r="B21" s="375" t="s">
        <v>346</v>
      </c>
      <c r="C21" s="376" t="s">
        <v>344</v>
      </c>
      <c r="D21" s="377">
        <f>Aktivet!G21</f>
        <v>0</v>
      </c>
      <c r="E21" s="377">
        <f>Aktivet!H21</f>
        <v>0</v>
      </c>
      <c r="F21" s="382">
        <f t="shared" si="0"/>
        <v>0</v>
      </c>
      <c r="G21" s="377">
        <f t="shared" si="1"/>
        <v>0</v>
      </c>
      <c r="H21" s="377"/>
      <c r="I21" s="377"/>
      <c r="J21" s="378">
        <f t="shared" si="2"/>
        <v>0</v>
      </c>
    </row>
    <row r="22" spans="1:10">
      <c r="A22" s="374">
        <v>4</v>
      </c>
      <c r="B22" s="375" t="s">
        <v>347</v>
      </c>
      <c r="C22" s="376" t="s">
        <v>344</v>
      </c>
      <c r="D22" s="377">
        <v>0</v>
      </c>
      <c r="E22" s="377">
        <v>0</v>
      </c>
      <c r="F22" s="382">
        <f t="shared" si="0"/>
        <v>0</v>
      </c>
      <c r="G22" s="377">
        <f t="shared" si="1"/>
        <v>0</v>
      </c>
      <c r="H22" s="377"/>
      <c r="I22" s="377"/>
      <c r="J22" s="378">
        <f t="shared" si="2"/>
        <v>0</v>
      </c>
    </row>
    <row r="23" spans="1:10">
      <c r="A23" s="374">
        <v>5</v>
      </c>
      <c r="B23" s="375" t="s">
        <v>348</v>
      </c>
      <c r="C23" s="376" t="s">
        <v>344</v>
      </c>
      <c r="D23" s="377"/>
      <c r="E23" s="377"/>
      <c r="F23" s="377">
        <f t="shared" si="0"/>
        <v>0</v>
      </c>
      <c r="G23" s="377">
        <f t="shared" si="1"/>
        <v>0</v>
      </c>
      <c r="H23" s="377"/>
      <c r="I23" s="377"/>
      <c r="J23" s="378">
        <f t="shared" si="2"/>
        <v>0</v>
      </c>
    </row>
    <row r="24" spans="1:10">
      <c r="A24" s="374">
        <v>6</v>
      </c>
      <c r="B24" s="375" t="s">
        <v>349</v>
      </c>
      <c r="C24" s="376" t="s">
        <v>345</v>
      </c>
      <c r="D24" s="377">
        <f>Pasivet!G34</f>
        <v>-14508</v>
      </c>
      <c r="E24" s="377">
        <f>Pasivet!H34</f>
        <v>-14508</v>
      </c>
      <c r="F24" s="377">
        <f t="shared" si="0"/>
        <v>0</v>
      </c>
      <c r="G24" s="377">
        <f t="shared" si="1"/>
        <v>0</v>
      </c>
      <c r="H24" s="377"/>
      <c r="I24" s="377"/>
      <c r="J24" s="378">
        <f t="shared" si="2"/>
        <v>0</v>
      </c>
    </row>
    <row r="25" spans="1:10">
      <c r="A25" s="374">
        <v>7</v>
      </c>
      <c r="B25" s="375" t="s">
        <v>350</v>
      </c>
      <c r="C25" s="376" t="s">
        <v>345</v>
      </c>
      <c r="D25" s="377">
        <f>Pasivet!G13</f>
        <v>0</v>
      </c>
      <c r="E25" s="377">
        <f>Pasivet!H13</f>
        <v>17200400</v>
      </c>
      <c r="F25" s="377">
        <f t="shared" si="0"/>
        <v>-17200400</v>
      </c>
      <c r="G25" s="377">
        <f t="shared" si="1"/>
        <v>17200400</v>
      </c>
      <c r="H25" s="377"/>
      <c r="I25" s="377"/>
      <c r="J25" s="378">
        <f t="shared" si="2"/>
        <v>0</v>
      </c>
    </row>
    <row r="26" spans="1:10">
      <c r="A26" s="368">
        <v>8</v>
      </c>
      <c r="B26" s="369" t="s">
        <v>351</v>
      </c>
      <c r="C26" s="379" t="s">
        <v>345</v>
      </c>
      <c r="D26" s="371">
        <f>Pasivet!G26</f>
        <v>32200400</v>
      </c>
      <c r="E26" s="371">
        <f>Pasivet!H26</f>
        <v>2500000</v>
      </c>
      <c r="F26" s="371">
        <f t="shared" si="0"/>
        <v>29700400</v>
      </c>
      <c r="G26" s="371">
        <f t="shared" si="1"/>
        <v>-29700400</v>
      </c>
      <c r="H26" s="371"/>
      <c r="I26" s="371"/>
      <c r="J26" s="372">
        <f t="shared" si="2"/>
        <v>0</v>
      </c>
    </row>
    <row r="27" spans="1:10" s="249" customFormat="1" ht="27" customHeight="1">
      <c r="A27" s="337"/>
      <c r="B27" s="337" t="s">
        <v>352</v>
      </c>
      <c r="C27" s="337"/>
      <c r="D27" s="340">
        <f t="shared" ref="D27:J27" si="3">SUM(D19:D26)</f>
        <v>33285214</v>
      </c>
      <c r="E27" s="340">
        <f t="shared" si="3"/>
        <v>20785214</v>
      </c>
      <c r="F27" s="340">
        <f t="shared" si="3"/>
        <v>12500000</v>
      </c>
      <c r="G27" s="340">
        <f t="shared" si="3"/>
        <v>-12500000</v>
      </c>
      <c r="H27" s="340">
        <f t="shared" si="3"/>
        <v>0</v>
      </c>
      <c r="I27" s="340">
        <f t="shared" si="3"/>
        <v>0</v>
      </c>
      <c r="J27" s="340">
        <f t="shared" si="3"/>
        <v>0</v>
      </c>
    </row>
  </sheetData>
  <mergeCells count="4">
    <mergeCell ref="C17:C18"/>
    <mergeCell ref="A9:A10"/>
    <mergeCell ref="B9:B10"/>
    <mergeCell ref="B17:B18"/>
  </mergeCells>
  <phoneticPr fontId="5" type="noConversion"/>
  <printOptions horizontalCentered="1"/>
  <pageMargins left="0" right="0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2:G55"/>
  <sheetViews>
    <sheetView topLeftCell="A25" workbookViewId="0">
      <selection activeCell="D8" sqref="D8"/>
    </sheetView>
  </sheetViews>
  <sheetFormatPr defaultRowHeight="12.75"/>
  <cols>
    <col min="1" max="1" width="3.5703125" customWidth="1"/>
    <col min="2" max="2" width="26.285156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7" ht="18">
      <c r="B2" s="251" t="s">
        <v>353</v>
      </c>
    </row>
    <row r="4" spans="1:7" ht="18" customHeight="1">
      <c r="B4" s="479" t="s">
        <v>354</v>
      </c>
      <c r="C4" s="479"/>
      <c r="D4" s="479"/>
      <c r="E4" s="479"/>
      <c r="F4" s="479"/>
      <c r="G4" s="479"/>
    </row>
    <row r="6" spans="1:7" s="43" customFormat="1" ht="15" customHeight="1">
      <c r="A6" s="475" t="s">
        <v>2</v>
      </c>
      <c r="B6" s="477" t="s">
        <v>91</v>
      </c>
      <c r="C6" s="475" t="s">
        <v>355</v>
      </c>
      <c r="D6" s="306" t="s">
        <v>356</v>
      </c>
      <c r="E6" s="475" t="s">
        <v>357</v>
      </c>
      <c r="F6" s="475" t="s">
        <v>358</v>
      </c>
      <c r="G6" s="306" t="s">
        <v>356</v>
      </c>
    </row>
    <row r="7" spans="1:7" s="43" customFormat="1" ht="15" customHeight="1">
      <c r="A7" s="476"/>
      <c r="B7" s="478"/>
      <c r="C7" s="476"/>
      <c r="D7" s="341">
        <v>4.2453703703703709E-2</v>
      </c>
      <c r="E7" s="476"/>
      <c r="F7" s="476"/>
      <c r="G7" s="308">
        <v>1.3000925925925926</v>
      </c>
    </row>
    <row r="8" spans="1:7">
      <c r="A8" s="348">
        <v>1</v>
      </c>
      <c r="B8" s="349" t="s">
        <v>378</v>
      </c>
      <c r="C8" s="350"/>
      <c r="D8" s="351">
        <v>1099322</v>
      </c>
      <c r="E8" s="351">
        <v>0</v>
      </c>
      <c r="F8" s="351">
        <v>0</v>
      </c>
      <c r="G8" s="352">
        <f>D8+E8-F8</f>
        <v>1099322</v>
      </c>
    </row>
    <row r="9" spans="1:7">
      <c r="A9" s="353"/>
      <c r="B9" s="354"/>
      <c r="C9" s="355"/>
      <c r="D9" s="356"/>
      <c r="E9" s="356"/>
      <c r="F9" s="356"/>
      <c r="G9" s="357"/>
    </row>
    <row r="10" spans="1:7">
      <c r="A10" s="353"/>
      <c r="B10" s="354"/>
      <c r="C10" s="355"/>
      <c r="D10" s="356"/>
      <c r="E10" s="356"/>
      <c r="F10" s="356"/>
      <c r="G10" s="357"/>
    </row>
    <row r="11" spans="1:7">
      <c r="A11" s="353"/>
      <c r="B11" s="354"/>
      <c r="C11" s="355"/>
      <c r="D11" s="356"/>
      <c r="E11" s="356"/>
      <c r="F11" s="356"/>
      <c r="G11" s="357"/>
    </row>
    <row r="12" spans="1:7">
      <c r="A12" s="353"/>
      <c r="B12" s="354"/>
      <c r="C12" s="355"/>
      <c r="D12" s="356"/>
      <c r="E12" s="356"/>
      <c r="F12" s="356"/>
      <c r="G12" s="357"/>
    </row>
    <row r="13" spans="1:7">
      <c r="A13" s="353"/>
      <c r="B13" s="354"/>
      <c r="C13" s="355"/>
      <c r="D13" s="356"/>
      <c r="E13" s="356"/>
      <c r="F13" s="356"/>
      <c r="G13" s="357"/>
    </row>
    <row r="14" spans="1:7">
      <c r="A14" s="353"/>
      <c r="B14" s="354"/>
      <c r="C14" s="355"/>
      <c r="D14" s="356"/>
      <c r="E14" s="356"/>
      <c r="F14" s="356"/>
      <c r="G14" s="357"/>
    </row>
    <row r="15" spans="1:7">
      <c r="A15" s="353"/>
      <c r="B15" s="354"/>
      <c r="C15" s="355"/>
      <c r="D15" s="356"/>
      <c r="E15" s="356"/>
      <c r="F15" s="356"/>
      <c r="G15" s="357"/>
    </row>
    <row r="16" spans="1:7">
      <c r="A16" s="358"/>
      <c r="B16" s="359"/>
      <c r="C16" s="360"/>
      <c r="D16" s="361"/>
      <c r="E16" s="361"/>
      <c r="F16" s="361"/>
      <c r="G16" s="362"/>
    </row>
    <row r="17" spans="1:7" s="253" customFormat="1" ht="30" customHeight="1">
      <c r="A17" s="342"/>
      <c r="B17" s="343" t="s">
        <v>359</v>
      </c>
      <c r="C17" s="344"/>
      <c r="D17" s="307"/>
      <c r="E17" s="307"/>
      <c r="F17" s="307"/>
      <c r="G17" s="307"/>
    </row>
    <row r="20" spans="1:7" ht="15">
      <c r="B20" s="480" t="s">
        <v>360</v>
      </c>
      <c r="C20" s="480"/>
      <c r="D20" s="480"/>
      <c r="E20" s="480"/>
      <c r="F20" s="480"/>
      <c r="G20" s="480"/>
    </row>
    <row r="22" spans="1:7">
      <c r="A22" s="475" t="s">
        <v>2</v>
      </c>
      <c r="B22" s="477" t="s">
        <v>91</v>
      </c>
      <c r="C22" s="475" t="s">
        <v>355</v>
      </c>
      <c r="D22" s="306" t="s">
        <v>356</v>
      </c>
      <c r="E22" s="475" t="s">
        <v>357</v>
      </c>
      <c r="F22" s="475" t="s">
        <v>358</v>
      </c>
      <c r="G22" s="306" t="s">
        <v>356</v>
      </c>
    </row>
    <row r="23" spans="1:7">
      <c r="A23" s="476"/>
      <c r="B23" s="478"/>
      <c r="C23" s="476"/>
      <c r="D23" s="341">
        <v>4.2453703703703709E-2</v>
      </c>
      <c r="E23" s="476"/>
      <c r="F23" s="476"/>
      <c r="G23" s="308">
        <v>1.3000925925925926</v>
      </c>
    </row>
    <row r="24" spans="1:7">
      <c r="A24" s="348">
        <v>1</v>
      </c>
      <c r="B24" s="349" t="s">
        <v>378</v>
      </c>
      <c r="C24" s="350">
        <v>1</v>
      </c>
      <c r="D24" s="351">
        <v>618369</v>
      </c>
      <c r="E24" s="351">
        <f>D8*20%</f>
        <v>219864.40000000002</v>
      </c>
      <c r="F24" s="351">
        <v>0</v>
      </c>
      <c r="G24" s="352">
        <f>D24+E24-F24</f>
        <v>838233.4</v>
      </c>
    </row>
    <row r="25" spans="1:7">
      <c r="A25" s="353"/>
      <c r="B25" s="354"/>
      <c r="C25" s="355"/>
      <c r="D25" s="356"/>
      <c r="E25" s="356"/>
      <c r="F25" s="356"/>
      <c r="G25" s="357"/>
    </row>
    <row r="26" spans="1:7">
      <c r="A26" s="353"/>
      <c r="B26" s="354"/>
      <c r="C26" s="355"/>
      <c r="D26" s="356"/>
      <c r="E26" s="356"/>
      <c r="F26" s="356"/>
      <c r="G26" s="357"/>
    </row>
    <row r="27" spans="1:7">
      <c r="A27" s="353"/>
      <c r="B27" s="354"/>
      <c r="C27" s="355"/>
      <c r="D27" s="356"/>
      <c r="E27" s="356"/>
      <c r="F27" s="356"/>
      <c r="G27" s="357"/>
    </row>
    <row r="28" spans="1:7">
      <c r="A28" s="353"/>
      <c r="B28" s="354"/>
      <c r="C28" s="355"/>
      <c r="D28" s="356"/>
      <c r="E28" s="356"/>
      <c r="F28" s="356"/>
      <c r="G28" s="357"/>
    </row>
    <row r="29" spans="1:7">
      <c r="A29" s="353"/>
      <c r="B29" s="354"/>
      <c r="C29" s="355"/>
      <c r="D29" s="356"/>
      <c r="E29" s="356"/>
      <c r="F29" s="356"/>
      <c r="G29" s="357"/>
    </row>
    <row r="30" spans="1:7">
      <c r="A30" s="353"/>
      <c r="B30" s="354"/>
      <c r="C30" s="355"/>
      <c r="D30" s="356"/>
      <c r="E30" s="356"/>
      <c r="F30" s="356"/>
      <c r="G30" s="357"/>
    </row>
    <row r="31" spans="1:7">
      <c r="A31" s="353"/>
      <c r="B31" s="354"/>
      <c r="C31" s="355"/>
      <c r="D31" s="356"/>
      <c r="E31" s="356"/>
      <c r="F31" s="356"/>
      <c r="G31" s="357"/>
    </row>
    <row r="32" spans="1:7">
      <c r="A32" s="358"/>
      <c r="B32" s="359"/>
      <c r="C32" s="360"/>
      <c r="D32" s="361"/>
      <c r="E32" s="361"/>
      <c r="F32" s="361"/>
      <c r="G32" s="362"/>
    </row>
    <row r="33" spans="1:7" ht="30" customHeight="1">
      <c r="A33" s="342"/>
      <c r="B33" s="343" t="s">
        <v>359</v>
      </c>
      <c r="C33" s="344"/>
      <c r="D33" s="307"/>
      <c r="E33" s="307"/>
      <c r="F33" s="307"/>
      <c r="G33" s="307"/>
    </row>
    <row r="36" spans="1:7" ht="15">
      <c r="B36" s="480" t="s">
        <v>361</v>
      </c>
      <c r="C36" s="480"/>
      <c r="D36" s="480"/>
      <c r="E36" s="480"/>
      <c r="F36" s="480"/>
      <c r="G36" s="480"/>
    </row>
    <row r="38" spans="1:7">
      <c r="A38" s="475" t="s">
        <v>2</v>
      </c>
      <c r="B38" s="477" t="s">
        <v>91</v>
      </c>
      <c r="C38" s="475" t="s">
        <v>355</v>
      </c>
      <c r="D38" s="306" t="s">
        <v>356</v>
      </c>
      <c r="E38" s="475" t="s">
        <v>357</v>
      </c>
      <c r="F38" s="475" t="s">
        <v>358</v>
      </c>
      <c r="G38" s="306" t="s">
        <v>356</v>
      </c>
    </row>
    <row r="39" spans="1:7">
      <c r="A39" s="476"/>
      <c r="B39" s="478"/>
      <c r="C39" s="476"/>
      <c r="D39" s="341">
        <v>4.2453703703703709E-2</v>
      </c>
      <c r="E39" s="476"/>
      <c r="F39" s="476"/>
      <c r="G39" s="308">
        <v>1.3000925925925926</v>
      </c>
    </row>
    <row r="40" spans="1:7">
      <c r="A40" s="348">
        <v>1</v>
      </c>
      <c r="B40" s="349" t="s">
        <v>378</v>
      </c>
      <c r="C40" s="350">
        <v>1</v>
      </c>
      <c r="D40" s="351">
        <v>1099322</v>
      </c>
      <c r="E40" s="351"/>
      <c r="F40" s="351">
        <f>E24</f>
        <v>219864.40000000002</v>
      </c>
      <c r="G40" s="352">
        <f>D40+E40-F40</f>
        <v>879457.6</v>
      </c>
    </row>
    <row r="41" spans="1:7">
      <c r="A41" s="353"/>
      <c r="B41" s="354"/>
      <c r="C41" s="355"/>
      <c r="D41" s="356"/>
      <c r="E41" s="356"/>
      <c r="F41" s="356"/>
      <c r="G41" s="357"/>
    </row>
    <row r="42" spans="1:7">
      <c r="A42" s="353"/>
      <c r="B42" s="354"/>
      <c r="C42" s="355"/>
      <c r="D42" s="356"/>
      <c r="E42" s="356"/>
      <c r="F42" s="356"/>
      <c r="G42" s="357"/>
    </row>
    <row r="43" spans="1:7">
      <c r="A43" s="353"/>
      <c r="B43" s="354"/>
      <c r="C43" s="355"/>
      <c r="D43" s="356"/>
      <c r="E43" s="356"/>
      <c r="F43" s="356"/>
      <c r="G43" s="357"/>
    </row>
    <row r="44" spans="1:7">
      <c r="A44" s="353"/>
      <c r="B44" s="354"/>
      <c r="C44" s="355"/>
      <c r="D44" s="356"/>
      <c r="E44" s="356"/>
      <c r="F44" s="356"/>
      <c r="G44" s="357"/>
    </row>
    <row r="45" spans="1:7">
      <c r="A45" s="353"/>
      <c r="B45" s="354"/>
      <c r="C45" s="355"/>
      <c r="D45" s="356"/>
      <c r="E45" s="356"/>
      <c r="F45" s="356"/>
      <c r="G45" s="357"/>
    </row>
    <row r="46" spans="1:7">
      <c r="A46" s="353"/>
      <c r="B46" s="354"/>
      <c r="C46" s="355"/>
      <c r="D46" s="356"/>
      <c r="E46" s="356"/>
      <c r="F46" s="356"/>
      <c r="G46" s="357"/>
    </row>
    <row r="47" spans="1:7">
      <c r="A47" s="353"/>
      <c r="B47" s="354"/>
      <c r="C47" s="355"/>
      <c r="D47" s="356"/>
      <c r="E47" s="356"/>
      <c r="F47" s="356"/>
      <c r="G47" s="357"/>
    </row>
    <row r="48" spans="1:7">
      <c r="A48" s="358"/>
      <c r="B48" s="359"/>
      <c r="C48" s="360"/>
      <c r="D48" s="361"/>
      <c r="E48" s="361"/>
      <c r="F48" s="361"/>
      <c r="G48" s="362"/>
    </row>
    <row r="49" spans="1:7" ht="30" customHeight="1">
      <c r="A49" s="342"/>
      <c r="B49" s="343" t="s">
        <v>359</v>
      </c>
      <c r="C49" s="344"/>
      <c r="D49" s="307"/>
      <c r="E49" s="307"/>
      <c r="F49" s="307"/>
      <c r="G49" s="307"/>
    </row>
    <row r="53" spans="1:7" ht="15">
      <c r="F53" s="252" t="s">
        <v>362</v>
      </c>
    </row>
    <row r="55" spans="1:7">
      <c r="E55" t="s">
        <v>380</v>
      </c>
    </row>
  </sheetData>
  <mergeCells count="18">
    <mergeCell ref="A38:A39"/>
    <mergeCell ref="B38:B39"/>
    <mergeCell ref="C38:C39"/>
    <mergeCell ref="E38:E39"/>
    <mergeCell ref="F38:F39"/>
    <mergeCell ref="B4:G4"/>
    <mergeCell ref="B20:G20"/>
    <mergeCell ref="B36:G36"/>
    <mergeCell ref="F22:F23"/>
    <mergeCell ref="F6:F7"/>
    <mergeCell ref="A6:A7"/>
    <mergeCell ref="B6:B7"/>
    <mergeCell ref="C6:C7"/>
    <mergeCell ref="E6:E7"/>
    <mergeCell ref="A22:A23"/>
    <mergeCell ref="B22:B23"/>
    <mergeCell ref="C22:C23"/>
    <mergeCell ref="E22:E23"/>
  </mergeCells>
  <phoneticPr fontId="0" type="noConversion"/>
  <printOptions horizontalCentered="1"/>
  <pageMargins left="0" right="0" top="0.22" bottom="0.23" header="0.38" footer="0.19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K58"/>
  <sheetViews>
    <sheetView topLeftCell="B34" workbookViewId="0">
      <selection activeCell="H59" sqref="H59"/>
    </sheetView>
  </sheetViews>
  <sheetFormatPr defaultRowHeight="12.75"/>
  <cols>
    <col min="1" max="1" width="1.28515625" style="52" hidden="1" customWidth="1"/>
    <col min="2" max="3" width="9.140625" style="52"/>
    <col min="4" max="4" width="9.28515625" style="52" customWidth="1"/>
    <col min="5" max="5" width="11.42578125" style="52" customWidth="1"/>
    <col min="6" max="6" width="12.85546875" style="52" customWidth="1"/>
    <col min="7" max="7" width="5.42578125" style="52" customWidth="1"/>
    <col min="8" max="9" width="9.140625" style="52"/>
    <col min="10" max="10" width="3.140625" style="52" customWidth="1"/>
    <col min="11" max="11" width="9.140625" style="52"/>
    <col min="12" max="12" width="1.85546875" style="52" customWidth="1"/>
    <col min="13" max="16384" width="9.140625" style="52"/>
  </cols>
  <sheetData>
    <row r="1" spans="2:11" s="48" customFormat="1" ht="6.75" customHeight="1"/>
    <row r="2" spans="2:11" s="48" customFormat="1">
      <c r="B2" s="53"/>
      <c r="C2" s="54"/>
      <c r="D2" s="54"/>
      <c r="E2" s="54"/>
      <c r="F2" s="54"/>
      <c r="G2" s="54"/>
      <c r="H2" s="54"/>
      <c r="I2" s="54"/>
      <c r="J2" s="54"/>
      <c r="K2" s="55"/>
    </row>
    <row r="3" spans="2:11" s="49" customFormat="1" ht="14.1" customHeight="1">
      <c r="B3" s="193"/>
      <c r="C3" s="192" t="s">
        <v>218</v>
      </c>
      <c r="D3" s="192"/>
      <c r="E3" s="192"/>
      <c r="F3" s="8" t="s">
        <v>395</v>
      </c>
      <c r="G3" s="428"/>
      <c r="H3" s="429"/>
      <c r="I3" s="427"/>
      <c r="J3" s="192"/>
      <c r="K3" s="57"/>
    </row>
    <row r="4" spans="2:11" s="49" customFormat="1" ht="14.1" customHeight="1">
      <c r="B4" s="193"/>
      <c r="C4" s="192" t="s">
        <v>145</v>
      </c>
      <c r="D4" s="192"/>
      <c r="E4" s="192"/>
      <c r="F4" s="209" t="s">
        <v>396</v>
      </c>
      <c r="G4" s="430"/>
      <c r="H4" s="431"/>
      <c r="I4" s="54"/>
      <c r="J4" s="54"/>
      <c r="K4" s="57"/>
    </row>
    <row r="5" spans="2:11" s="49" customFormat="1" ht="14.1" customHeight="1">
      <c r="B5" s="193"/>
      <c r="C5" s="192" t="s">
        <v>6</v>
      </c>
      <c r="D5" s="192"/>
      <c r="E5" s="192"/>
      <c r="F5" s="223" t="s">
        <v>397</v>
      </c>
      <c r="G5" s="427"/>
      <c r="H5" s="427"/>
      <c r="I5" s="427"/>
      <c r="J5" s="427"/>
      <c r="K5" s="57"/>
    </row>
    <row r="6" spans="2:11" s="49" customFormat="1" ht="14.1" customHeight="1">
      <c r="B6" s="193"/>
      <c r="C6" s="192"/>
      <c r="D6" s="192"/>
      <c r="E6" s="192"/>
      <c r="F6" s="192"/>
      <c r="G6" s="192"/>
      <c r="H6" s="433" t="s">
        <v>384</v>
      </c>
      <c r="I6" s="433"/>
      <c r="J6" s="54"/>
      <c r="K6" s="57"/>
    </row>
    <row r="7" spans="2:11" s="49" customFormat="1" ht="14.1" customHeight="1">
      <c r="B7" s="193"/>
      <c r="C7" s="192" t="s">
        <v>0</v>
      </c>
      <c r="D7" s="192"/>
      <c r="E7" s="192"/>
      <c r="F7" s="8" t="s">
        <v>398</v>
      </c>
      <c r="G7" s="434"/>
      <c r="H7" s="192"/>
      <c r="I7" s="192"/>
      <c r="J7" s="192"/>
      <c r="K7" s="57"/>
    </row>
    <row r="8" spans="2:11" s="49" customFormat="1" ht="14.1" customHeight="1">
      <c r="B8" s="193"/>
      <c r="C8" s="192" t="s">
        <v>1</v>
      </c>
      <c r="D8" s="192"/>
      <c r="E8" s="192"/>
      <c r="F8" s="432"/>
      <c r="G8" s="201"/>
      <c r="H8" s="192"/>
      <c r="I8" s="192"/>
      <c r="J8" s="192"/>
      <c r="K8" s="57"/>
    </row>
    <row r="9" spans="2:11" s="49" customFormat="1" ht="14.1" customHeight="1">
      <c r="B9" s="193"/>
      <c r="C9" s="192"/>
      <c r="D9" s="192"/>
      <c r="E9" s="192"/>
      <c r="F9" s="192"/>
      <c r="G9" s="192"/>
      <c r="H9" s="192"/>
      <c r="I9" s="192"/>
      <c r="J9" s="192"/>
      <c r="K9" s="57"/>
    </row>
    <row r="10" spans="2:11" s="49" customFormat="1" ht="14.1" customHeight="1">
      <c r="B10" s="193"/>
      <c r="C10" s="192" t="s">
        <v>32</v>
      </c>
      <c r="D10" s="192"/>
      <c r="E10" s="192"/>
      <c r="F10" s="8" t="s">
        <v>394</v>
      </c>
      <c r="G10" s="427"/>
      <c r="H10" s="427"/>
      <c r="I10" s="427"/>
      <c r="J10" s="427"/>
      <c r="K10" s="57"/>
    </row>
    <row r="11" spans="2:11" s="49" customFormat="1" ht="14.1" customHeight="1">
      <c r="B11" s="193"/>
      <c r="C11" s="192"/>
      <c r="D11" s="192"/>
      <c r="E11" s="192"/>
      <c r="F11" s="432"/>
      <c r="G11" s="432"/>
      <c r="H11" s="432"/>
      <c r="I11" s="432"/>
      <c r="J11" s="432"/>
      <c r="K11" s="57"/>
    </row>
    <row r="12" spans="2:11" s="49" customFormat="1" ht="14.1" customHeight="1">
      <c r="B12" s="193"/>
      <c r="C12" s="192"/>
      <c r="D12" s="192"/>
      <c r="E12" s="192"/>
      <c r="F12" s="432"/>
      <c r="G12" s="432"/>
      <c r="H12" s="432"/>
      <c r="I12" s="432"/>
      <c r="J12" s="432"/>
      <c r="K12" s="57"/>
    </row>
    <row r="13" spans="2:11" s="50" customFormat="1">
      <c r="B13" s="193"/>
      <c r="C13" s="192"/>
      <c r="D13" s="192"/>
      <c r="E13" s="192"/>
      <c r="F13" s="192"/>
      <c r="G13" s="192"/>
      <c r="H13" s="192"/>
      <c r="I13" s="192"/>
      <c r="J13" s="192"/>
      <c r="K13" s="60"/>
    </row>
    <row r="14" spans="2:11" s="50" customFormat="1">
      <c r="B14" s="193"/>
      <c r="C14" s="192"/>
      <c r="D14" s="192"/>
      <c r="E14" s="192"/>
      <c r="F14" s="192"/>
      <c r="G14" s="192"/>
      <c r="H14" s="192"/>
      <c r="I14" s="192"/>
      <c r="J14" s="192"/>
      <c r="K14" s="60"/>
    </row>
    <row r="15" spans="2:11" s="50" customFormat="1">
      <c r="B15" s="193"/>
      <c r="C15" s="192"/>
      <c r="D15" s="192"/>
      <c r="E15" s="192"/>
      <c r="F15" s="192"/>
      <c r="G15" s="192"/>
      <c r="H15" s="192"/>
      <c r="I15" s="192"/>
      <c r="J15" s="192"/>
      <c r="K15" s="60"/>
    </row>
    <row r="16" spans="2:11" s="50" customFormat="1">
      <c r="B16" s="193"/>
      <c r="C16" s="192"/>
      <c r="D16" s="192"/>
      <c r="E16" s="192"/>
      <c r="F16" s="192"/>
      <c r="G16" s="192"/>
      <c r="H16" s="192"/>
      <c r="I16" s="192"/>
      <c r="J16" s="192"/>
      <c r="K16" s="60"/>
    </row>
    <row r="17" spans="1:11" s="50" customFormat="1">
      <c r="B17" s="58"/>
      <c r="C17" s="59"/>
      <c r="D17" s="59"/>
      <c r="E17" s="59"/>
      <c r="F17" s="59"/>
      <c r="G17" s="59"/>
      <c r="H17" s="59"/>
      <c r="I17" s="59"/>
      <c r="J17" s="59"/>
      <c r="K17" s="60"/>
    </row>
    <row r="18" spans="1:11" s="50" customFormat="1">
      <c r="B18" s="58"/>
      <c r="C18" s="59"/>
      <c r="D18" s="59"/>
      <c r="E18" s="59"/>
      <c r="F18" s="59"/>
      <c r="G18" s="59"/>
      <c r="H18" s="59"/>
      <c r="I18" s="59"/>
      <c r="J18" s="59"/>
      <c r="K18" s="60"/>
    </row>
    <row r="19" spans="1:11" s="50" customFormat="1">
      <c r="B19" s="58"/>
      <c r="C19" s="59"/>
      <c r="D19" s="59"/>
      <c r="E19" s="59"/>
      <c r="F19" s="59"/>
      <c r="G19" s="59"/>
      <c r="H19" s="59"/>
      <c r="I19" s="59"/>
      <c r="J19" s="59"/>
      <c r="K19" s="60"/>
    </row>
    <row r="20" spans="1:11" s="50" customFormat="1">
      <c r="B20" s="58"/>
      <c r="C20" s="59"/>
      <c r="D20" s="59"/>
      <c r="E20" s="59"/>
      <c r="F20" s="59"/>
      <c r="G20" s="59"/>
      <c r="H20" s="59"/>
      <c r="I20" s="59"/>
      <c r="J20" s="59"/>
      <c r="K20" s="60"/>
    </row>
    <row r="21" spans="1:11" s="50" customFormat="1">
      <c r="B21" s="58"/>
      <c r="D21" s="59"/>
      <c r="E21" s="59"/>
      <c r="F21" s="59"/>
      <c r="G21" s="59"/>
      <c r="H21" s="59"/>
      <c r="I21" s="59"/>
      <c r="J21" s="59"/>
      <c r="K21" s="60"/>
    </row>
    <row r="22" spans="1:11" s="50" customFormat="1">
      <c r="B22" s="58"/>
      <c r="C22" s="59"/>
      <c r="D22" s="59"/>
      <c r="E22" s="59"/>
      <c r="F22" s="59"/>
      <c r="G22" s="59"/>
      <c r="H22" s="59"/>
      <c r="I22" s="59"/>
      <c r="J22" s="59"/>
      <c r="K22" s="60"/>
    </row>
    <row r="23" spans="1:11" s="50" customFormat="1">
      <c r="B23" s="58"/>
      <c r="C23" s="59"/>
      <c r="D23" s="59"/>
      <c r="E23" s="59"/>
      <c r="F23" s="59"/>
      <c r="G23" s="59"/>
      <c r="H23" s="59"/>
      <c r="I23" s="59"/>
      <c r="J23" s="59"/>
      <c r="K23" s="60"/>
    </row>
    <row r="24" spans="1:11" s="50" customFormat="1">
      <c r="B24" s="58"/>
      <c r="C24" s="59"/>
      <c r="D24" s="59"/>
      <c r="E24" s="59"/>
      <c r="F24" s="59"/>
      <c r="G24" s="59"/>
      <c r="H24" s="59"/>
      <c r="I24" s="59"/>
      <c r="J24" s="59"/>
      <c r="K24" s="60"/>
    </row>
    <row r="25" spans="1:11" s="61" customFormat="1" ht="33">
      <c r="A25" s="50"/>
      <c r="B25" s="481" t="s">
        <v>7</v>
      </c>
      <c r="C25" s="482"/>
      <c r="D25" s="482"/>
      <c r="E25" s="482"/>
      <c r="F25" s="482"/>
      <c r="G25" s="482"/>
      <c r="H25" s="482"/>
      <c r="I25" s="482"/>
      <c r="J25" s="482"/>
      <c r="K25" s="483"/>
    </row>
    <row r="26" spans="1:11" s="50" customFormat="1" ht="13.5">
      <c r="A26" s="61"/>
      <c r="B26" s="62"/>
      <c r="C26" s="484" t="s">
        <v>105</v>
      </c>
      <c r="D26" s="484"/>
      <c r="E26" s="484"/>
      <c r="F26" s="484"/>
      <c r="G26" s="484"/>
      <c r="H26" s="484"/>
      <c r="I26" s="484"/>
      <c r="J26" s="484"/>
      <c r="K26" s="60"/>
    </row>
    <row r="27" spans="1:11" s="50" customFormat="1" ht="13.5">
      <c r="B27" s="58"/>
      <c r="C27" s="484" t="s">
        <v>106</v>
      </c>
      <c r="D27" s="484"/>
      <c r="E27" s="484"/>
      <c r="F27" s="484"/>
      <c r="G27" s="484"/>
      <c r="H27" s="484"/>
      <c r="I27" s="484"/>
      <c r="J27" s="484"/>
      <c r="K27" s="60"/>
    </row>
    <row r="28" spans="1:11" s="50" customFormat="1" ht="13.5">
      <c r="B28" s="58"/>
      <c r="C28" s="270"/>
      <c r="D28" s="270"/>
      <c r="E28" s="270"/>
      <c r="F28" s="270"/>
      <c r="G28" s="270"/>
      <c r="H28" s="270"/>
      <c r="I28" s="270"/>
      <c r="J28" s="270"/>
      <c r="K28" s="60"/>
    </row>
    <row r="29" spans="1:11" s="50" customFormat="1">
      <c r="B29" s="58"/>
      <c r="C29" s="59"/>
      <c r="D29" s="59"/>
      <c r="E29" s="59"/>
      <c r="F29" s="59"/>
      <c r="G29" s="59"/>
      <c r="H29" s="59"/>
      <c r="I29" s="59"/>
      <c r="J29" s="59"/>
      <c r="K29" s="60"/>
    </row>
    <row r="30" spans="1:11" s="66" customFormat="1" ht="33.75">
      <c r="A30" s="50"/>
      <c r="B30" s="58"/>
      <c r="C30" s="59"/>
      <c r="D30" s="59"/>
      <c r="E30" s="59"/>
      <c r="F30" s="63" t="s">
        <v>405</v>
      </c>
      <c r="G30" s="64"/>
      <c r="H30" s="64"/>
      <c r="I30" s="64"/>
      <c r="J30" s="64"/>
      <c r="K30" s="65"/>
    </row>
    <row r="31" spans="1:11" s="66" customFormat="1">
      <c r="B31" s="67"/>
      <c r="C31" s="64"/>
      <c r="D31" s="64"/>
      <c r="E31" s="64"/>
      <c r="F31" s="64"/>
      <c r="G31" s="64"/>
      <c r="H31" s="64"/>
      <c r="I31" s="64"/>
      <c r="J31" s="64"/>
      <c r="K31" s="65"/>
    </row>
    <row r="32" spans="1:11" s="66" customFormat="1">
      <c r="B32" s="67"/>
      <c r="C32" s="64"/>
      <c r="D32" s="64"/>
      <c r="E32" s="64"/>
      <c r="F32" s="64"/>
      <c r="G32" s="64"/>
      <c r="H32" s="64"/>
      <c r="I32" s="64"/>
      <c r="J32" s="64"/>
      <c r="K32" s="65"/>
    </row>
    <row r="33" spans="2:11" s="66" customFormat="1">
      <c r="B33" s="67"/>
      <c r="C33" s="64"/>
      <c r="D33" s="64"/>
      <c r="E33" s="64"/>
      <c r="F33" s="64"/>
      <c r="G33" s="64"/>
      <c r="H33" s="64"/>
      <c r="I33" s="64"/>
      <c r="J33" s="64"/>
      <c r="K33" s="65"/>
    </row>
    <row r="34" spans="2:11" s="66" customFormat="1">
      <c r="B34" s="67"/>
      <c r="C34" s="64"/>
      <c r="D34" s="64"/>
      <c r="E34" s="64"/>
      <c r="F34" s="64"/>
      <c r="G34" s="64"/>
      <c r="H34" s="64"/>
      <c r="I34" s="64"/>
      <c r="J34" s="64"/>
      <c r="K34" s="65"/>
    </row>
    <row r="35" spans="2:11" s="66" customFormat="1">
      <c r="B35" s="67"/>
      <c r="C35" s="64"/>
      <c r="D35" s="64"/>
      <c r="E35" s="64"/>
      <c r="F35" s="64"/>
      <c r="G35" s="64"/>
      <c r="H35" s="64"/>
      <c r="I35" s="64"/>
      <c r="J35" s="64"/>
      <c r="K35" s="65"/>
    </row>
    <row r="36" spans="2:11" s="66" customFormat="1">
      <c r="B36" s="67"/>
      <c r="C36" s="64"/>
      <c r="D36" s="64"/>
      <c r="E36" s="64"/>
      <c r="F36" s="64"/>
      <c r="G36" s="64"/>
      <c r="H36" s="64"/>
      <c r="I36" s="64"/>
      <c r="J36" s="64"/>
      <c r="K36" s="65"/>
    </row>
    <row r="37" spans="2:11" s="66" customFormat="1">
      <c r="B37" s="67"/>
      <c r="C37" s="64"/>
      <c r="D37" s="64"/>
      <c r="E37" s="64"/>
      <c r="F37" s="64"/>
      <c r="G37" s="64"/>
      <c r="H37" s="64"/>
      <c r="I37" s="64"/>
      <c r="J37" s="64"/>
      <c r="K37" s="65"/>
    </row>
    <row r="38" spans="2:11" s="66" customFormat="1">
      <c r="B38" s="67"/>
      <c r="C38" s="64"/>
      <c r="D38" s="64"/>
      <c r="E38" s="64"/>
      <c r="F38" s="64"/>
      <c r="G38" s="64"/>
      <c r="H38" s="64"/>
      <c r="I38" s="64"/>
      <c r="J38" s="64"/>
      <c r="K38" s="65"/>
    </row>
    <row r="39" spans="2:11" s="66" customFormat="1">
      <c r="B39" s="67"/>
      <c r="C39" s="64"/>
      <c r="D39" s="64"/>
      <c r="E39" s="64"/>
      <c r="F39" s="64"/>
      <c r="G39" s="64"/>
      <c r="H39" s="64"/>
      <c r="I39" s="64"/>
      <c r="J39" s="64"/>
      <c r="K39" s="65"/>
    </row>
    <row r="40" spans="2:11" s="66" customFormat="1">
      <c r="B40" s="67"/>
      <c r="C40" s="64"/>
      <c r="D40" s="64"/>
      <c r="E40" s="64"/>
      <c r="F40" s="64"/>
      <c r="G40" s="64"/>
      <c r="H40" s="64"/>
      <c r="I40" s="64"/>
      <c r="J40" s="64"/>
      <c r="K40" s="65"/>
    </row>
    <row r="41" spans="2:11" s="66" customFormat="1">
      <c r="B41" s="67"/>
      <c r="C41" s="64"/>
      <c r="D41" s="64"/>
      <c r="E41" s="64"/>
      <c r="F41" s="64"/>
      <c r="G41" s="64"/>
      <c r="H41" s="64"/>
      <c r="I41" s="64"/>
      <c r="J41" s="64"/>
      <c r="K41" s="65"/>
    </row>
    <row r="42" spans="2:11" s="66" customFormat="1">
      <c r="B42" s="67"/>
      <c r="C42" s="64"/>
      <c r="D42" s="64"/>
      <c r="E42" s="64"/>
      <c r="F42" s="64"/>
      <c r="G42" s="64"/>
      <c r="H42" s="64"/>
      <c r="I42" s="64"/>
      <c r="J42" s="64"/>
      <c r="K42" s="65"/>
    </row>
    <row r="43" spans="2:11" s="66" customFormat="1">
      <c r="B43" s="67"/>
      <c r="C43" s="64"/>
      <c r="D43" s="64"/>
      <c r="E43" s="64"/>
      <c r="F43" s="64"/>
      <c r="G43" s="64"/>
      <c r="H43" s="64"/>
      <c r="I43" s="64"/>
      <c r="J43" s="64"/>
      <c r="K43" s="65"/>
    </row>
    <row r="44" spans="2:11" s="66" customFormat="1">
      <c r="B44" s="67"/>
      <c r="C44" s="64"/>
      <c r="D44" s="64"/>
      <c r="E44" s="64"/>
      <c r="F44" s="64"/>
      <c r="G44" s="64"/>
      <c r="H44" s="64"/>
      <c r="I44" s="64"/>
      <c r="J44" s="64"/>
      <c r="K44" s="65"/>
    </row>
    <row r="45" spans="2:11" s="66" customFormat="1" ht="9" customHeight="1">
      <c r="B45" s="67"/>
      <c r="C45" s="64"/>
      <c r="D45" s="64"/>
      <c r="E45" s="64"/>
      <c r="F45" s="64"/>
      <c r="G45" s="64"/>
      <c r="H45" s="64"/>
      <c r="I45" s="64"/>
      <c r="J45" s="64"/>
      <c r="K45" s="65"/>
    </row>
    <row r="46" spans="2:11" s="66" customFormat="1">
      <c r="B46" s="67"/>
      <c r="C46" s="64"/>
      <c r="D46" s="64"/>
      <c r="E46" s="64"/>
      <c r="F46" s="64"/>
      <c r="G46" s="64"/>
      <c r="H46" s="64"/>
      <c r="I46" s="64"/>
      <c r="J46" s="64"/>
      <c r="K46" s="65"/>
    </row>
    <row r="47" spans="2:11" s="66" customFormat="1">
      <c r="B47" s="67"/>
      <c r="C47" s="64"/>
      <c r="D47" s="64"/>
      <c r="E47" s="64"/>
      <c r="F47" s="64"/>
      <c r="G47" s="64"/>
      <c r="H47" s="64"/>
      <c r="I47" s="64"/>
      <c r="J47" s="64"/>
      <c r="K47" s="65"/>
    </row>
    <row r="48" spans="2:11" s="49" customFormat="1" ht="12.95" customHeight="1">
      <c r="B48" s="56"/>
      <c r="C48" s="271" t="s">
        <v>151</v>
      </c>
      <c r="D48" s="271"/>
      <c r="E48" s="271"/>
      <c r="F48" s="271"/>
      <c r="G48" s="271"/>
      <c r="H48" s="485"/>
      <c r="I48" s="485"/>
      <c r="J48" s="271"/>
      <c r="K48" s="272"/>
    </row>
    <row r="49" spans="2:11" s="49" customFormat="1" ht="12.95" customHeight="1">
      <c r="B49" s="56"/>
      <c r="C49" s="271" t="s">
        <v>152</v>
      </c>
      <c r="D49" s="271"/>
      <c r="E49" s="271"/>
      <c r="F49" s="271"/>
      <c r="G49" s="271"/>
      <c r="H49" s="488"/>
      <c r="I49" s="488"/>
      <c r="J49" s="271"/>
      <c r="K49" s="272"/>
    </row>
    <row r="50" spans="2:11" s="49" customFormat="1" ht="12.95" customHeight="1">
      <c r="B50" s="56"/>
      <c r="C50" s="271" t="s">
        <v>146</v>
      </c>
      <c r="D50" s="271"/>
      <c r="E50" s="271"/>
      <c r="F50" s="271"/>
      <c r="G50" s="271"/>
      <c r="H50" s="488" t="s">
        <v>290</v>
      </c>
      <c r="I50" s="488"/>
      <c r="J50" s="271"/>
      <c r="K50" s="272"/>
    </row>
    <row r="51" spans="2:11" s="49" customFormat="1" ht="12.95" customHeight="1">
      <c r="B51" s="56"/>
      <c r="C51" s="271" t="s">
        <v>147</v>
      </c>
      <c r="D51" s="271"/>
      <c r="E51" s="271"/>
      <c r="F51" s="271"/>
      <c r="G51" s="271"/>
      <c r="H51" s="488"/>
      <c r="I51" s="488"/>
      <c r="J51" s="271"/>
      <c r="K51" s="272"/>
    </row>
    <row r="52" spans="2:11" s="50" customFormat="1">
      <c r="B52" s="58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2:11" s="51" customFormat="1" ht="12.95" customHeight="1">
      <c r="B53" s="68"/>
      <c r="C53" s="271" t="s">
        <v>153</v>
      </c>
      <c r="D53" s="271"/>
      <c r="E53" s="271"/>
      <c r="F53" s="271"/>
      <c r="G53" s="275" t="s">
        <v>148</v>
      </c>
      <c r="H53" s="489" t="s">
        <v>406</v>
      </c>
      <c r="I53" s="487"/>
      <c r="J53" s="276"/>
      <c r="K53" s="277"/>
    </row>
    <row r="54" spans="2:11" s="51" customFormat="1" ht="12.95" customHeight="1">
      <c r="B54" s="68"/>
      <c r="C54" s="271"/>
      <c r="D54" s="271"/>
      <c r="E54" s="271"/>
      <c r="F54" s="271"/>
      <c r="G54" s="275" t="s">
        <v>149</v>
      </c>
      <c r="H54" s="486" t="s">
        <v>407</v>
      </c>
      <c r="I54" s="487"/>
      <c r="J54" s="276"/>
      <c r="K54" s="277"/>
    </row>
    <row r="55" spans="2:11" s="51" customFormat="1" ht="7.5" customHeight="1">
      <c r="B55" s="68"/>
      <c r="C55" s="271"/>
      <c r="D55" s="271"/>
      <c r="E55" s="271"/>
      <c r="F55" s="271"/>
      <c r="G55" s="275"/>
      <c r="H55" s="275"/>
      <c r="I55" s="275"/>
      <c r="J55" s="276"/>
      <c r="K55" s="277"/>
    </row>
    <row r="56" spans="2:11" s="51" customFormat="1" ht="12.95" customHeight="1">
      <c r="B56" s="68"/>
      <c r="C56" s="271" t="s">
        <v>150</v>
      </c>
      <c r="D56" s="271"/>
      <c r="E56" s="271"/>
      <c r="F56" s="275"/>
      <c r="G56" s="271"/>
      <c r="H56" s="278">
        <v>27.012011000000001</v>
      </c>
      <c r="I56" s="278"/>
      <c r="J56" s="276"/>
      <c r="K56" s="277"/>
    </row>
    <row r="57" spans="2:11" ht="22.5" customHeight="1">
      <c r="B57" s="69"/>
      <c r="C57" s="279"/>
      <c r="D57" s="279"/>
      <c r="E57" s="279"/>
      <c r="F57" s="279"/>
      <c r="G57" s="279"/>
      <c r="H57" s="279"/>
      <c r="I57" s="279"/>
      <c r="J57" s="279"/>
      <c r="K57" s="28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1:H47"/>
  <sheetViews>
    <sheetView topLeftCell="A24" workbookViewId="0">
      <selection activeCell="G45" sqref="G45"/>
    </sheetView>
  </sheetViews>
  <sheetFormatPr defaultRowHeight="12.75"/>
  <cols>
    <col min="1" max="1" width="6" style="100" customWidth="1"/>
    <col min="2" max="2" width="3.7109375" style="102" customWidth="1"/>
    <col min="3" max="3" width="2.7109375" style="102" customWidth="1"/>
    <col min="4" max="4" width="4" style="102" customWidth="1"/>
    <col min="5" max="5" width="40.5703125" style="100" customWidth="1"/>
    <col min="6" max="6" width="8.28515625" style="100" customWidth="1"/>
    <col min="7" max="7" width="15.7109375" style="103" customWidth="1"/>
    <col min="8" max="8" width="12.42578125" style="103" customWidth="1"/>
    <col min="9" max="9" width="1.42578125" style="100" customWidth="1"/>
    <col min="10" max="16384" width="9.140625" style="100"/>
  </cols>
  <sheetData>
    <row r="1" spans="2:8" s="48" customFormat="1" ht="17.25" customHeight="1">
      <c r="B1" s="70"/>
      <c r="C1" s="70"/>
      <c r="D1" s="70"/>
      <c r="G1" s="71"/>
      <c r="H1" s="71"/>
    </row>
    <row r="2" spans="2:8" s="75" customFormat="1" ht="18">
      <c r="B2" s="72"/>
      <c r="C2" s="73"/>
      <c r="D2" s="73"/>
      <c r="E2" s="74"/>
      <c r="G2" s="490"/>
      <c r="H2" s="490"/>
    </row>
    <row r="3" spans="2:8" s="75" customFormat="1" ht="9" customHeight="1">
      <c r="B3" s="72"/>
      <c r="C3" s="73"/>
      <c r="D3" s="73"/>
      <c r="E3" s="74"/>
      <c r="G3" s="76"/>
      <c r="H3" s="76"/>
    </row>
    <row r="4" spans="2:8" s="77" customFormat="1" ht="18" customHeight="1">
      <c r="B4" s="491" t="s">
        <v>408</v>
      </c>
      <c r="C4" s="491"/>
      <c r="D4" s="491"/>
      <c r="E4" s="491"/>
      <c r="F4" s="491"/>
      <c r="G4" s="491"/>
      <c r="H4" s="491"/>
    </row>
    <row r="5" spans="2:8" s="52" customFormat="1" ht="6.75" customHeight="1">
      <c r="B5" s="78"/>
      <c r="C5" s="78"/>
      <c r="D5" s="78"/>
      <c r="G5" s="79"/>
      <c r="H5" s="79"/>
    </row>
    <row r="6" spans="2:8" s="52" customFormat="1" ht="12" customHeight="1">
      <c r="B6" s="495" t="s">
        <v>2</v>
      </c>
      <c r="C6" s="497" t="s">
        <v>8</v>
      </c>
      <c r="D6" s="498"/>
      <c r="E6" s="499"/>
      <c r="F6" s="495" t="s">
        <v>9</v>
      </c>
      <c r="G6" s="254" t="s">
        <v>192</v>
      </c>
      <c r="H6" s="254" t="s">
        <v>192</v>
      </c>
    </row>
    <row r="7" spans="2:8" s="52" customFormat="1" ht="12" customHeight="1">
      <c r="B7" s="496"/>
      <c r="C7" s="500"/>
      <c r="D7" s="501"/>
      <c r="E7" s="502"/>
      <c r="F7" s="496"/>
      <c r="G7" s="255" t="s">
        <v>193</v>
      </c>
      <c r="H7" s="256" t="s">
        <v>392</v>
      </c>
    </row>
    <row r="8" spans="2:8" s="82" customFormat="1" ht="24.95" customHeight="1">
      <c r="B8" s="260" t="s">
        <v>3</v>
      </c>
      <c r="C8" s="492" t="s">
        <v>217</v>
      </c>
      <c r="D8" s="493"/>
      <c r="E8" s="494"/>
      <c r="F8" s="261" t="s">
        <v>385</v>
      </c>
      <c r="G8" s="259">
        <f>G9+G12+G13+G21+G29+G30+G31</f>
        <v>680258</v>
      </c>
      <c r="H8" s="259">
        <f>H9+H12+H13+H21+H29+H30+H31</f>
        <v>55084</v>
      </c>
    </row>
    <row r="9" spans="2:8" s="82" customFormat="1" ht="17.100000000000001" customHeight="1">
      <c r="B9" s="83"/>
      <c r="C9" s="80">
        <v>1</v>
      </c>
      <c r="D9" s="84" t="s">
        <v>10</v>
      </c>
      <c r="E9" s="85"/>
      <c r="F9" s="86"/>
      <c r="G9" s="396">
        <f>G10+G11</f>
        <v>283326</v>
      </c>
      <c r="H9" s="396">
        <f>H10+H11</f>
        <v>35084</v>
      </c>
    </row>
    <row r="10" spans="2:8" s="91" customFormat="1" ht="17.100000000000001" customHeight="1">
      <c r="B10" s="83"/>
      <c r="C10" s="80"/>
      <c r="D10" s="87" t="s">
        <v>154</v>
      </c>
      <c r="E10" s="88" t="s">
        <v>29</v>
      </c>
      <c r="F10" s="89"/>
      <c r="G10" s="395">
        <v>283326</v>
      </c>
      <c r="H10" s="395">
        <v>35084</v>
      </c>
    </row>
    <row r="11" spans="2:8" s="91" customFormat="1" ht="17.100000000000001" customHeight="1">
      <c r="B11" s="92"/>
      <c r="C11" s="80"/>
      <c r="D11" s="87" t="s">
        <v>154</v>
      </c>
      <c r="E11" s="88" t="s">
        <v>30</v>
      </c>
      <c r="F11" s="89"/>
      <c r="G11" s="90"/>
      <c r="H11" s="90"/>
    </row>
    <row r="12" spans="2:8" s="82" customFormat="1" ht="17.100000000000001" customHeight="1">
      <c r="B12" s="92"/>
      <c r="C12" s="80">
        <v>2</v>
      </c>
      <c r="D12" s="84" t="s">
        <v>196</v>
      </c>
      <c r="E12" s="85"/>
      <c r="F12" s="86"/>
      <c r="G12" s="81"/>
      <c r="H12" s="81"/>
    </row>
    <row r="13" spans="2:8" s="82" customFormat="1" ht="17.100000000000001" customHeight="1">
      <c r="B13" s="83"/>
      <c r="C13" s="80">
        <v>3</v>
      </c>
      <c r="D13" s="84" t="s">
        <v>197</v>
      </c>
      <c r="E13" s="85"/>
      <c r="F13" s="86"/>
      <c r="G13" s="396">
        <f>G14+G15+G16+G17+G18+G19+G20</f>
        <v>140000</v>
      </c>
      <c r="H13" s="305">
        <f>H14+H15+H16+H17+H18+H19+H20</f>
        <v>20000</v>
      </c>
    </row>
    <row r="14" spans="2:8" s="91" customFormat="1" ht="17.100000000000001" customHeight="1">
      <c r="B14" s="83"/>
      <c r="C14" s="93"/>
      <c r="D14" s="87" t="s">
        <v>154</v>
      </c>
      <c r="E14" s="88" t="s">
        <v>198</v>
      </c>
      <c r="F14" s="89"/>
      <c r="G14" s="90"/>
      <c r="H14" s="90"/>
    </row>
    <row r="15" spans="2:8" s="91" customFormat="1" ht="17.100000000000001" customHeight="1">
      <c r="B15" s="92"/>
      <c r="C15" s="94"/>
      <c r="D15" s="95" t="s">
        <v>154</v>
      </c>
      <c r="E15" s="88" t="s">
        <v>155</v>
      </c>
      <c r="F15" s="89"/>
      <c r="G15" s="90"/>
      <c r="H15" s="90"/>
    </row>
    <row r="16" spans="2:8" s="91" customFormat="1" ht="17.100000000000001" customHeight="1">
      <c r="B16" s="92"/>
      <c r="C16" s="94"/>
      <c r="D16" s="95" t="s">
        <v>154</v>
      </c>
      <c r="E16" s="88" t="s">
        <v>156</v>
      </c>
      <c r="F16" s="89"/>
      <c r="G16" s="90">
        <v>140000</v>
      </c>
      <c r="H16" s="90">
        <v>20000</v>
      </c>
    </row>
    <row r="17" spans="2:8" s="91" customFormat="1" ht="17.100000000000001" customHeight="1">
      <c r="B17" s="92"/>
      <c r="C17" s="94"/>
      <c r="D17" s="95" t="s">
        <v>154</v>
      </c>
      <c r="E17" s="88" t="s">
        <v>157</v>
      </c>
      <c r="F17" s="89"/>
      <c r="G17" s="90"/>
      <c r="H17" s="90"/>
    </row>
    <row r="18" spans="2:8" s="91" customFormat="1" ht="17.100000000000001" customHeight="1">
      <c r="B18" s="92"/>
      <c r="C18" s="94"/>
      <c r="D18" s="95" t="s">
        <v>154</v>
      </c>
      <c r="E18" s="88" t="s">
        <v>159</v>
      </c>
      <c r="F18" s="89"/>
      <c r="G18" s="90"/>
      <c r="H18" s="90"/>
    </row>
    <row r="19" spans="2:8" s="91" customFormat="1" ht="17.100000000000001" customHeight="1">
      <c r="B19" s="92"/>
      <c r="C19" s="94"/>
      <c r="D19" s="95" t="s">
        <v>154</v>
      </c>
      <c r="E19" s="88" t="s">
        <v>372</v>
      </c>
      <c r="F19" s="89"/>
      <c r="G19" s="90"/>
      <c r="H19" s="90"/>
    </row>
    <row r="20" spans="2:8" s="91" customFormat="1" ht="17.100000000000001" customHeight="1">
      <c r="B20" s="92"/>
      <c r="C20" s="94"/>
      <c r="D20" s="95" t="s">
        <v>154</v>
      </c>
      <c r="E20" s="88"/>
      <c r="F20" s="89"/>
      <c r="G20" s="90"/>
      <c r="H20" s="90"/>
    </row>
    <row r="21" spans="2:8" s="82" customFormat="1" ht="17.100000000000001" customHeight="1">
      <c r="B21" s="92"/>
      <c r="C21" s="80">
        <v>4</v>
      </c>
      <c r="D21" s="84" t="s">
        <v>11</v>
      </c>
      <c r="E21" s="85"/>
      <c r="F21" s="86"/>
      <c r="G21" s="305">
        <f>G22+G23+G24+G26+G27+G28+G25</f>
        <v>0</v>
      </c>
      <c r="H21" s="305">
        <f>H22+H23+H24+H25+H26+H27+H28</f>
        <v>0</v>
      </c>
    </row>
    <row r="22" spans="2:8" s="91" customFormat="1" ht="17.100000000000001" customHeight="1">
      <c r="B22" s="83"/>
      <c r="C22" s="93"/>
      <c r="D22" s="87" t="s">
        <v>154</v>
      </c>
      <c r="E22" s="88" t="s">
        <v>12</v>
      </c>
      <c r="F22" s="89"/>
      <c r="G22" s="90"/>
      <c r="H22" s="90"/>
    </row>
    <row r="23" spans="2:8" s="91" customFormat="1" ht="17.100000000000001" customHeight="1">
      <c r="B23" s="92"/>
      <c r="C23" s="94"/>
      <c r="D23" s="95" t="s">
        <v>154</v>
      </c>
      <c r="E23" s="88" t="s">
        <v>158</v>
      </c>
      <c r="F23" s="89"/>
      <c r="G23" s="90"/>
      <c r="H23" s="90"/>
    </row>
    <row r="24" spans="2:8" s="91" customFormat="1" ht="17.100000000000001" customHeight="1">
      <c r="B24" s="92"/>
      <c r="C24" s="94"/>
      <c r="D24" s="95" t="s">
        <v>154</v>
      </c>
      <c r="E24" s="88" t="s">
        <v>13</v>
      </c>
      <c r="F24" s="89"/>
      <c r="G24" s="90"/>
      <c r="H24" s="90"/>
    </row>
    <row r="25" spans="2:8" s="91" customFormat="1" ht="17.100000000000001" customHeight="1">
      <c r="B25" s="92"/>
      <c r="C25" s="94"/>
      <c r="D25" s="95" t="s">
        <v>154</v>
      </c>
      <c r="E25" s="88" t="s">
        <v>199</v>
      </c>
      <c r="F25" s="89"/>
      <c r="G25" s="90"/>
      <c r="H25" s="90"/>
    </row>
    <row r="26" spans="2:8" s="91" customFormat="1" ht="17.100000000000001" customHeight="1">
      <c r="B26" s="92"/>
      <c r="C26" s="94"/>
      <c r="D26" s="95" t="s">
        <v>154</v>
      </c>
      <c r="E26" s="88" t="s">
        <v>14</v>
      </c>
      <c r="F26" s="89"/>
      <c r="G26" s="90"/>
      <c r="H26" s="90"/>
    </row>
    <row r="27" spans="2:8" s="91" customFormat="1" ht="17.100000000000001" customHeight="1">
      <c r="B27" s="92"/>
      <c r="C27" s="94"/>
      <c r="D27" s="95" t="s">
        <v>154</v>
      </c>
      <c r="E27" s="88" t="s">
        <v>15</v>
      </c>
      <c r="F27" s="89"/>
      <c r="G27" s="90"/>
      <c r="H27" s="90"/>
    </row>
    <row r="28" spans="2:8" s="91" customFormat="1" ht="17.100000000000001" customHeight="1">
      <c r="B28" s="92"/>
      <c r="C28" s="94"/>
      <c r="D28" s="95" t="s">
        <v>154</v>
      </c>
      <c r="E28" s="88"/>
      <c r="F28" s="89"/>
      <c r="G28" s="90"/>
      <c r="H28" s="90"/>
    </row>
    <row r="29" spans="2:8" s="82" customFormat="1" ht="17.100000000000001" customHeight="1">
      <c r="B29" s="92"/>
      <c r="C29" s="80">
        <v>5</v>
      </c>
      <c r="D29" s="84" t="s">
        <v>200</v>
      </c>
      <c r="E29" s="85"/>
      <c r="F29" s="86"/>
      <c r="G29" s="81"/>
      <c r="H29" s="81"/>
    </row>
    <row r="30" spans="2:8" s="82" customFormat="1" ht="17.100000000000001" customHeight="1">
      <c r="B30" s="83"/>
      <c r="C30" s="80">
        <v>6</v>
      </c>
      <c r="D30" s="84" t="s">
        <v>201</v>
      </c>
      <c r="E30" s="85"/>
      <c r="F30" s="86"/>
      <c r="G30" s="81"/>
      <c r="H30" s="81"/>
    </row>
    <row r="31" spans="2:8" s="82" customFormat="1" ht="17.100000000000001" customHeight="1">
      <c r="B31" s="83"/>
      <c r="C31" s="80">
        <v>7</v>
      </c>
      <c r="D31" s="84" t="s">
        <v>16</v>
      </c>
      <c r="E31" s="85"/>
      <c r="F31" s="86"/>
      <c r="G31" s="81">
        <f>G32+G33</f>
        <v>256932</v>
      </c>
      <c r="H31" s="81">
        <f>H32+H33</f>
        <v>0</v>
      </c>
    </row>
    <row r="32" spans="2:8" s="82" customFormat="1" ht="17.100000000000001" customHeight="1">
      <c r="B32" s="83"/>
      <c r="C32" s="80"/>
      <c r="D32" s="87" t="s">
        <v>154</v>
      </c>
      <c r="E32" s="85" t="s">
        <v>202</v>
      </c>
      <c r="F32" s="86"/>
      <c r="G32" s="81">
        <v>256932</v>
      </c>
      <c r="H32" s="81"/>
    </row>
    <row r="33" spans="2:8" s="82" customFormat="1" ht="17.100000000000001" customHeight="1">
      <c r="B33" s="83"/>
      <c r="C33" s="80"/>
      <c r="D33" s="87" t="s">
        <v>154</v>
      </c>
      <c r="E33" s="85"/>
      <c r="F33" s="86"/>
      <c r="G33" s="81"/>
      <c r="H33" s="81"/>
    </row>
    <row r="34" spans="2:8" s="82" customFormat="1" ht="24.95" customHeight="1">
      <c r="B34" s="257" t="s">
        <v>4</v>
      </c>
      <c r="C34" s="492" t="s">
        <v>17</v>
      </c>
      <c r="D34" s="493"/>
      <c r="E34" s="494"/>
      <c r="F34" s="258"/>
      <c r="G34" s="303">
        <f>G35+G36+G41+G42+G43+G44</f>
        <v>31505634</v>
      </c>
      <c r="H34" s="303">
        <f>H35+H36+H41+H42+H43+H44</f>
        <v>19630808</v>
      </c>
    </row>
    <row r="35" spans="2:8" s="82" customFormat="1" ht="17.100000000000001" customHeight="1">
      <c r="B35" s="83"/>
      <c r="C35" s="80">
        <v>1</v>
      </c>
      <c r="D35" s="84" t="s">
        <v>18</v>
      </c>
      <c r="E35" s="85"/>
      <c r="F35" s="86"/>
      <c r="G35" s="81"/>
      <c r="H35" s="81"/>
    </row>
    <row r="36" spans="2:8" s="82" customFormat="1" ht="17.100000000000001" customHeight="1">
      <c r="B36" s="83"/>
      <c r="C36" s="80">
        <v>2</v>
      </c>
      <c r="D36" s="84" t="s">
        <v>19</v>
      </c>
      <c r="E36" s="96"/>
      <c r="F36" s="86"/>
      <c r="G36" s="305">
        <f>SUM(G37:G40)</f>
        <v>0</v>
      </c>
      <c r="H36" s="305">
        <f>SUM(H37:H40)</f>
        <v>0</v>
      </c>
    </row>
    <row r="37" spans="2:8" s="91" customFormat="1" ht="17.100000000000001" customHeight="1">
      <c r="B37" s="83"/>
      <c r="C37" s="93"/>
      <c r="D37" s="87" t="s">
        <v>154</v>
      </c>
      <c r="E37" s="88" t="s">
        <v>24</v>
      </c>
      <c r="F37" s="89"/>
      <c r="G37" s="90"/>
      <c r="H37" s="90"/>
    </row>
    <row r="38" spans="2:8" s="91" customFormat="1" ht="17.100000000000001" customHeight="1">
      <c r="B38" s="92"/>
      <c r="C38" s="94"/>
      <c r="D38" s="95" t="s">
        <v>154</v>
      </c>
      <c r="E38" s="88" t="s">
        <v>5</v>
      </c>
      <c r="F38" s="89"/>
      <c r="G38" s="90"/>
      <c r="H38" s="90"/>
    </row>
    <row r="39" spans="2:8" s="91" customFormat="1" ht="17.100000000000001" customHeight="1">
      <c r="B39" s="92"/>
      <c r="C39" s="94"/>
      <c r="D39" s="95" t="s">
        <v>154</v>
      </c>
      <c r="E39" s="88" t="s">
        <v>400</v>
      </c>
      <c r="F39" s="89"/>
      <c r="G39" s="90"/>
      <c r="H39" s="90"/>
    </row>
    <row r="40" spans="2:8" s="91" customFormat="1" ht="17.100000000000001" customHeight="1">
      <c r="B40" s="92"/>
      <c r="C40" s="94"/>
      <c r="D40" s="95" t="s">
        <v>154</v>
      </c>
      <c r="E40" s="88" t="s">
        <v>401</v>
      </c>
      <c r="F40" s="89"/>
      <c r="G40" s="90"/>
      <c r="H40" s="90"/>
    </row>
    <row r="41" spans="2:8" s="82" customFormat="1" ht="17.100000000000001" customHeight="1">
      <c r="B41" s="92"/>
      <c r="C41" s="80">
        <v>3</v>
      </c>
      <c r="D41" s="84" t="s">
        <v>20</v>
      </c>
      <c r="E41" s="85"/>
      <c r="F41" s="86"/>
      <c r="G41" s="81"/>
      <c r="H41" s="81"/>
    </row>
    <row r="42" spans="2:8" s="82" customFormat="1" ht="17.100000000000001" customHeight="1">
      <c r="B42" s="83"/>
      <c r="C42" s="80">
        <v>4</v>
      </c>
      <c r="D42" s="84" t="s">
        <v>21</v>
      </c>
      <c r="E42" s="85"/>
      <c r="F42" s="86"/>
      <c r="G42" s="81"/>
      <c r="H42" s="81"/>
    </row>
    <row r="43" spans="2:8" s="82" customFormat="1" ht="17.100000000000001" customHeight="1">
      <c r="B43" s="83"/>
      <c r="C43" s="80">
        <v>5</v>
      </c>
      <c r="D43" s="84" t="s">
        <v>22</v>
      </c>
      <c r="E43" s="85"/>
      <c r="F43" s="86"/>
      <c r="G43" s="81"/>
      <c r="H43" s="81"/>
    </row>
    <row r="44" spans="2:8" s="82" customFormat="1" ht="17.100000000000001" customHeight="1">
      <c r="B44" s="83"/>
      <c r="C44" s="80">
        <v>6</v>
      </c>
      <c r="D44" s="438" t="s">
        <v>402</v>
      </c>
      <c r="E44" s="85"/>
      <c r="F44" s="86"/>
      <c r="G44" s="81">
        <v>31505634</v>
      </c>
      <c r="H44" s="81">
        <v>19630808</v>
      </c>
    </row>
    <row r="45" spans="2:8" s="82" customFormat="1" ht="30" customHeight="1">
      <c r="B45" s="258"/>
      <c r="C45" s="492" t="s">
        <v>52</v>
      </c>
      <c r="D45" s="493"/>
      <c r="E45" s="494"/>
      <c r="F45" s="258"/>
      <c r="G45" s="309">
        <f>G34+G8</f>
        <v>32185892</v>
      </c>
      <c r="H45" s="309">
        <f>H34+H8</f>
        <v>19685892</v>
      </c>
    </row>
    <row r="46" spans="2:8" s="82" customFormat="1" ht="9.75" customHeight="1">
      <c r="B46" s="97"/>
      <c r="C46" s="97"/>
      <c r="D46" s="97"/>
      <c r="E46" s="97"/>
      <c r="F46" s="98"/>
      <c r="G46" s="99"/>
      <c r="H46" s="99"/>
    </row>
    <row r="47" spans="2:8" s="82" customFormat="1" ht="15.95" customHeight="1">
      <c r="B47" s="97"/>
      <c r="C47" s="97"/>
      <c r="D47" s="97"/>
      <c r="E47" s="97"/>
      <c r="F47" s="98"/>
      <c r="G47" s="99"/>
      <c r="H47" s="99"/>
    </row>
  </sheetData>
  <mergeCells count="8">
    <mergeCell ref="G2:H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.25" right="0.61" top="0" bottom="0" header="0.511811023622047" footer="0.511811023622047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B2:J56"/>
  <sheetViews>
    <sheetView topLeftCell="A26" workbookViewId="0">
      <selection activeCell="G44" sqref="G44"/>
    </sheetView>
  </sheetViews>
  <sheetFormatPr defaultRowHeight="12.75"/>
  <cols>
    <col min="1" max="1" width="3.42578125" style="100" customWidth="1"/>
    <col min="2" max="2" width="3.7109375" style="102" customWidth="1"/>
    <col min="3" max="3" width="2.7109375" style="102" customWidth="1"/>
    <col min="4" max="4" width="4" style="102" customWidth="1"/>
    <col min="5" max="5" width="40.5703125" style="100" customWidth="1"/>
    <col min="6" max="6" width="8.28515625" style="100" customWidth="1"/>
    <col min="7" max="8" width="15.7109375" style="103" customWidth="1"/>
    <col min="9" max="9" width="1.42578125" style="100" customWidth="1"/>
    <col min="10" max="16384" width="9.140625" style="100"/>
  </cols>
  <sheetData>
    <row r="2" spans="2:8" s="75" customFormat="1" ht="18">
      <c r="B2" s="72"/>
      <c r="C2" s="73"/>
      <c r="D2" s="73"/>
      <c r="E2" s="74"/>
      <c r="G2" s="490"/>
      <c r="H2" s="490"/>
    </row>
    <row r="3" spans="2:8" s="75" customFormat="1" ht="6" customHeight="1">
      <c r="B3" s="72"/>
      <c r="C3" s="73"/>
      <c r="D3" s="73"/>
      <c r="E3" s="74"/>
      <c r="G3" s="76"/>
      <c r="H3" s="76"/>
    </row>
    <row r="4" spans="2:8" s="104" customFormat="1" ht="18" customHeight="1">
      <c r="B4" s="491" t="s">
        <v>408</v>
      </c>
      <c r="C4" s="491"/>
      <c r="D4" s="491"/>
      <c r="E4" s="491"/>
      <c r="F4" s="491"/>
      <c r="G4" s="491"/>
      <c r="H4" s="491"/>
    </row>
    <row r="5" spans="2:8" s="50" customFormat="1" ht="6.75" customHeight="1">
      <c r="B5" s="105"/>
      <c r="C5" s="105"/>
      <c r="D5" s="105"/>
      <c r="G5" s="106"/>
      <c r="H5" s="106"/>
    </row>
    <row r="6" spans="2:8" s="104" customFormat="1" ht="15.95" customHeight="1">
      <c r="B6" s="503" t="s">
        <v>2</v>
      </c>
      <c r="C6" s="505" t="s">
        <v>48</v>
      </c>
      <c r="D6" s="506"/>
      <c r="E6" s="507"/>
      <c r="F6" s="503" t="s">
        <v>9</v>
      </c>
      <c r="G6" s="262" t="s">
        <v>192</v>
      </c>
      <c r="H6" s="262" t="s">
        <v>192</v>
      </c>
    </row>
    <row r="7" spans="2:8" s="104" customFormat="1" ht="15.95" customHeight="1">
      <c r="B7" s="504"/>
      <c r="C7" s="508"/>
      <c r="D7" s="509"/>
      <c r="E7" s="510"/>
      <c r="F7" s="504"/>
      <c r="G7" s="263" t="s">
        <v>193</v>
      </c>
      <c r="H7" s="264" t="s">
        <v>392</v>
      </c>
    </row>
    <row r="8" spans="2:8" s="82" customFormat="1" ht="24.95" customHeight="1">
      <c r="B8" s="257" t="s">
        <v>3</v>
      </c>
      <c r="C8" s="492" t="s">
        <v>194</v>
      </c>
      <c r="D8" s="493"/>
      <c r="E8" s="494"/>
      <c r="F8" s="258" t="s">
        <v>386</v>
      </c>
      <c r="G8" s="303">
        <f>G9+G10+G13+G24+G25</f>
        <v>0</v>
      </c>
      <c r="H8" s="303">
        <f>H9+H10+H13+H24+H25</f>
        <v>17200400</v>
      </c>
    </row>
    <row r="9" spans="2:8" s="82" customFormat="1" ht="15.95" customHeight="1">
      <c r="B9" s="83"/>
      <c r="C9" s="80">
        <v>1</v>
      </c>
      <c r="D9" s="84" t="s">
        <v>25</v>
      </c>
      <c r="E9" s="85"/>
      <c r="F9" s="86"/>
      <c r="G9" s="81"/>
      <c r="H9" s="81"/>
    </row>
    <row r="10" spans="2:8" s="82" customFormat="1" ht="15.95" customHeight="1">
      <c r="B10" s="83"/>
      <c r="C10" s="80">
        <v>2</v>
      </c>
      <c r="D10" s="84" t="s">
        <v>26</v>
      </c>
      <c r="E10" s="85"/>
      <c r="F10" s="86"/>
      <c r="G10" s="81">
        <f>G11+G12</f>
        <v>0</v>
      </c>
      <c r="H10" s="81">
        <f>H11+H12</f>
        <v>0</v>
      </c>
    </row>
    <row r="11" spans="2:8" s="91" customFormat="1" ht="15.95" customHeight="1">
      <c r="B11" s="83"/>
      <c r="C11" s="93"/>
      <c r="D11" s="87" t="s">
        <v>154</v>
      </c>
      <c r="E11" s="88" t="s">
        <v>160</v>
      </c>
      <c r="F11" s="89"/>
      <c r="G11" s="90"/>
      <c r="H11" s="90"/>
    </row>
    <row r="12" spans="2:8" s="91" customFormat="1" ht="15.95" customHeight="1">
      <c r="B12" s="92"/>
      <c r="C12" s="94"/>
      <c r="D12" s="95" t="s">
        <v>154</v>
      </c>
      <c r="E12" s="88" t="s">
        <v>195</v>
      </c>
      <c r="F12" s="89"/>
      <c r="G12" s="90"/>
      <c r="H12" s="90"/>
    </row>
    <row r="13" spans="2:8" s="82" customFormat="1" ht="15.95" customHeight="1">
      <c r="B13" s="92"/>
      <c r="C13" s="80">
        <v>3</v>
      </c>
      <c r="D13" s="84" t="s">
        <v>27</v>
      </c>
      <c r="E13" s="85"/>
      <c r="F13" s="86"/>
      <c r="G13" s="396">
        <f>G14+G15+G16+G17+G18+G19+G20+G21+G22+G23</f>
        <v>0</v>
      </c>
      <c r="H13" s="396">
        <f>H14+H15+H16+H17+H18+H19+H20+H21+H22+H23</f>
        <v>17200400</v>
      </c>
    </row>
    <row r="14" spans="2:8" s="91" customFormat="1" ht="15.95" customHeight="1">
      <c r="B14" s="83"/>
      <c r="C14" s="93"/>
      <c r="D14" s="87" t="s">
        <v>154</v>
      </c>
      <c r="E14" s="88" t="s">
        <v>203</v>
      </c>
      <c r="F14" s="89"/>
      <c r="G14" s="90"/>
      <c r="H14" s="90">
        <v>17200400</v>
      </c>
    </row>
    <row r="15" spans="2:8" s="91" customFormat="1" ht="15.95" customHeight="1">
      <c r="B15" s="92"/>
      <c r="C15" s="94"/>
      <c r="D15" s="95" t="s">
        <v>154</v>
      </c>
      <c r="E15" s="88" t="s">
        <v>204</v>
      </c>
      <c r="F15" s="89"/>
      <c r="G15" s="90"/>
      <c r="H15" s="90"/>
    </row>
    <row r="16" spans="2:8" s="91" customFormat="1" ht="15.95" customHeight="1">
      <c r="B16" s="92"/>
      <c r="C16" s="94"/>
      <c r="D16" s="95" t="s">
        <v>154</v>
      </c>
      <c r="E16" s="88" t="s">
        <v>161</v>
      </c>
      <c r="F16" s="89"/>
      <c r="G16" s="90"/>
      <c r="H16" s="90"/>
    </row>
    <row r="17" spans="2:8" s="91" customFormat="1" ht="15.95" customHeight="1">
      <c r="B17" s="92"/>
      <c r="C17" s="94"/>
      <c r="D17" s="95" t="s">
        <v>154</v>
      </c>
      <c r="E17" s="88" t="s">
        <v>162</v>
      </c>
      <c r="F17" s="89"/>
      <c r="G17" s="90"/>
      <c r="H17" s="90"/>
    </row>
    <row r="18" spans="2:8" s="91" customFormat="1" ht="15.95" customHeight="1">
      <c r="B18" s="92"/>
      <c r="C18" s="94"/>
      <c r="D18" s="95" t="s">
        <v>154</v>
      </c>
      <c r="E18" s="88" t="s">
        <v>163</v>
      </c>
      <c r="F18" s="89"/>
      <c r="G18" s="90"/>
      <c r="H18" s="90"/>
    </row>
    <row r="19" spans="2:8" s="91" customFormat="1" ht="15.95" customHeight="1">
      <c r="B19" s="92"/>
      <c r="C19" s="94"/>
      <c r="D19" s="95" t="s">
        <v>154</v>
      </c>
      <c r="E19" s="88" t="s">
        <v>164</v>
      </c>
      <c r="F19" s="89"/>
      <c r="G19" s="90"/>
      <c r="H19" s="90"/>
    </row>
    <row r="20" spans="2:8" s="91" customFormat="1" ht="15.95" customHeight="1">
      <c r="B20" s="92"/>
      <c r="C20" s="94"/>
      <c r="D20" s="95" t="s">
        <v>154</v>
      </c>
      <c r="E20" s="88" t="s">
        <v>165</v>
      </c>
      <c r="F20" s="89"/>
      <c r="G20" s="90"/>
      <c r="H20" s="90"/>
    </row>
    <row r="21" spans="2:8" s="91" customFormat="1" ht="15.95" customHeight="1">
      <c r="B21" s="92"/>
      <c r="C21" s="94"/>
      <c r="D21" s="95" t="s">
        <v>154</v>
      </c>
      <c r="E21" s="88" t="s">
        <v>159</v>
      </c>
      <c r="F21" s="89"/>
      <c r="G21" s="90"/>
      <c r="H21" s="90"/>
    </row>
    <row r="22" spans="2:8" s="91" customFormat="1" ht="15.95" customHeight="1">
      <c r="B22" s="92"/>
      <c r="C22" s="94"/>
      <c r="D22" s="95" t="s">
        <v>154</v>
      </c>
      <c r="E22" s="88" t="s">
        <v>167</v>
      </c>
      <c r="F22" s="89"/>
      <c r="G22" s="90"/>
      <c r="H22" s="90"/>
    </row>
    <row r="23" spans="2:8" s="91" customFormat="1" ht="15.95" customHeight="1">
      <c r="B23" s="92"/>
      <c r="C23" s="94"/>
      <c r="D23" s="95" t="s">
        <v>154</v>
      </c>
      <c r="E23" s="88" t="s">
        <v>166</v>
      </c>
      <c r="F23" s="89"/>
      <c r="G23" s="90"/>
      <c r="H23" s="90"/>
    </row>
    <row r="24" spans="2:8" s="82" customFormat="1" ht="15.95" customHeight="1">
      <c r="B24" s="92"/>
      <c r="C24" s="80">
        <v>4</v>
      </c>
      <c r="D24" s="84" t="s">
        <v>28</v>
      </c>
      <c r="E24" s="85"/>
      <c r="F24" s="86"/>
      <c r="G24" s="81"/>
      <c r="H24" s="81"/>
    </row>
    <row r="25" spans="2:8" s="82" customFormat="1" ht="15.95" customHeight="1">
      <c r="B25" s="83"/>
      <c r="C25" s="80">
        <v>5</v>
      </c>
      <c r="D25" s="84" t="s">
        <v>206</v>
      </c>
      <c r="E25" s="85"/>
      <c r="F25" s="86"/>
      <c r="G25" s="81"/>
      <c r="H25" s="81"/>
    </row>
    <row r="26" spans="2:8" s="82" customFormat="1" ht="24.75" customHeight="1">
      <c r="B26" s="257" t="s">
        <v>4</v>
      </c>
      <c r="C26" s="492" t="s">
        <v>49</v>
      </c>
      <c r="D26" s="493"/>
      <c r="E26" s="494"/>
      <c r="F26" s="258"/>
      <c r="G26" s="259">
        <f>G27+G30+G31+G32</f>
        <v>32200400</v>
      </c>
      <c r="H26" s="259">
        <f>H27+H30+H31+H32</f>
        <v>2500000</v>
      </c>
    </row>
    <row r="27" spans="2:8" s="82" customFormat="1" ht="15.95" customHeight="1">
      <c r="B27" s="83"/>
      <c r="C27" s="80">
        <v>1</v>
      </c>
      <c r="D27" s="84" t="s">
        <v>33</v>
      </c>
      <c r="E27" s="96"/>
      <c r="F27" s="86"/>
      <c r="G27" s="81">
        <f>G28+G29</f>
        <v>0</v>
      </c>
      <c r="H27" s="81">
        <f>H28+H29</f>
        <v>0</v>
      </c>
    </row>
    <row r="28" spans="2:8" s="91" customFormat="1" ht="15.95" customHeight="1">
      <c r="B28" s="83"/>
      <c r="C28" s="93"/>
      <c r="D28" s="87" t="s">
        <v>154</v>
      </c>
      <c r="E28" s="88" t="s">
        <v>34</v>
      </c>
      <c r="F28" s="89"/>
      <c r="G28" s="90"/>
      <c r="H28" s="90"/>
    </row>
    <row r="29" spans="2:8" s="91" customFormat="1" ht="15.95" customHeight="1">
      <c r="B29" s="92"/>
      <c r="C29" s="94"/>
      <c r="D29" s="95" t="s">
        <v>154</v>
      </c>
      <c r="E29" s="88" t="s">
        <v>31</v>
      </c>
      <c r="F29" s="89"/>
      <c r="G29" s="90"/>
      <c r="H29" s="90"/>
    </row>
    <row r="30" spans="2:8" s="82" customFormat="1" ht="15.95" customHeight="1">
      <c r="B30" s="92"/>
      <c r="C30" s="80">
        <v>2</v>
      </c>
      <c r="D30" s="84" t="s">
        <v>374</v>
      </c>
      <c r="E30" s="85"/>
      <c r="F30" s="86"/>
      <c r="G30" s="81">
        <v>32200400</v>
      </c>
      <c r="H30" s="81">
        <v>2500000</v>
      </c>
    </row>
    <row r="31" spans="2:8" s="82" customFormat="1" ht="15.95" customHeight="1">
      <c r="B31" s="83"/>
      <c r="C31" s="80">
        <v>3</v>
      </c>
      <c r="D31" s="84" t="s">
        <v>28</v>
      </c>
      <c r="E31" s="85"/>
      <c r="F31" s="86"/>
      <c r="G31" s="81"/>
      <c r="H31" s="81"/>
    </row>
    <row r="32" spans="2:8" s="82" customFormat="1" ht="15.95" customHeight="1">
      <c r="B32" s="83"/>
      <c r="C32" s="80">
        <v>4</v>
      </c>
      <c r="D32" s="84" t="s">
        <v>36</v>
      </c>
      <c r="E32" s="85"/>
      <c r="F32" s="86"/>
      <c r="G32" s="81"/>
      <c r="H32" s="81"/>
    </row>
    <row r="33" spans="2:10" s="82" customFormat="1" ht="24.75" customHeight="1">
      <c r="B33" s="265"/>
      <c r="C33" s="492" t="s">
        <v>51</v>
      </c>
      <c r="D33" s="493"/>
      <c r="E33" s="494"/>
      <c r="F33" s="258"/>
      <c r="G33" s="303">
        <f>G26+G8</f>
        <v>32200400</v>
      </c>
      <c r="H33" s="303">
        <f>H26+H8</f>
        <v>19700400</v>
      </c>
    </row>
    <row r="34" spans="2:10" s="82" customFormat="1" ht="24.75" customHeight="1">
      <c r="B34" s="257" t="s">
        <v>37</v>
      </c>
      <c r="C34" s="492" t="s">
        <v>38</v>
      </c>
      <c r="D34" s="493"/>
      <c r="E34" s="494"/>
      <c r="F34" s="258"/>
      <c r="G34" s="402">
        <f>G35+G36+G37+G38+G39+G40+G41+G42+G43+G44</f>
        <v>-14508</v>
      </c>
      <c r="H34" s="402">
        <f>H35+H36+H37+H38+H39+H40+H41+H42+H43+H44</f>
        <v>-14508</v>
      </c>
      <c r="J34" s="319"/>
    </row>
    <row r="35" spans="2:10" s="82" customFormat="1" ht="15.95" customHeight="1">
      <c r="B35" s="83"/>
      <c r="C35" s="80">
        <v>1</v>
      </c>
      <c r="D35" s="84" t="s">
        <v>39</v>
      </c>
      <c r="E35" s="85"/>
      <c r="F35" s="86"/>
      <c r="G35" s="81"/>
      <c r="H35" s="81"/>
    </row>
    <row r="36" spans="2:10" s="82" customFormat="1" ht="15.95" customHeight="1">
      <c r="B36" s="83"/>
      <c r="C36" s="107">
        <v>2</v>
      </c>
      <c r="D36" s="84" t="s">
        <v>40</v>
      </c>
      <c r="E36" s="85"/>
      <c r="F36" s="86"/>
      <c r="G36" s="81"/>
      <c r="H36" s="81"/>
    </row>
    <row r="37" spans="2:10" s="82" customFormat="1" ht="15.95" customHeight="1">
      <c r="B37" s="83"/>
      <c r="C37" s="80">
        <v>3</v>
      </c>
      <c r="D37" s="84" t="s">
        <v>41</v>
      </c>
      <c r="E37" s="85"/>
      <c r="F37" s="86"/>
      <c r="G37" s="81"/>
      <c r="H37" s="81"/>
    </row>
    <row r="38" spans="2:10" s="82" customFormat="1" ht="15.95" customHeight="1">
      <c r="B38" s="83"/>
      <c r="C38" s="107">
        <v>4</v>
      </c>
      <c r="D38" s="84" t="s">
        <v>42</v>
      </c>
      <c r="E38" s="85"/>
      <c r="F38" s="86"/>
      <c r="G38" s="81"/>
      <c r="H38" s="81"/>
    </row>
    <row r="39" spans="2:10" s="82" customFormat="1" ht="15.95" customHeight="1">
      <c r="B39" s="83"/>
      <c r="C39" s="80">
        <v>5</v>
      </c>
      <c r="D39" s="84" t="s">
        <v>168</v>
      </c>
      <c r="E39" s="85"/>
      <c r="F39" s="86"/>
      <c r="G39" s="81"/>
      <c r="H39" s="81"/>
    </row>
    <row r="40" spans="2:10" s="82" customFormat="1" ht="15.95" customHeight="1">
      <c r="B40" s="83"/>
      <c r="C40" s="107">
        <v>6</v>
      </c>
      <c r="D40" s="84" t="s">
        <v>43</v>
      </c>
      <c r="E40" s="85"/>
      <c r="F40" s="86"/>
      <c r="G40" s="81"/>
      <c r="H40" s="81"/>
    </row>
    <row r="41" spans="2:10" s="82" customFormat="1" ht="15.95" customHeight="1">
      <c r="B41" s="83"/>
      <c r="C41" s="80">
        <v>7</v>
      </c>
      <c r="D41" s="84" t="s">
        <v>44</v>
      </c>
      <c r="E41" s="85"/>
      <c r="F41" s="86"/>
      <c r="G41" s="81"/>
      <c r="H41" s="81"/>
    </row>
    <row r="42" spans="2:10" s="82" customFormat="1" ht="15.95" customHeight="1">
      <c r="B42" s="83"/>
      <c r="C42" s="107">
        <v>8</v>
      </c>
      <c r="D42" s="84" t="s">
        <v>45</v>
      </c>
      <c r="E42" s="85"/>
      <c r="F42" s="86"/>
      <c r="G42" s="81"/>
      <c r="H42" s="81"/>
    </row>
    <row r="43" spans="2:10" s="82" customFormat="1" ht="15.95" customHeight="1">
      <c r="B43" s="83"/>
      <c r="C43" s="80">
        <v>9</v>
      </c>
      <c r="D43" s="84" t="s">
        <v>46</v>
      </c>
      <c r="E43" s="85"/>
      <c r="F43" s="86"/>
      <c r="G43" s="81">
        <v>-14508</v>
      </c>
      <c r="H43" s="81"/>
    </row>
    <row r="44" spans="2:10" s="82" customFormat="1" ht="15.95" customHeight="1">
      <c r="B44" s="83"/>
      <c r="C44" s="107">
        <v>10</v>
      </c>
      <c r="D44" s="84" t="s">
        <v>47</v>
      </c>
      <c r="E44" s="85"/>
      <c r="F44" s="86"/>
      <c r="G44" s="81"/>
      <c r="H44" s="81">
        <v>-14508</v>
      </c>
    </row>
    <row r="45" spans="2:10" s="82" customFormat="1" ht="24.75" customHeight="1">
      <c r="B45" s="265"/>
      <c r="C45" s="492" t="s">
        <v>50</v>
      </c>
      <c r="D45" s="493"/>
      <c r="E45" s="494"/>
      <c r="F45" s="258"/>
      <c r="G45" s="309">
        <f>G34+G33</f>
        <v>32185892</v>
      </c>
      <c r="H45" s="309">
        <f>H8+H26+H34</f>
        <v>19685892</v>
      </c>
    </row>
    <row r="46" spans="2:10" s="82" customFormat="1" ht="15.95" customHeight="1">
      <c r="B46" s="97"/>
      <c r="C46" s="97"/>
      <c r="D46" s="108"/>
      <c r="E46" s="98"/>
      <c r="F46" s="98"/>
      <c r="G46" s="99"/>
      <c r="H46" s="99"/>
    </row>
    <row r="47" spans="2:10" s="82" customFormat="1" ht="15.95" customHeight="1">
      <c r="B47" s="97"/>
      <c r="C47" s="97"/>
      <c r="D47" s="108"/>
      <c r="E47" s="98"/>
      <c r="F47" s="98"/>
      <c r="G47" s="99"/>
      <c r="H47" s="99"/>
    </row>
    <row r="48" spans="2:10" s="82" customFormat="1" ht="15.95" customHeight="1">
      <c r="B48" s="97"/>
      <c r="C48" s="97"/>
      <c r="D48" s="108"/>
      <c r="E48" s="98"/>
      <c r="F48" s="98"/>
      <c r="G48" s="99"/>
      <c r="H48" s="99"/>
    </row>
    <row r="49" spans="2:8" s="82" customFormat="1" ht="15.95" customHeight="1">
      <c r="B49" s="97"/>
      <c r="C49" s="97"/>
      <c r="D49" s="108"/>
      <c r="E49" s="98"/>
      <c r="F49" s="98"/>
      <c r="G49" s="99"/>
      <c r="H49" s="99"/>
    </row>
    <row r="50" spans="2:8" s="82" customFormat="1" ht="15.95" customHeight="1">
      <c r="B50" s="97"/>
      <c r="C50" s="97"/>
      <c r="D50" s="108"/>
      <c r="E50" s="98"/>
      <c r="F50" s="98"/>
      <c r="G50" s="99"/>
      <c r="H50" s="99"/>
    </row>
    <row r="51" spans="2:8" s="82" customFormat="1" ht="15.95" customHeight="1">
      <c r="B51" s="97"/>
      <c r="C51" s="97"/>
      <c r="D51" s="108"/>
      <c r="E51" s="98"/>
      <c r="F51" s="98"/>
      <c r="G51" s="99"/>
      <c r="H51" s="99"/>
    </row>
    <row r="52" spans="2:8" s="82" customFormat="1" ht="15.95" customHeight="1">
      <c r="B52" s="97"/>
      <c r="C52" s="97"/>
      <c r="D52" s="108"/>
      <c r="E52" s="98"/>
      <c r="F52" s="98"/>
      <c r="G52" s="99"/>
      <c r="H52" s="99"/>
    </row>
    <row r="53" spans="2:8" s="82" customFormat="1" ht="15.95" customHeight="1">
      <c r="B53" s="97"/>
      <c r="C53" s="97"/>
      <c r="D53" s="108"/>
      <c r="E53" s="98"/>
      <c r="F53" s="98"/>
      <c r="G53" s="99"/>
      <c r="H53" s="99"/>
    </row>
    <row r="54" spans="2:8" s="82" customFormat="1" ht="15.95" customHeight="1">
      <c r="B54" s="97"/>
      <c r="C54" s="97"/>
      <c r="D54" s="108"/>
      <c r="E54" s="98"/>
      <c r="F54" s="98"/>
      <c r="G54" s="99"/>
      <c r="H54" s="99"/>
    </row>
    <row r="55" spans="2:8" s="82" customFormat="1" ht="15.95" customHeight="1">
      <c r="B55" s="97"/>
      <c r="C55" s="97"/>
      <c r="D55" s="97"/>
      <c r="E55" s="97"/>
      <c r="F55" s="98"/>
      <c r="G55" s="99"/>
      <c r="H55" s="99"/>
    </row>
    <row r="56" spans="2:8">
      <c r="B56" s="109"/>
      <c r="C56" s="109"/>
      <c r="D56" s="110"/>
      <c r="E56" s="111"/>
      <c r="F56" s="111"/>
      <c r="G56" s="112"/>
      <c r="H56" s="112"/>
    </row>
  </sheetData>
  <mergeCells count="10">
    <mergeCell ref="C45:E45"/>
    <mergeCell ref="B6:B7"/>
    <mergeCell ref="C6:E7"/>
    <mergeCell ref="C26:E26"/>
    <mergeCell ref="C34:E34"/>
    <mergeCell ref="G2:H2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.55000000000000004" header="0.32" footer="0.64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B2:J39"/>
  <sheetViews>
    <sheetView workbookViewId="0">
      <selection activeCell="B17" sqref="B17"/>
    </sheetView>
  </sheetViews>
  <sheetFormatPr defaultRowHeight="12.75"/>
  <cols>
    <col min="1" max="1" width="13.28515625" style="50" customWidth="1"/>
    <col min="2" max="2" width="3.7109375" style="105" customWidth="1"/>
    <col min="3" max="3" width="4.140625" style="50" customWidth="1"/>
    <col min="4" max="4" width="3.28515625" style="50" customWidth="1"/>
    <col min="5" max="5" width="51.7109375" style="50" customWidth="1"/>
    <col min="6" max="7" width="14.5703125" style="106" customWidth="1"/>
    <col min="8" max="8" width="1.42578125" style="50" customWidth="1"/>
    <col min="9" max="9" width="4.140625" style="50" customWidth="1"/>
    <col min="10" max="10" width="15.7109375" style="116" customWidth="1"/>
    <col min="11" max="16384" width="9.140625" style="50"/>
  </cols>
  <sheetData>
    <row r="2" spans="2:10" s="104" customFormat="1" ht="18">
      <c r="B2" s="72"/>
      <c r="C2" s="74"/>
      <c r="D2" s="74"/>
      <c r="E2" s="74"/>
      <c r="F2" s="76"/>
      <c r="G2" s="113"/>
      <c r="H2" s="75"/>
      <c r="I2" s="75"/>
      <c r="J2" s="114"/>
    </row>
    <row r="3" spans="2:10" s="104" customFormat="1" ht="6.75" customHeight="1">
      <c r="B3" s="72"/>
      <c r="C3" s="74"/>
      <c r="D3" s="74"/>
      <c r="E3" s="74"/>
      <c r="F3" s="76"/>
      <c r="G3" s="113"/>
      <c r="H3" s="75"/>
      <c r="I3" s="75"/>
      <c r="J3" s="114"/>
    </row>
    <row r="4" spans="2:10" s="104" customFormat="1" ht="30" customHeight="1">
      <c r="B4" s="511" t="s">
        <v>219</v>
      </c>
      <c r="C4" s="511"/>
      <c r="D4" s="511"/>
      <c r="E4" s="511"/>
      <c r="F4" s="511"/>
      <c r="G4" s="511"/>
      <c r="H4" s="115"/>
      <c r="I4" s="115"/>
      <c r="J4" s="114"/>
    </row>
    <row r="5" spans="2:10" s="104" customFormat="1" ht="20.25" customHeight="1">
      <c r="B5" s="512" t="s">
        <v>182</v>
      </c>
      <c r="C5" s="512"/>
      <c r="D5" s="512"/>
      <c r="E5" s="512"/>
      <c r="F5" s="512"/>
      <c r="G5" s="512"/>
      <c r="H5" s="130"/>
      <c r="I5" s="130"/>
      <c r="J5" s="114"/>
    </row>
    <row r="6" spans="2:10" ht="6.75" customHeight="1"/>
    <row r="7" spans="2:10" s="104" customFormat="1" ht="20.25" customHeight="1">
      <c r="B7" s="521" t="s">
        <v>2</v>
      </c>
      <c r="C7" s="515" t="s">
        <v>183</v>
      </c>
      <c r="D7" s="516"/>
      <c r="E7" s="517"/>
      <c r="F7" s="117" t="s">
        <v>192</v>
      </c>
      <c r="G7" s="117" t="s">
        <v>192</v>
      </c>
      <c r="H7" s="82"/>
      <c r="I7" s="82"/>
      <c r="J7" s="114"/>
    </row>
    <row r="8" spans="2:10" s="104" customFormat="1" ht="20.25" customHeight="1">
      <c r="B8" s="522"/>
      <c r="C8" s="518"/>
      <c r="D8" s="519"/>
      <c r="E8" s="520"/>
      <c r="F8" s="118" t="s">
        <v>193</v>
      </c>
      <c r="G8" s="119" t="s">
        <v>216</v>
      </c>
      <c r="H8" s="82"/>
      <c r="I8" s="82"/>
      <c r="J8" s="114"/>
    </row>
    <row r="9" spans="2:10" s="104" customFormat="1" ht="24.95" customHeight="1">
      <c r="B9" s="120">
        <v>1</v>
      </c>
      <c r="C9" s="131" t="s">
        <v>53</v>
      </c>
      <c r="D9" s="132"/>
      <c r="E9" s="133"/>
      <c r="F9" s="122"/>
      <c r="G9" s="122"/>
      <c r="J9" s="114"/>
    </row>
    <row r="10" spans="2:10" s="104" customFormat="1" ht="24.95" customHeight="1">
      <c r="B10" s="120">
        <v>2</v>
      </c>
      <c r="C10" s="131" t="s">
        <v>208</v>
      </c>
      <c r="D10" s="132"/>
      <c r="E10" s="133"/>
      <c r="F10" s="122"/>
      <c r="G10" s="122"/>
      <c r="J10" s="114"/>
    </row>
    <row r="11" spans="2:10" s="104" customFormat="1" ht="40.5" customHeight="1">
      <c r="B11" s="120">
        <v>3</v>
      </c>
      <c r="C11" s="134" t="s">
        <v>184</v>
      </c>
      <c r="D11" s="135"/>
      <c r="E11" s="96"/>
      <c r="F11" s="81"/>
      <c r="G11" s="81"/>
      <c r="H11" s="82"/>
      <c r="I11" s="82"/>
      <c r="J11" s="114"/>
    </row>
    <row r="12" spans="2:10" s="104" customFormat="1" ht="24.95" customHeight="1">
      <c r="B12" s="120">
        <v>4</v>
      </c>
      <c r="C12" s="136" t="s">
        <v>185</v>
      </c>
      <c r="D12" s="137"/>
      <c r="E12" s="138"/>
      <c r="F12" s="122"/>
      <c r="G12" s="122"/>
      <c r="J12" s="114"/>
    </row>
    <row r="13" spans="2:10" s="104" customFormat="1" ht="24.95" customHeight="1">
      <c r="B13" s="120">
        <v>5</v>
      </c>
      <c r="C13" s="131" t="s">
        <v>186</v>
      </c>
      <c r="D13" s="132"/>
      <c r="E13" s="133"/>
      <c r="F13" s="122"/>
      <c r="G13" s="122"/>
      <c r="J13" s="114"/>
    </row>
    <row r="14" spans="2:10" s="104" customFormat="1" ht="24.95" customHeight="1">
      <c r="B14" s="120">
        <v>6</v>
      </c>
      <c r="C14" s="131" t="s">
        <v>187</v>
      </c>
      <c r="D14" s="139"/>
      <c r="E14" s="88"/>
      <c r="F14" s="90"/>
      <c r="G14" s="90"/>
      <c r="H14" s="91"/>
      <c r="I14" s="91"/>
      <c r="J14" s="114"/>
    </row>
    <row r="15" spans="2:10" s="104" customFormat="1" ht="24.95" customHeight="1">
      <c r="B15" s="120">
        <v>7</v>
      </c>
      <c r="C15" s="131" t="s">
        <v>209</v>
      </c>
      <c r="D15" s="132"/>
      <c r="E15" s="133"/>
      <c r="F15" s="122"/>
      <c r="G15" s="122"/>
      <c r="J15" s="114"/>
    </row>
    <row r="16" spans="2:10" s="104" customFormat="1" ht="24.95" customHeight="1">
      <c r="B16" s="120">
        <v>8</v>
      </c>
      <c r="C16" s="131" t="s">
        <v>188</v>
      </c>
      <c r="D16" s="132"/>
      <c r="E16" s="133"/>
      <c r="F16" s="122"/>
      <c r="G16" s="122"/>
      <c r="J16" s="114"/>
    </row>
    <row r="17" spans="2:10" s="104" customFormat="1" ht="24.95" customHeight="1">
      <c r="B17" s="120">
        <v>9</v>
      </c>
      <c r="C17" s="131" t="s">
        <v>176</v>
      </c>
      <c r="D17" s="132"/>
      <c r="E17" s="133"/>
      <c r="F17" s="122"/>
      <c r="G17" s="122"/>
      <c r="J17" s="114"/>
    </row>
    <row r="18" spans="2:10" s="104" customFormat="1" ht="24.95" customHeight="1">
      <c r="B18" s="120">
        <v>10</v>
      </c>
      <c r="C18" s="131" t="s">
        <v>55</v>
      </c>
      <c r="D18" s="132"/>
      <c r="E18" s="133"/>
      <c r="F18" s="122"/>
      <c r="G18" s="122"/>
      <c r="J18" s="114"/>
    </row>
    <row r="19" spans="2:10" s="104" customFormat="1" ht="24.95" customHeight="1">
      <c r="B19" s="120">
        <v>11</v>
      </c>
      <c r="C19" s="131" t="s">
        <v>189</v>
      </c>
      <c r="D19" s="132"/>
      <c r="E19" s="133"/>
      <c r="F19" s="122"/>
      <c r="G19" s="122"/>
      <c r="J19" s="114"/>
    </row>
    <row r="20" spans="2:10" s="104" customFormat="1" ht="24.95" customHeight="1">
      <c r="B20" s="120"/>
      <c r="C20" s="131">
        <v>111</v>
      </c>
      <c r="D20" s="513" t="s">
        <v>57</v>
      </c>
      <c r="E20" s="514"/>
      <c r="F20" s="90"/>
      <c r="G20" s="90"/>
      <c r="H20" s="91"/>
      <c r="I20" s="91"/>
      <c r="J20" s="114"/>
    </row>
    <row r="21" spans="2:10" s="104" customFormat="1" ht="24.95" customHeight="1">
      <c r="B21" s="120"/>
      <c r="C21" s="131">
        <v>112</v>
      </c>
      <c r="D21" s="513" t="s">
        <v>177</v>
      </c>
      <c r="E21" s="514"/>
      <c r="F21" s="90"/>
      <c r="G21" s="90"/>
      <c r="H21" s="91"/>
      <c r="I21" s="91"/>
      <c r="J21" s="114"/>
    </row>
    <row r="22" spans="2:10" s="104" customFormat="1" ht="24.95" customHeight="1">
      <c r="B22" s="120"/>
      <c r="C22" s="131">
        <v>113</v>
      </c>
      <c r="D22" s="513" t="s">
        <v>58</v>
      </c>
      <c r="E22" s="514"/>
      <c r="F22" s="90"/>
      <c r="G22" s="90"/>
      <c r="H22" s="91"/>
      <c r="I22" s="91"/>
      <c r="J22" s="114"/>
    </row>
    <row r="23" spans="2:10" s="104" customFormat="1" ht="24.95" customHeight="1">
      <c r="B23" s="120"/>
      <c r="C23" s="131">
        <v>114</v>
      </c>
      <c r="D23" s="513" t="s">
        <v>59</v>
      </c>
      <c r="E23" s="514"/>
      <c r="F23" s="90"/>
      <c r="G23" s="90"/>
      <c r="H23" s="91"/>
      <c r="I23" s="91"/>
      <c r="J23" s="114"/>
    </row>
    <row r="24" spans="2:10" s="104" customFormat="1" ht="39.950000000000003" customHeight="1">
      <c r="B24" s="120">
        <v>12</v>
      </c>
      <c r="C24" s="526" t="s">
        <v>60</v>
      </c>
      <c r="D24" s="527"/>
      <c r="E24" s="528"/>
      <c r="F24" s="81"/>
      <c r="G24" s="81"/>
      <c r="H24" s="82"/>
      <c r="I24" s="82"/>
      <c r="J24" s="114"/>
    </row>
    <row r="25" spans="2:10" s="104" customFormat="1" ht="39.950000000000003" customHeight="1">
      <c r="B25" s="120">
        <v>13</v>
      </c>
      <c r="C25" s="526" t="s">
        <v>191</v>
      </c>
      <c r="D25" s="527"/>
      <c r="E25" s="528"/>
      <c r="F25" s="81"/>
      <c r="G25" s="81"/>
      <c r="H25" s="82"/>
      <c r="I25" s="82"/>
      <c r="J25" s="114"/>
    </row>
    <row r="26" spans="2:10" s="104" customFormat="1" ht="24.95" customHeight="1">
      <c r="B26" s="120">
        <v>14</v>
      </c>
      <c r="C26" s="523" t="s">
        <v>61</v>
      </c>
      <c r="D26" s="524"/>
      <c r="E26" s="525"/>
      <c r="F26" s="122"/>
      <c r="G26" s="122"/>
      <c r="J26" s="114"/>
    </row>
    <row r="27" spans="2:10" s="104" customFormat="1" ht="39.950000000000003" customHeight="1">
      <c r="B27" s="120">
        <v>15</v>
      </c>
      <c r="C27" s="526" t="s">
        <v>190</v>
      </c>
      <c r="D27" s="527"/>
      <c r="E27" s="528"/>
      <c r="F27" s="81"/>
      <c r="G27" s="81"/>
      <c r="H27" s="82"/>
      <c r="I27" s="82"/>
      <c r="J27" s="114"/>
    </row>
    <row r="28" spans="2:10" s="104" customFormat="1" ht="24.95" customHeight="1">
      <c r="B28" s="120">
        <v>16</v>
      </c>
      <c r="C28" s="523" t="s">
        <v>178</v>
      </c>
      <c r="D28" s="524"/>
      <c r="E28" s="525"/>
      <c r="F28" s="122"/>
      <c r="G28" s="122"/>
      <c r="J28" s="114"/>
    </row>
    <row r="29" spans="2:10" s="104" customFormat="1" ht="15.95" customHeight="1">
      <c r="B29" s="125"/>
      <c r="C29" s="126"/>
      <c r="D29" s="126"/>
      <c r="E29" s="126"/>
      <c r="F29" s="127"/>
      <c r="G29" s="127"/>
      <c r="J29" s="114"/>
    </row>
    <row r="30" spans="2:10" s="104" customFormat="1" ht="15.95" customHeight="1">
      <c r="B30" s="125"/>
      <c r="C30" s="126"/>
      <c r="D30" s="126"/>
      <c r="E30" s="126"/>
      <c r="F30" s="127"/>
      <c r="G30" s="127"/>
      <c r="J30" s="114"/>
    </row>
    <row r="31" spans="2:10" s="104" customFormat="1" ht="15.95" customHeight="1">
      <c r="B31" s="125"/>
      <c r="C31" s="126"/>
      <c r="D31" s="126"/>
      <c r="E31" s="126"/>
      <c r="F31" s="127"/>
      <c r="G31" s="127"/>
      <c r="J31" s="114"/>
    </row>
    <row r="32" spans="2:10" s="104" customFormat="1" ht="15.95" customHeight="1">
      <c r="B32" s="125"/>
      <c r="C32" s="126"/>
      <c r="D32" s="126"/>
      <c r="E32" s="126"/>
      <c r="F32" s="127"/>
      <c r="G32" s="127"/>
      <c r="J32" s="114"/>
    </row>
    <row r="33" spans="2:10" s="104" customFormat="1" ht="15.95" customHeight="1">
      <c r="B33" s="125"/>
      <c r="C33" s="126"/>
      <c r="D33" s="126"/>
      <c r="E33" s="126"/>
      <c r="F33" s="127"/>
      <c r="G33" s="127"/>
      <c r="J33" s="114"/>
    </row>
    <row r="34" spans="2:10" s="104" customFormat="1" ht="15.95" customHeight="1">
      <c r="B34" s="125"/>
      <c r="C34" s="126"/>
      <c r="D34" s="126"/>
      <c r="E34" s="126"/>
      <c r="F34" s="127"/>
      <c r="G34" s="127"/>
      <c r="J34" s="114"/>
    </row>
    <row r="35" spans="2:10" s="104" customFormat="1" ht="15.95" customHeight="1">
      <c r="B35" s="125"/>
      <c r="C35" s="126"/>
      <c r="D35" s="126"/>
      <c r="E35" s="126"/>
      <c r="F35" s="127"/>
      <c r="G35" s="127"/>
      <c r="J35" s="114"/>
    </row>
    <row r="36" spans="2:10" s="104" customFormat="1" ht="15.95" customHeight="1">
      <c r="B36" s="125"/>
      <c r="C36" s="126"/>
      <c r="D36" s="126"/>
      <c r="E36" s="126"/>
      <c r="F36" s="127"/>
      <c r="G36" s="127"/>
      <c r="J36" s="114"/>
    </row>
    <row r="37" spans="2:10" s="104" customFormat="1" ht="15.95" customHeight="1">
      <c r="B37" s="125"/>
      <c r="C37" s="126"/>
      <c r="D37" s="126"/>
      <c r="E37" s="126"/>
      <c r="F37" s="127"/>
      <c r="G37" s="127"/>
      <c r="J37" s="114"/>
    </row>
    <row r="38" spans="2:10" s="104" customFormat="1" ht="15.95" customHeight="1">
      <c r="B38" s="125"/>
      <c r="C38" s="125"/>
      <c r="D38" s="125"/>
      <c r="E38" s="125"/>
      <c r="F38" s="127"/>
      <c r="G38" s="127"/>
      <c r="J38" s="114"/>
    </row>
    <row r="39" spans="2:10">
      <c r="B39" s="128"/>
      <c r="C39" s="59"/>
      <c r="D39" s="59"/>
      <c r="E39" s="59"/>
      <c r="F39" s="129"/>
      <c r="G39" s="129"/>
    </row>
  </sheetData>
  <mergeCells count="13">
    <mergeCell ref="C28:E28"/>
    <mergeCell ref="C24:E24"/>
    <mergeCell ref="C25:E25"/>
    <mergeCell ref="C26:E26"/>
    <mergeCell ref="C27:E27"/>
    <mergeCell ref="B4:G4"/>
    <mergeCell ref="B5:G5"/>
    <mergeCell ref="D23:E23"/>
    <mergeCell ref="C7:E8"/>
    <mergeCell ref="D20:E20"/>
    <mergeCell ref="D21:E21"/>
    <mergeCell ref="D22:E22"/>
    <mergeCell ref="B7:B8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B2:J41"/>
  <sheetViews>
    <sheetView topLeftCell="A24" workbookViewId="0">
      <selection activeCell="F14" sqref="F14"/>
    </sheetView>
  </sheetViews>
  <sheetFormatPr defaultRowHeight="12.75"/>
  <cols>
    <col min="1" max="1" width="4.5703125" style="50" customWidth="1"/>
    <col min="2" max="2" width="3.7109375" style="105" customWidth="1"/>
    <col min="3" max="3" width="5.28515625" style="105" customWidth="1"/>
    <col min="4" max="4" width="2.7109375" style="105" customWidth="1"/>
    <col min="5" max="5" width="51.7109375" style="50" customWidth="1"/>
    <col min="6" max="6" width="14.85546875" style="106" customWidth="1"/>
    <col min="7" max="7" width="14" style="106" customWidth="1"/>
    <col min="8" max="8" width="1.42578125" style="50" customWidth="1"/>
    <col min="9" max="9" width="9.140625" style="50"/>
    <col min="10" max="10" width="18" style="116" customWidth="1"/>
    <col min="11" max="16384" width="9.140625" style="50"/>
  </cols>
  <sheetData>
    <row r="2" spans="2:10" s="104" customFormat="1" ht="7.5" customHeight="1">
      <c r="B2" s="72"/>
      <c r="C2" s="72"/>
      <c r="D2" s="73"/>
      <c r="E2" s="74"/>
      <c r="F2" s="76"/>
      <c r="G2" s="113"/>
      <c r="H2" s="75"/>
      <c r="I2" s="75"/>
      <c r="J2" s="114"/>
    </row>
    <row r="3" spans="2:10" s="104" customFormat="1" ht="29.25" customHeight="1">
      <c r="B3" s="511" t="s">
        <v>409</v>
      </c>
      <c r="C3" s="511"/>
      <c r="D3" s="511"/>
      <c r="E3" s="511"/>
      <c r="F3" s="511"/>
      <c r="G3" s="511"/>
      <c r="H3" s="115"/>
      <c r="I3" s="115"/>
      <c r="J3" s="114"/>
    </row>
    <row r="4" spans="2:10" s="104" customFormat="1" ht="18.75" customHeight="1">
      <c r="B4" s="512" t="s">
        <v>181</v>
      </c>
      <c r="C4" s="512"/>
      <c r="D4" s="512"/>
      <c r="E4" s="512"/>
      <c r="F4" s="512"/>
      <c r="G4" s="512"/>
      <c r="H4" s="77"/>
      <c r="I4" s="77"/>
      <c r="J4" s="114"/>
    </row>
    <row r="5" spans="2:10" ht="7.5" customHeight="1"/>
    <row r="6" spans="2:10" s="104" customFormat="1" ht="15.95" customHeight="1">
      <c r="B6" s="535" t="s">
        <v>2</v>
      </c>
      <c r="C6" s="529" t="s">
        <v>183</v>
      </c>
      <c r="D6" s="530"/>
      <c r="E6" s="531"/>
      <c r="F6" s="266" t="s">
        <v>192</v>
      </c>
      <c r="G6" s="266" t="s">
        <v>192</v>
      </c>
      <c r="H6" s="82"/>
      <c r="I6" s="82"/>
      <c r="J6" s="114"/>
    </row>
    <row r="7" spans="2:10" s="104" customFormat="1" ht="15.95" customHeight="1">
      <c r="B7" s="536"/>
      <c r="C7" s="532"/>
      <c r="D7" s="533"/>
      <c r="E7" s="534"/>
      <c r="F7" s="267" t="s">
        <v>193</v>
      </c>
      <c r="G7" s="268" t="s">
        <v>392</v>
      </c>
      <c r="H7" s="82"/>
      <c r="I7" s="82"/>
      <c r="J7" s="114"/>
    </row>
    <row r="8" spans="2:10" s="104" customFormat="1" ht="24.95" customHeight="1">
      <c r="B8" s="120">
        <v>1</v>
      </c>
      <c r="C8" s="523" t="s">
        <v>53</v>
      </c>
      <c r="D8" s="524"/>
      <c r="E8" s="525"/>
      <c r="F8" s="305"/>
      <c r="G8" s="305"/>
      <c r="J8" s="114"/>
    </row>
    <row r="9" spans="2:10" s="104" customFormat="1" ht="24.95" customHeight="1">
      <c r="B9" s="120">
        <v>2</v>
      </c>
      <c r="C9" s="523" t="s">
        <v>54</v>
      </c>
      <c r="D9" s="524"/>
      <c r="E9" s="525"/>
      <c r="F9" s="426"/>
      <c r="G9" s="122"/>
      <c r="I9" s="143"/>
      <c r="J9" s="114"/>
    </row>
    <row r="10" spans="2:10" s="104" customFormat="1" ht="24.95" customHeight="1">
      <c r="B10" s="101">
        <v>3</v>
      </c>
      <c r="C10" s="523" t="s">
        <v>207</v>
      </c>
      <c r="D10" s="524"/>
      <c r="E10" s="525"/>
      <c r="F10" s="426"/>
      <c r="G10" s="122"/>
      <c r="J10" s="114"/>
    </row>
    <row r="11" spans="2:10" s="104" customFormat="1" ht="24.95" customHeight="1">
      <c r="B11" s="101">
        <v>4</v>
      </c>
      <c r="C11" s="537" t="s">
        <v>169</v>
      </c>
      <c r="D11" s="538"/>
      <c r="E11" s="539"/>
      <c r="F11" s="398"/>
      <c r="G11" s="398"/>
      <c r="J11" s="114"/>
    </row>
    <row r="12" spans="2:10" s="104" customFormat="1" ht="24.95" customHeight="1">
      <c r="B12" s="101">
        <v>5</v>
      </c>
      <c r="C12" s="537" t="s">
        <v>170</v>
      </c>
      <c r="D12" s="538"/>
      <c r="E12" s="539"/>
      <c r="F12" s="398">
        <f>F13+F14</f>
        <v>0</v>
      </c>
      <c r="G12" s="398">
        <f>G13+G14</f>
        <v>14509</v>
      </c>
      <c r="J12" s="114"/>
    </row>
    <row r="13" spans="2:10" s="104" customFormat="1" ht="24.95" customHeight="1">
      <c r="B13" s="101"/>
      <c r="C13" s="397"/>
      <c r="D13" s="513" t="s">
        <v>171</v>
      </c>
      <c r="E13" s="514"/>
      <c r="F13" s="399"/>
      <c r="G13" s="399"/>
      <c r="H13" s="91"/>
      <c r="I13" s="91"/>
      <c r="J13" s="114"/>
    </row>
    <row r="14" spans="2:10" s="104" customFormat="1" ht="24.95" customHeight="1">
      <c r="B14" s="101"/>
      <c r="C14" s="400"/>
      <c r="D14" s="513" t="s">
        <v>172</v>
      </c>
      <c r="E14" s="514"/>
      <c r="F14" s="399"/>
      <c r="G14" s="399">
        <v>14509</v>
      </c>
      <c r="H14" s="91"/>
      <c r="I14" s="91"/>
      <c r="J14" s="114"/>
    </row>
    <row r="15" spans="2:10" s="104" customFormat="1" ht="24.95" customHeight="1">
      <c r="B15" s="120">
        <v>6</v>
      </c>
      <c r="C15" s="540" t="s">
        <v>173</v>
      </c>
      <c r="D15" s="541"/>
      <c r="E15" s="542"/>
      <c r="F15" s="90"/>
      <c r="G15" s="90"/>
      <c r="J15" s="114"/>
    </row>
    <row r="16" spans="2:10" s="104" customFormat="1" ht="24.95" customHeight="1">
      <c r="B16" s="120">
        <v>7</v>
      </c>
      <c r="C16" s="540" t="s">
        <v>391</v>
      </c>
      <c r="D16" s="541"/>
      <c r="E16" s="542"/>
      <c r="F16" s="90"/>
      <c r="G16" s="90"/>
      <c r="J16" s="114"/>
    </row>
    <row r="17" spans="2:10" s="104" customFormat="1" ht="39.950000000000003" customHeight="1">
      <c r="B17" s="269">
        <v>8</v>
      </c>
      <c r="C17" s="492" t="s">
        <v>174</v>
      </c>
      <c r="D17" s="493"/>
      <c r="E17" s="494"/>
      <c r="F17" s="401">
        <f>F11+F12+F15+F16+F10</f>
        <v>0</v>
      </c>
      <c r="G17" s="401">
        <f>G11+G12+G15+G16+G10</f>
        <v>14509</v>
      </c>
      <c r="H17" s="82"/>
      <c r="I17" s="82"/>
      <c r="J17" s="114"/>
    </row>
    <row r="18" spans="2:10" s="104" customFormat="1" ht="39.950000000000003" customHeight="1">
      <c r="B18" s="120">
        <v>9</v>
      </c>
      <c r="C18" s="526" t="s">
        <v>175</v>
      </c>
      <c r="D18" s="527"/>
      <c r="E18" s="528"/>
      <c r="F18" s="305">
        <f>(F8+F9)-F17</f>
        <v>0</v>
      </c>
      <c r="G18" s="305">
        <f>(G8+G9)-G17</f>
        <v>-14509</v>
      </c>
      <c r="H18" s="82"/>
      <c r="I18" s="82"/>
      <c r="J18" s="114"/>
    </row>
    <row r="19" spans="2:10" s="104" customFormat="1" ht="24.95" customHeight="1">
      <c r="B19" s="120">
        <v>10</v>
      </c>
      <c r="C19" s="523" t="s">
        <v>55</v>
      </c>
      <c r="D19" s="524"/>
      <c r="E19" s="525"/>
      <c r="F19" s="122"/>
      <c r="G19" s="122"/>
      <c r="J19" s="114"/>
    </row>
    <row r="20" spans="2:10" s="104" customFormat="1" ht="24.95" customHeight="1">
      <c r="B20" s="120">
        <v>11</v>
      </c>
      <c r="C20" s="523" t="s">
        <v>176</v>
      </c>
      <c r="D20" s="524"/>
      <c r="E20" s="525"/>
      <c r="F20" s="122"/>
      <c r="G20" s="122"/>
      <c r="J20" s="114"/>
    </row>
    <row r="21" spans="2:10" s="104" customFormat="1" ht="24.95" customHeight="1">
      <c r="B21" s="120">
        <v>12</v>
      </c>
      <c r="C21" s="523" t="s">
        <v>56</v>
      </c>
      <c r="D21" s="524"/>
      <c r="E21" s="525"/>
      <c r="F21" s="122">
        <f>F22+F23+F24+F25</f>
        <v>0</v>
      </c>
      <c r="G21" s="122">
        <f>G22+G23+G24+G25</f>
        <v>0</v>
      </c>
      <c r="J21" s="114"/>
    </row>
    <row r="22" spans="2:10" s="104" customFormat="1" ht="24.95" customHeight="1">
      <c r="B22" s="120"/>
      <c r="C22" s="124">
        <v>121</v>
      </c>
      <c r="D22" s="513" t="s">
        <v>57</v>
      </c>
      <c r="E22" s="514"/>
      <c r="F22" s="90"/>
      <c r="G22" s="90"/>
      <c r="H22" s="91"/>
      <c r="I22" s="91"/>
      <c r="J22" s="114"/>
    </row>
    <row r="23" spans="2:10" s="104" customFormat="1" ht="24.95" customHeight="1">
      <c r="B23" s="120"/>
      <c r="C23" s="121">
        <v>122</v>
      </c>
      <c r="D23" s="513" t="s">
        <v>177</v>
      </c>
      <c r="E23" s="514"/>
      <c r="F23" s="90"/>
      <c r="G23" s="90"/>
      <c r="H23" s="91"/>
      <c r="I23" s="91"/>
      <c r="J23" s="114"/>
    </row>
    <row r="24" spans="2:10" s="104" customFormat="1" ht="24.95" customHeight="1">
      <c r="B24" s="120"/>
      <c r="C24" s="121">
        <v>123</v>
      </c>
      <c r="D24" s="513" t="s">
        <v>58</v>
      </c>
      <c r="E24" s="514"/>
      <c r="F24" s="90"/>
      <c r="G24" s="90"/>
      <c r="H24" s="91"/>
      <c r="I24" s="91"/>
      <c r="J24" s="114"/>
    </row>
    <row r="25" spans="2:10" s="104" customFormat="1" ht="24.95" customHeight="1">
      <c r="B25" s="120"/>
      <c r="C25" s="121">
        <v>124</v>
      </c>
      <c r="D25" s="513" t="s">
        <v>59</v>
      </c>
      <c r="E25" s="514"/>
      <c r="F25" s="90"/>
      <c r="G25" s="90"/>
      <c r="H25" s="91"/>
      <c r="I25" s="91"/>
      <c r="J25" s="114"/>
    </row>
    <row r="26" spans="2:10" s="104" customFormat="1" ht="39.950000000000003" customHeight="1">
      <c r="B26" s="120">
        <v>13</v>
      </c>
      <c r="C26" s="526" t="s">
        <v>60</v>
      </c>
      <c r="D26" s="527"/>
      <c r="E26" s="528"/>
      <c r="F26" s="81">
        <f>F21+F20+F19</f>
        <v>0</v>
      </c>
      <c r="G26" s="81">
        <f>G21+G20+G19</f>
        <v>0</v>
      </c>
      <c r="H26" s="82"/>
      <c r="I26" s="82"/>
      <c r="J26" s="114"/>
    </row>
    <row r="27" spans="2:10" s="104" customFormat="1" ht="39.950000000000003" customHeight="1">
      <c r="B27" s="120">
        <v>14</v>
      </c>
      <c r="C27" s="526" t="s">
        <v>179</v>
      </c>
      <c r="D27" s="527"/>
      <c r="E27" s="528"/>
      <c r="F27" s="81">
        <f>F18+F26</f>
        <v>0</v>
      </c>
      <c r="G27" s="81">
        <f>G18+G26</f>
        <v>-14509</v>
      </c>
      <c r="H27" s="82"/>
      <c r="I27" s="82"/>
      <c r="J27" s="114"/>
    </row>
    <row r="28" spans="2:10" s="104" customFormat="1" ht="24.95" customHeight="1">
      <c r="B28" s="120">
        <v>15</v>
      </c>
      <c r="C28" s="523" t="s">
        <v>61</v>
      </c>
      <c r="D28" s="524"/>
      <c r="E28" s="525"/>
      <c r="F28" s="122"/>
      <c r="G28" s="122">
        <f>G27*20%</f>
        <v>-2901.8</v>
      </c>
      <c r="J28" s="114"/>
    </row>
    <row r="29" spans="2:10" s="104" customFormat="1" ht="39.950000000000003" customHeight="1">
      <c r="B29" s="120">
        <v>16</v>
      </c>
      <c r="C29" s="526" t="s">
        <v>180</v>
      </c>
      <c r="D29" s="527"/>
      <c r="E29" s="528"/>
      <c r="F29" s="305">
        <f>F27-F28</f>
        <v>0</v>
      </c>
      <c r="G29" s="305">
        <f>G27-G28</f>
        <v>-11607.2</v>
      </c>
      <c r="H29" s="82"/>
      <c r="I29" s="82"/>
      <c r="J29" s="114"/>
    </row>
    <row r="30" spans="2:10" s="104" customFormat="1" ht="24.95" customHeight="1">
      <c r="B30" s="120">
        <v>17</v>
      </c>
      <c r="C30" s="523" t="s">
        <v>178</v>
      </c>
      <c r="D30" s="524"/>
      <c r="E30" s="525"/>
      <c r="F30" s="122"/>
      <c r="G30" s="122"/>
      <c r="J30" s="114"/>
    </row>
    <row r="31" spans="2:10" s="104" customFormat="1" ht="15.95" customHeight="1">
      <c r="B31" s="125"/>
      <c r="C31" s="125"/>
      <c r="D31" s="125"/>
      <c r="E31" s="126"/>
      <c r="F31" s="127"/>
      <c r="G31" s="127"/>
      <c r="J31" s="114"/>
    </row>
    <row r="32" spans="2:10" s="104" customFormat="1" ht="15.95" customHeight="1">
      <c r="B32" s="125"/>
      <c r="C32" s="125"/>
      <c r="D32" s="125"/>
      <c r="E32" s="126"/>
      <c r="F32" s="127"/>
      <c r="G32" s="127"/>
      <c r="J32" s="114"/>
    </row>
    <row r="33" spans="2:10" s="104" customFormat="1" ht="15.95" customHeight="1">
      <c r="B33" s="125"/>
      <c r="C33" s="125"/>
      <c r="D33" s="125"/>
      <c r="E33" s="126"/>
      <c r="F33" s="127"/>
      <c r="G33" s="127"/>
      <c r="J33" s="114"/>
    </row>
    <row r="34" spans="2:10" s="104" customFormat="1" ht="15.95" customHeight="1">
      <c r="B34" s="125"/>
      <c r="C34" s="125"/>
      <c r="D34" s="125"/>
      <c r="E34" s="126"/>
      <c r="F34" s="127"/>
      <c r="G34" s="127"/>
      <c r="J34" s="114"/>
    </row>
    <row r="35" spans="2:10" s="104" customFormat="1" ht="15.95" customHeight="1">
      <c r="B35" s="125"/>
      <c r="C35" s="125"/>
      <c r="D35" s="125"/>
      <c r="E35" s="126"/>
      <c r="F35" s="127"/>
      <c r="G35" s="127"/>
      <c r="J35" s="114"/>
    </row>
    <row r="36" spans="2:10" s="104" customFormat="1" ht="15.95" customHeight="1">
      <c r="B36" s="125"/>
      <c r="C36" s="125"/>
      <c r="D36" s="125"/>
      <c r="E36" s="126"/>
      <c r="F36" s="127"/>
      <c r="G36" s="127"/>
      <c r="J36" s="114"/>
    </row>
    <row r="37" spans="2:10" s="104" customFormat="1" ht="15.95" customHeight="1">
      <c r="B37" s="125"/>
      <c r="C37" s="125"/>
      <c r="D37" s="125"/>
      <c r="E37" s="126"/>
      <c r="F37" s="127"/>
      <c r="G37" s="127"/>
      <c r="J37" s="114"/>
    </row>
    <row r="38" spans="2:10" s="104" customFormat="1" ht="15.95" customHeight="1">
      <c r="B38" s="125"/>
      <c r="C38" s="125"/>
      <c r="D38" s="125"/>
      <c r="E38" s="126"/>
      <c r="F38" s="127"/>
      <c r="G38" s="127"/>
      <c r="J38" s="114"/>
    </row>
    <row r="39" spans="2:10" s="104" customFormat="1" ht="15.95" customHeight="1">
      <c r="B39" s="125"/>
      <c r="C39" s="125"/>
      <c r="D39" s="125"/>
      <c r="E39" s="126"/>
      <c r="F39" s="127"/>
      <c r="G39" s="127"/>
      <c r="J39" s="114"/>
    </row>
    <row r="40" spans="2:10" s="104" customFormat="1" ht="15.95" customHeight="1">
      <c r="B40" s="125"/>
      <c r="C40" s="125"/>
      <c r="D40" s="125"/>
      <c r="E40" s="125"/>
      <c r="F40" s="127"/>
      <c r="G40" s="127"/>
      <c r="J40" s="114"/>
    </row>
    <row r="41" spans="2:10">
      <c r="B41" s="128"/>
      <c r="C41" s="128"/>
      <c r="D41" s="128"/>
      <c r="E41" s="59"/>
      <c r="F41" s="129"/>
      <c r="G41" s="129"/>
    </row>
  </sheetData>
  <mergeCells count="27"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  <mergeCell ref="C20:E20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B4:G4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Shen.Spjeg.faqa 1</vt:lpstr>
      <vt:lpstr>Shen.Spjeg.ne vazhdim</vt:lpstr>
      <vt:lpstr>Pasq.Ndih. Kesh Fllout</vt:lpstr>
      <vt:lpstr>Pasq.per AAM 1</vt:lpstr>
      <vt:lpstr>Kop.</vt:lpstr>
      <vt:lpstr>Aktivet</vt:lpstr>
      <vt:lpstr>Pasivet</vt:lpstr>
      <vt:lpstr>Rez.2</vt:lpstr>
      <vt:lpstr>Rez.1</vt:lpstr>
      <vt:lpstr>Fluksi 1</vt:lpstr>
      <vt:lpstr>Fluksi 2</vt:lpstr>
      <vt:lpstr>Kapitali 1</vt:lpstr>
      <vt:lpstr>Pasq.per AAM 2</vt:lpstr>
      <vt:lpstr>Kapitali 2</vt:lpstr>
      <vt:lpstr>Shenimet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Kapo Rraku</cp:lastModifiedBy>
  <cp:lastPrinted>2009-03-28T19:11:02Z</cp:lastPrinted>
  <dcterms:created xsi:type="dcterms:W3CDTF">2002-02-16T18:16:52Z</dcterms:created>
  <dcterms:modified xsi:type="dcterms:W3CDTF">2011-03-07T19:41:49Z</dcterms:modified>
</cp:coreProperties>
</file>