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B34"/>
  <c r="D33"/>
  <c r="B33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<sst xmlns="http://schemas.openxmlformats.org/spreadsheetml/2006/main" count="414" uniqueCount="271">
  <si>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</si>
  <si>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</si>
  <si>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</si>
  <si>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</si>
  <si>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</si>
  <si>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</si>
  <si>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</si>
  <si>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</si>
  <si>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</si>
  <si>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</si>
  <si>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</si>
  <si>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</si>
  <si>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</si>
  <si>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</si>
  <si>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</si>
  <si>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</si>
  <si>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</si>
  <si>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</si>
  <si>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</si>
  <si>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</si>
  <si>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</si>
  <si>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</si>
  <si>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</si>
  <si>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</si>
  <si>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</si>
  <si>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</si>
  <si>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</si>
  <si>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</si>
  <si>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</si>
  <si>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</si>
  <si>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</si>
  <si>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</si>
  <si>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</si>
  <si>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</si>
  <si>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</si>
  <si>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</si>
  <si>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</si>
  <si>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</si>
  <si>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</si>
  <si>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</si>
  <si>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</si>
  <si>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</si>
  <si>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</si>
  <si>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</si>
  <si>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</si>
  <si>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</si>
  <si>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</si>
  <si>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</si>
  <si>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</si>
  <si>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</si>
  <si>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</si>
  <si>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</si>
  <si>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</si>
  <si>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</si>
  <si>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</si>
  <si>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</si>
  <si>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</si>
  <si>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</si>
  <si>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</si>
  <si>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</si>
  <si>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</si>
  <si>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</si>
  <si>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</si>
  <si>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</si>
  <si>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</si>
  <si>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</si>
  <si>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</si>
  <si>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</si>
  <si>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</si>
  <si>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</si>
  <si>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</si>
  <si>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</si>
  <si>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</si>
  <si>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</si>
  <si>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</si>
  <si>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</si>
  <si>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</si>
  <si>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</si>
  <si>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</si>
  <si>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</si>
  <si>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</si>
  <si>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</si>
  <si>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</si>
  <si>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</si>
  <si>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</si>
  <si>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</si>
  <si>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</si>
  <si>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</si>
  <si>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</si>
  <si>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</si>
  <si>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</si>
  <si>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</si>
  <si>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</si>
  <si>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</si>
  <si>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</si>
  <si>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</si>
  <si>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</si>
  <si>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</si>
  <si>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</si>
  <si>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</si>
  <si>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</si>
  <si>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</si>
  <si>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</si>
  <si>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</si>
  <si>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</si>
  <si>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</si>
  <si>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</si>
  <si>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</si>
  <si>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</si>
  <si>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</si>
  <si>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</si>
  <si>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</si>
  <si>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</si>
  <si>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</si>
  <si>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</si>
  <si>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</si>
  <si>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</si>
  <si>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</si>
  <si>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</si>
  <si>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</si>
  <si>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</si>
  <si>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</si>
  <si>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</si>
  <si>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</si>
  <si>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</si>
  <si>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</si>
  <si>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</si>
  <si>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</si>
  <si>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</si>
  <si>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</si>
  <si>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</si>
  <si>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</si>
  <si>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</si>
  <si>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</si>
  <si>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</si>
  <si>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</si>
  <si>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</si>
  <si>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</si>
  <si>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</si>
  <si>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</si>
  <si>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</si>
  <si>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</si>
  <si>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</si>
  <si>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</si>
  <si>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</si>
  <si>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</si>
  <si>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</si>
  <si>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</si>
  <si>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</si>
  <si>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</si>
  <si>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</si>
  <si>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</si>
  <si>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</si>
  <si>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</si>
  <si>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</si>
  <si>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</si>
  <si>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</si>
  <si>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</si>
  <si>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</si>
  <si>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</si>
  <si>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</si>
  <si>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</si>
  <si>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</si>
  <si>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</si>
  <si>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</si>
  <si>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</si>
  <si>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</si>
  <si>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</si>
  <si>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</si>
  <si>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</si>
  <si>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</si>
  <si>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</si>
  <si>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</si>
  <si>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</si>
  <si>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</si>
  <si>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</si>
  <si>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</si>
  <si>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</si>
  <si>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</si>
  <si>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</si>
  <si>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</si>
  <si>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</si>
  <si>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</si>
  <si>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</si>
  <si>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</si>
  <si>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</si>
  <si>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</si>
  <si>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</si>
  <si>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</si>
  <si>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</si>
  <si>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</si>
  <si>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</si>
  <si>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</si>
  <si>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</si>
  <si>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</si>
  <si>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</si>
  <si>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</si>
  <si>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</si>
  <si>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</si>
  <si>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</si>
  <si>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</si>
  <si>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</si>
  <si>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</si>
  <si>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</si>
  <si>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</si>
  <si>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</si>
  <si>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</si>
  <si>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</si>
  <si>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</si>
  <si>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</si>
  <si>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</si>
  <si>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</si>
  <si>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</si>
  <si>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</si>
  <si>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</si>
  <si>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</si>
  <si>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</si>
  <si>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</si>
  <si>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</si>
  <si>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</si>
  <si>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</si>
  <si>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</si>
  <si>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</si>
  <si>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</si>
  <si>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</si>
  <si>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</si>
  <si>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</si>
  <si>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</si>
  <si>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</si>
  <si>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</si>
  <si>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</si>
  <si>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</si>
  <si>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</si>
  <si>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</si>
  <si>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</si>
  <si>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</si>
  <si>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</si>
  <si>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</si>
  <si>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</si>
  <si>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</si>
  <si>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</si>
  <si>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</si>
  <si>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</si>
  <si>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</si>
  <si>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</si>
  <si>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</si>
  <si>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</si>
  <si>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</si>
  <si>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</si>
  <si>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</si>
  <si>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</si>
  <si>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</si>
  <si>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</si>
  <si>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</si>
  <si>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</si>
  <si>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</si>
  <si>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</si>
  <si>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</si>
  <si>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</si>
  <si>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</si>
  <si>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</si>
  <si>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</si>
  <si>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</si>
  <si>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</si>
  <si>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</si>
  <si>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</si>
  <si>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</si>
  <si>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</si>
  <si>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2020</t>
  </si>
  <si>
    <t>SARDO</t>
  </si>
  <si>
    <t>K13120402W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</si>
</sst>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2020/NDERTIM/SARDO/BILANC%202020%20%20SARDO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6">
          <cell r="AL126">
            <v>75638320</v>
          </cell>
          <cell r="AM126">
            <v>42865630</v>
          </cell>
        </row>
        <row r="127">
          <cell r="AL127">
            <v>0</v>
          </cell>
          <cell r="AM127">
            <v>0</v>
          </cell>
        </row>
        <row r="133">
          <cell r="AL133">
            <v>60172971</v>
          </cell>
          <cell r="AM133">
            <v>32242606</v>
          </cell>
        </row>
        <row r="134">
          <cell r="AL134">
            <v>0</v>
          </cell>
          <cell r="AM134">
            <v>236077</v>
          </cell>
        </row>
        <row r="136">
          <cell r="AL136">
            <v>6324545.4545454532</v>
          </cell>
          <cell r="AM136">
            <v>5577454.5454545431</v>
          </cell>
        </row>
        <row r="137">
          <cell r="AL137">
            <v>1004095.0909090907</v>
          </cell>
          <cell r="AM137">
            <v>884634.90909090871</v>
          </cell>
        </row>
        <row r="138">
          <cell r="AL138">
            <v>0</v>
          </cell>
          <cell r="AM138">
            <v>0</v>
          </cell>
        </row>
        <row r="140">
          <cell r="AL140">
            <v>299461</v>
          </cell>
          <cell r="AM140">
            <v>421842</v>
          </cell>
        </row>
        <row r="141">
          <cell r="AL141">
            <v>112067.23828125</v>
          </cell>
          <cell r="AM141">
            <v>25265</v>
          </cell>
        </row>
        <row r="142">
          <cell r="AL142">
            <v>3935070.9</v>
          </cell>
          <cell r="AM142">
            <v>1092604</v>
          </cell>
        </row>
        <row r="147">
          <cell r="AL147">
            <v>440000</v>
          </cell>
        </row>
        <row r="149">
          <cell r="AL149">
            <v>0</v>
          </cell>
          <cell r="AM149">
            <v>43</v>
          </cell>
        </row>
        <row r="150">
          <cell r="AL150">
            <v>0</v>
          </cell>
          <cell r="AM150">
            <v>0</v>
          </cell>
        </row>
        <row r="154">
          <cell r="AM154">
            <v>0</v>
          </cell>
        </row>
        <row r="157">
          <cell r="AL157">
            <v>60312</v>
          </cell>
          <cell r="AM157">
            <v>3561</v>
          </cell>
        </row>
        <row r="161">
          <cell r="AL161">
            <v>650750.86568181927</v>
          </cell>
          <cell r="AM161">
            <v>359666.48181818204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40625" defaultRowHeight="15"/>
  <cols>
    <col min="1" max="1" width="81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267</v>
      </c>
    </row>
    <row r="10" spans="1:6">
      <c r="A10" s="61" t="s">
        <v>259</v>
      </c>
      <c r="B10" s="62">
        <f>ROUND([1]CENTR!AL126*1,0)</f>
        <v>75638320</v>
      </c>
      <c r="C10" s="51"/>
      <c r="D10" s="62">
        <f>ROUND([1]CENTR!AM126*1,0)</f>
        <v>42865630</v>
      </c>
      <c r="E10" s="50"/>
      <c r="F10" s="79" t="s">
        <v>264</v>
      </c>
    </row>
    <row r="11" spans="1:6">
      <c r="A11" s="61" t="s">
        <v>261</v>
      </c>
      <c r="B11" s="62">
        <f>ROUND([1]CENTR!AL127*1,0)</f>
        <v>0</v>
      </c>
      <c r="C11" s="51"/>
      <c r="D11" s="62">
        <f>ROUND([1]CENTR!AM127*1,0)</f>
        <v>0</v>
      </c>
      <c r="E11" s="50"/>
      <c r="F11" s="79" t="s">
        <v>265</v>
      </c>
    </row>
    <row r="12" spans="1:6">
      <c r="A12" s="61" t="s">
        <v>262</v>
      </c>
      <c r="B12" s="62"/>
      <c r="C12" s="51"/>
      <c r="D12" s="62"/>
      <c r="E12" s="50"/>
      <c r="F12" s="79" t="s">
        <v>265</v>
      </c>
    </row>
    <row r="13" spans="1:6">
      <c r="A13" s="61" t="s">
        <v>263</v>
      </c>
      <c r="B13" s="62"/>
      <c r="C13" s="51"/>
      <c r="D13" s="62"/>
      <c r="E13" s="50"/>
      <c r="F13" s="79" t="s">
        <v>265</v>
      </c>
    </row>
    <row r="14" spans="1:6">
      <c r="A14" s="61" t="s">
        <v>260</v>
      </c>
      <c r="B14" s="62"/>
      <c r="C14" s="51"/>
      <c r="D14" s="62"/>
      <c r="E14" s="50"/>
      <c r="F14" s="79" t="s">
        <v>266</v>
      </c>
    </row>
    <row r="15" spans="1:6">
      <c r="A15" s="44" t="s">
        <v>216</v>
      </c>
      <c r="B15" s="62"/>
      <c r="C15" s="51"/>
      <c r="D15" s="62"/>
      <c r="E15" s="50"/>
      <c r="F15" s="41"/>
    </row>
    <row r="16" spans="1:6" ht="29.25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f>-ROUND([1]CENTR!AL133*1,0)</f>
        <v>-60172971</v>
      </c>
      <c r="C19" s="51"/>
      <c r="D19" s="62">
        <f>-ROUND([1]CENTR!AM133*1,0)</f>
        <v>-32242606</v>
      </c>
      <c r="E19" s="50"/>
      <c r="F19" s="41"/>
    </row>
    <row r="20" spans="1:6">
      <c r="A20" s="61" t="s">
        <v>244</v>
      </c>
      <c r="B20" s="62">
        <f>-ROUND([1]CENTR!AL134*1,0)</f>
        <v>0</v>
      </c>
      <c r="C20" s="51"/>
      <c r="D20" s="62">
        <f>-ROUND([1]CENTR!AM134*1,0)</f>
        <v>-236077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245</v>
      </c>
      <c r="B22" s="62">
        <f>-ROUND([1]CENTR!AL136*1,0)</f>
        <v>-6324545</v>
      </c>
      <c r="C22" s="51"/>
      <c r="D22" s="62">
        <f>-ROUND([1]CENTR!AM136*1,0)</f>
        <v>-5577455</v>
      </c>
      <c r="E22" s="50"/>
      <c r="F22" s="41"/>
    </row>
    <row r="23" spans="1:6">
      <c r="A23" s="61" t="s">
        <v>246</v>
      </c>
      <c r="B23" s="62">
        <f>-ROUND([1]CENTR!AL137*1,0)</f>
        <v>-1004095</v>
      </c>
      <c r="C23" s="51"/>
      <c r="D23" s="62">
        <f>-ROUND([1]CENTR!AM137*1,0)</f>
        <v>-884635</v>
      </c>
      <c r="E23" s="50"/>
      <c r="F23" s="41"/>
    </row>
    <row r="24" spans="1:6">
      <c r="A24" s="61" t="s">
        <v>248</v>
      </c>
      <c r="B24" s="62">
        <f>-ROUND([1]CENTR!AL138*1,0)</f>
        <v>0</v>
      </c>
      <c r="C24" s="51"/>
      <c r="D24" s="62">
        <f>-ROUND([1]CENTR!AM138*1,0)</f>
        <v>0</v>
      </c>
      <c r="E24" s="50"/>
      <c r="F24" s="41"/>
    </row>
    <row r="25" spans="1:6">
      <c r="A25" s="44" t="s">
        <v>220</v>
      </c>
      <c r="B25" s="62">
        <f>-ROUND([1]CENTR!AL140*1,0)</f>
        <v>-299461</v>
      </c>
      <c r="C25" s="51"/>
      <c r="D25" s="62">
        <f>-ROUND([1]CENTR!AM140*1,0)</f>
        <v>-421842</v>
      </c>
      <c r="E25" s="50"/>
      <c r="F25" s="41"/>
    </row>
    <row r="26" spans="1:6">
      <c r="A26" s="44" t="s">
        <v>235</v>
      </c>
      <c r="B26" s="62">
        <f>-ROUND([1]CENTR!AL141*1,0)</f>
        <v>-112067</v>
      </c>
      <c r="C26" s="51"/>
      <c r="D26" s="62">
        <f>-ROUND([1]CENTR!AM141*1,0)</f>
        <v>-25265</v>
      </c>
      <c r="E26" s="50"/>
      <c r="F26" s="41"/>
    </row>
    <row r="27" spans="1:6">
      <c r="A27" s="44" t="s">
        <v>221</v>
      </c>
      <c r="B27" s="62">
        <f>-ROUND([1]CENTR!AL142*1,0)</f>
        <v>-3935071</v>
      </c>
      <c r="C27" s="51"/>
      <c r="D27" s="62">
        <f>-ROUND([1]CENTR!AM142*1,0)</f>
        <v>-1092604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249</v>
      </c>
      <c r="B29" s="62"/>
      <c r="C29" s="51"/>
      <c r="D29" s="62"/>
      <c r="E29" s="50"/>
      <c r="F29" s="41"/>
    </row>
    <row r="30" spans="1:6" ht="15" customHeight="1">
      <c r="A30" s="61" t="s">
        <v>247</v>
      </c>
      <c r="B30" s="62"/>
      <c r="C30" s="51"/>
      <c r="D30" s="62"/>
      <c r="E30" s="50"/>
      <c r="F30" s="41"/>
    </row>
    <row r="31" spans="1:6" ht="15" customHeight="1">
      <c r="A31" s="61" t="s">
        <v>256</v>
      </c>
      <c r="B31" s="62"/>
      <c r="C31" s="51"/>
      <c r="D31" s="62"/>
      <c r="E31" s="50"/>
      <c r="F31" s="41"/>
    </row>
    <row r="32" spans="1:6" ht="15" customHeight="1">
      <c r="A32" s="61" t="s">
        <v>250</v>
      </c>
      <c r="B32" s="62"/>
      <c r="C32" s="51"/>
      <c r="D32" s="62"/>
      <c r="E32" s="50"/>
      <c r="F32" s="41"/>
    </row>
    <row r="33" spans="1:6" ht="15" customHeight="1">
      <c r="A33" s="61" t="s">
        <v>255</v>
      </c>
      <c r="B33" s="62">
        <f>-ROUND(([1]CENTR!AL149+[1]CENTR!AL150)*1,0)</f>
        <v>0</v>
      </c>
      <c r="C33" s="51"/>
      <c r="D33" s="62">
        <f>ROUND(([1]CENTR!AM149+[1]CENTR!AM150)*1,0)</f>
        <v>43</v>
      </c>
      <c r="E33" s="50"/>
      <c r="F33" s="41"/>
    </row>
    <row r="34" spans="1:6" ht="15" customHeight="1">
      <c r="A34" s="61" t="s">
        <v>251</v>
      </c>
      <c r="B34" s="62">
        <f>ROUND(([1]CENTR!AL147+[1]CENTR!AL151)*1,0)</f>
        <v>440000</v>
      </c>
      <c r="C34" s="51"/>
      <c r="D34" s="62"/>
      <c r="E34" s="50"/>
      <c r="F34" s="41"/>
    </row>
    <row r="35" spans="1:6" ht="29.25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252</v>
      </c>
      <c r="B37" s="62"/>
      <c r="C37" s="51"/>
      <c r="D37" s="62"/>
      <c r="E37" s="50"/>
      <c r="F37" s="41"/>
    </row>
    <row r="38" spans="1:6" ht="30">
      <c r="A38" s="61" t="s">
        <v>254</v>
      </c>
      <c r="B38" s="62"/>
      <c r="C38" s="51"/>
      <c r="D38" s="62"/>
      <c r="E38" s="50"/>
      <c r="F38" s="41"/>
    </row>
    <row r="39" spans="1:6">
      <c r="A39" s="61" t="s">
        <v>253</v>
      </c>
      <c r="B39" s="62">
        <f>-ROUND(([1]CENTR!AL157)*1,0)-1</f>
        <v>-60313</v>
      </c>
      <c r="C39" s="51"/>
      <c r="D39" s="62">
        <f>-ROUND(([1]CENTR!AM154+[1]CENTR!AM157)*1,0)</f>
        <v>-3561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257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4169797</v>
      </c>
      <c r="C42" s="54"/>
      <c r="D42" s="53">
        <f>SUM(D9:D41)</f>
        <v>2381628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f>-ROUND([1]CENTR!AL161*1,0)</f>
        <v>-650751</v>
      </c>
      <c r="C44" s="51"/>
      <c r="D44" s="62">
        <f>-ROUND([1]CENTR!AM161*1,0)</f>
        <v>-359666</v>
      </c>
      <c r="E44" s="50"/>
      <c r="F44" s="41"/>
    </row>
    <row r="45" spans="1:6">
      <c r="A45" s="61" t="s">
        <v>226</v>
      </c>
      <c r="B45" s="62">
        <f>-ROUND([1]CENTR!AL162*1,0)</f>
        <v>0</v>
      </c>
      <c r="C45" s="51"/>
      <c r="D45" s="62">
        <f>-ROUND([1]CENTR!AM162*1,0)</f>
        <v>0</v>
      </c>
      <c r="E45" s="50"/>
      <c r="F45" s="41"/>
    </row>
    <row r="46" spans="1:6">
      <c r="A46" s="61" t="s">
        <v>236</v>
      </c>
      <c r="B46" s="62">
        <f>-ROUND([1]CENTR!AL163*1,0)</f>
        <v>0</v>
      </c>
      <c r="C46" s="51"/>
      <c r="D46" s="62">
        <f>-ROUND([1]CENTR!AM163*1,0)</f>
        <v>0</v>
      </c>
      <c r="E46" s="50"/>
      <c r="F46" s="41"/>
    </row>
    <row r="47" spans="1:6">
      <c r="A47" s="44" t="s">
        <v>240</v>
      </c>
      <c r="B47" s="65">
        <f>SUM(B42:B46)</f>
        <v>3519046</v>
      </c>
      <c r="C47" s="57"/>
      <c r="D47" s="65">
        <f>SUM(D42:D46)</f>
        <v>2021962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243</v>
      </c>
      <c r="B57" s="74">
        <f>B47+B55</f>
        <v>3519046</v>
      </c>
      <c r="C57" s="75"/>
      <c r="D57" s="74">
        <f>D47+D55</f>
        <v>2021962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258</v>
      </c>
      <c r="B64" s="38"/>
      <c r="C64" s="38"/>
      <c r="D64" s="38"/>
      <c r="E64" s="60"/>
      <c r="F64" s="3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fredi</cp:lastModifiedBy>
  <cp:lastPrinted>2016-10-03T09:59:38Z</cp:lastPrinted>
  <dcterms:created xsi:type="dcterms:W3CDTF">2012-01-19T09:31:29Z</dcterms:created>
  <dcterms:modified xsi:type="dcterms:W3CDTF">2021-03-24T09:19:40Z</dcterms:modified>
</cp:coreProperties>
</file>