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VA\Eva - Kontabilitet 2020\Julbok Sh.p.k\Bilanci 2020\Bilanci Viti 2020\Bilanci 2020 QKB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6" i="1"/>
  <c r="B26" i="1"/>
  <c r="C25" i="1"/>
  <c r="B25" i="1"/>
  <c r="C23" i="1"/>
  <c r="B23" i="1"/>
  <c r="B22" i="1"/>
  <c r="C22" i="1"/>
  <c r="C13" i="1"/>
  <c r="C14" i="1"/>
  <c r="C16" i="1"/>
  <c r="B16" i="1"/>
  <c r="C15" i="1"/>
  <c r="B15" i="1"/>
  <c r="B14" i="1"/>
  <c r="B13" i="1"/>
  <c r="C11" i="1"/>
  <c r="C10" i="1"/>
  <c r="B11" i="1"/>
  <c r="B10" i="1"/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<sst xmlns="http://schemas.openxmlformats.org/spreadsheetml/2006/main" count="26" uniqueCount="25">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</sst>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7" sqref="E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39.42578125" customWidth="1"/>
    <col min="6" max="6" width="9.7109375" bestFit="1" customWidth="1"/>
    <col min="7" max="7" width="20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21632992</v>
      </c>
      <c r="C6" s="1">
        <v>9466896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f>-14585703</f>
        <v>-14585703</v>
      </c>
      <c r="C10" s="1">
        <f>-6287759</f>
        <v>-6287759</v>
      </c>
    </row>
    <row r="11" spans="1:14" x14ac:dyDescent="0.25">
      <c r="A11" s="10" t="s">
        <v>14</v>
      </c>
      <c r="B11" s="9">
        <f>-417200</f>
        <v>-417200</v>
      </c>
      <c r="C11" s="1">
        <f>-114800</f>
        <v>-114800</v>
      </c>
    </row>
    <row r="12" spans="1:14" x14ac:dyDescent="0.25">
      <c r="A12" s="10" t="s">
        <v>13</v>
      </c>
      <c r="B12" s="16">
        <f>SUM(B13:B14)</f>
        <v>-1662699</v>
      </c>
      <c r="C12" s="16">
        <f>SUM(C13:C14)</f>
        <v>-1103657</v>
      </c>
    </row>
    <row r="13" spans="1:14" x14ac:dyDescent="0.25">
      <c r="A13" s="15" t="s">
        <v>12</v>
      </c>
      <c r="B13" s="9">
        <f>-1424761</f>
        <v>-1424761</v>
      </c>
      <c r="C13" s="1">
        <f>-945720</f>
        <v>-945720</v>
      </c>
    </row>
    <row r="14" spans="1:14" x14ac:dyDescent="0.25">
      <c r="A14" s="15" t="s">
        <v>11</v>
      </c>
      <c r="B14" s="9">
        <f>-237938</f>
        <v>-237938</v>
      </c>
      <c r="C14" s="1">
        <f>-157937</f>
        <v>-157937</v>
      </c>
    </row>
    <row r="15" spans="1:14" x14ac:dyDescent="0.25">
      <c r="A15" s="10" t="s">
        <v>10</v>
      </c>
      <c r="B15" s="14">
        <f>-306726</f>
        <v>-306726</v>
      </c>
      <c r="C15" s="1">
        <f>-114998</f>
        <v>-114998</v>
      </c>
    </row>
    <row r="16" spans="1:14" x14ac:dyDescent="0.25">
      <c r="A16" s="10" t="s">
        <v>9</v>
      </c>
      <c r="B16" s="14">
        <f>-2194503</f>
        <v>-2194503</v>
      </c>
      <c r="C16" s="1">
        <f>-1303603</f>
        <v>-1303603</v>
      </c>
    </row>
    <row r="17" spans="1:3" x14ac:dyDescent="0.25">
      <c r="A17" s="11" t="s">
        <v>8</v>
      </c>
      <c r="B17" s="7">
        <f>SUM(B6:B12,B15:B16)</f>
        <v>2466161</v>
      </c>
      <c r="C17" s="7">
        <f>SUM(C6:C12,C15:C16)</f>
        <v>542079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>
        <v>7638</v>
      </c>
    </row>
    <row r="22" spans="1:3" x14ac:dyDescent="0.25">
      <c r="A22" s="10" t="s">
        <v>4</v>
      </c>
      <c r="B22" s="9">
        <f>-30698</f>
        <v>-30698</v>
      </c>
      <c r="C22" s="1">
        <f>-191767</f>
        <v>-191767</v>
      </c>
    </row>
    <row r="23" spans="1:3" x14ac:dyDescent="0.25">
      <c r="A23" s="8" t="s">
        <v>3</v>
      </c>
      <c r="B23" s="7">
        <f>B20+B21+B22</f>
        <v>-30698</v>
      </c>
      <c r="C23" s="7">
        <f>C20+C21+C22</f>
        <v>-184129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2435463</v>
      </c>
      <c r="C25" s="6">
        <f>C17+C23</f>
        <v>357950</v>
      </c>
    </row>
    <row r="26" spans="1:3" x14ac:dyDescent="0.25">
      <c r="A26" s="5" t="s">
        <v>1</v>
      </c>
      <c r="B26" s="4">
        <f>-365606</f>
        <v>-365606</v>
      </c>
      <c r="C26" s="1">
        <f>-17923</f>
        <v>-17923</v>
      </c>
    </row>
    <row r="27" spans="1:3" ht="15.75" thickBot="1" x14ac:dyDescent="0.3">
      <c r="A27" s="3" t="s">
        <v>0</v>
      </c>
      <c r="B27" s="2">
        <f>B25+B26</f>
        <v>2069857</v>
      </c>
      <c r="C27" s="2">
        <f>C25+C26</f>
        <v>340027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2021-07-19T11:54:54Z</dcterms:modified>
</cp:coreProperties>
</file>