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569\Documents\Bilance viti 2020 Deklarim\Ilir Kalluçi\"/>
    </mc:Choice>
  </mc:AlternateContent>
  <xr:revisionPtr revIDLastSave="0" documentId="13_ncr:1_{BF28CAC7-6F0D-4C24-A085-9584584EBC5C}" xr6:coauthVersionLast="47" xr6:coauthVersionMax="47" xr10:uidLastSave="{00000000-0000-0000-0000-000000000000}"/>
  <bookViews>
    <workbookView xWindow="-120" yWindow="-120" windowWidth="29040" windowHeight="15840" xr2:uid="{DB71CB61-B814-40FC-BD04-B4DD29E4961E}"/>
  </bookViews>
  <sheets>
    <sheet name="2.1-Pasqyra e Perform. (nat 2)" sheetId="2" r:id="rId1"/>
  </sheets>
  <externalReferences>
    <externalReference r:id="rId2"/>
    <externalReference r:id="rId3"/>
    <externalReference r:id="rId4"/>
  </externalReferences>
  <definedNames>
    <definedName name="Furnitor">[1]DataBase!$A:$C</definedName>
    <definedName name="MagQ" localSheetId="0">[2]MagQ!$B$7:$V$922</definedName>
    <definedName name="MagQ">[3]MagQ!$B$7:$V$390</definedName>
    <definedName name="vDateTime">#REF!</definedName>
    <definedName name="vDiastolic">#REF!</definedName>
    <definedName name="vHeartRate">#REF!</definedName>
    <definedName name="vSystol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2" l="1"/>
  <c r="D10" i="2"/>
  <c r="B15" i="2"/>
  <c r="D15" i="2"/>
  <c r="B16" i="2"/>
  <c r="D16" i="2"/>
  <c r="B17" i="2"/>
  <c r="D17" i="2"/>
  <c r="B19" i="2"/>
  <c r="D19" i="2"/>
  <c r="B20" i="2"/>
  <c r="D20" i="2"/>
  <c r="B22" i="2"/>
  <c r="D22" i="2"/>
  <c r="B23" i="2"/>
  <c r="D23" i="2"/>
  <c r="B25" i="2"/>
  <c r="D25" i="2"/>
  <c r="B26" i="2"/>
  <c r="D26" i="2"/>
  <c r="B27" i="2"/>
  <c r="D27" i="2"/>
  <c r="B30" i="2"/>
  <c r="D30" i="2"/>
  <c r="B32" i="2"/>
  <c r="D32" i="2"/>
  <c r="B34" i="2"/>
  <c r="D34" i="2"/>
  <c r="B35" i="2"/>
  <c r="D35" i="2"/>
  <c r="B37" i="2"/>
  <c r="D37" i="2"/>
  <c r="B39" i="2"/>
  <c r="D39" i="2"/>
  <c r="B41" i="2"/>
  <c r="D41" i="2"/>
  <c r="B44" i="2"/>
  <c r="D44" i="2"/>
  <c r="B45" i="2"/>
  <c r="D45" i="2"/>
  <c r="B46" i="2"/>
  <c r="D46" i="2"/>
  <c r="B50" i="2"/>
  <c r="D50" i="2"/>
  <c r="B51" i="2"/>
  <c r="D51" i="2"/>
  <c r="B52" i="2"/>
  <c r="D52" i="2"/>
  <c r="B53" i="2"/>
  <c r="D53" i="2"/>
  <c r="B55" i="2" l="1"/>
  <c r="B42" i="2"/>
  <c r="B47" i="2" s="1"/>
  <c r="B57" i="2" s="1"/>
  <c r="D42" i="2"/>
  <c r="D47" i="2" s="1"/>
  <c r="D55" i="2"/>
  <c r="D57" i="2" s="1"/>
</calcChain>
</file>

<file path=xl/sharedStrings.xml><?xml version="1.0" encoding="utf-8"?>
<sst xmlns="http://schemas.openxmlformats.org/spreadsheetml/2006/main" count="66" uniqueCount="62">
  <si>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</si>
  <si>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</si>
  <si>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</si>
  <si>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</si>
  <si>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</si>
  <si>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</si>
  <si>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</si>
  <si>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</si>
  <si>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</si>
  <si>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</si>
  <si>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</si>
  <si>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</si>
  <si>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</si>
  <si>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</si>
  <si>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</si>
  <si>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</si>
  <si>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</si>
  <si>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</si>
  <si>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</si>
  <si>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</si>
  <si>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</si>
  <si>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</si>
  <si>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</si>
  <si>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</si>
  <si>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</si>
  <si>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</si>
  <si>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</si>
  <si>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</si>
  <si>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</si>
  <si>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</si>
  <si>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</si>
  <si>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</si>
  <si>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</si>
  <si>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</si>
  <si>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</si>
  <si>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</si>
  <si>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</si>
  <si>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</si>
  <si>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</si>
  <si>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</si>
  <si>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</si>
  <si>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</si>
  <si>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</si>
  <si>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</si>
  <si>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</si>
  <si>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</si>
  <si>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</si>
  <si>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</si>
  <si>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</si>
  <si>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</si>
  <si>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</si>
  <si>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</si>
  <si>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</si>
  <si>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</si>
  <si>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</si>
  <si>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</si>
  <si>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</si>
  <si>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</si>
  <si>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</si>
  <si>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K38709471P</t>
  </si>
  <si>
    <t>Ilir Kalluçi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</si>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</sst>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164" fontId="8" fillId="0" borderId="0" applyFont="0" applyFill="0" applyBorder="0" applyAlignment="0" applyProtection="0"/>
    <xf numFmtId="0" fontId="9" fillId="0" borderId="0"/>
  </cellStyleXfs>
  <cellXfs count="3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Font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Alignment="1">
      <alignment horizontal="right" wrapText="1"/>
    </xf>
    <xf numFmtId="37" fontId="2" fillId="0" borderId="0" xfId="5" applyNumberFormat="1" applyFont="1" applyAlignment="1">
      <alignment horizontal="right" wrapText="1"/>
    </xf>
    <xf numFmtId="0" fontId="10" fillId="0" borderId="0" xfId="6" applyFont="1" applyAlignment="1">
      <alignment wrapText="1"/>
    </xf>
    <xf numFmtId="37" fontId="11" fillId="0" borderId="0" xfId="6" applyNumberFormat="1" applyFont="1" applyAlignment="1">
      <alignment horizontal="right"/>
    </xf>
    <xf numFmtId="0" fontId="12" fillId="0" borderId="0" xfId="6" applyFont="1" applyAlignment="1">
      <alignment wrapText="1"/>
    </xf>
    <xf numFmtId="0" fontId="6" fillId="0" borderId="0" xfId="3" applyFont="1" applyAlignment="1">
      <alignment horizontal="center"/>
    </xf>
    <xf numFmtId="37" fontId="13" fillId="0" borderId="1" xfId="6" applyNumberFormat="1" applyFont="1" applyBorder="1" applyAlignment="1">
      <alignment horizontal="right"/>
    </xf>
    <xf numFmtId="37" fontId="13" fillId="0" borderId="0" xfId="6" applyNumberFormat="1" applyFont="1" applyAlignment="1">
      <alignment horizontal="right"/>
    </xf>
    <xf numFmtId="0" fontId="14" fillId="0" borderId="0" xfId="6" applyFont="1" applyAlignment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5" fillId="0" borderId="0" xfId="6" applyNumberFormat="1" applyFont="1" applyAlignment="1">
      <alignment horizontal="right" vertical="center"/>
    </xf>
    <xf numFmtId="165" fontId="2" fillId="0" borderId="0" xfId="5" applyNumberFormat="1" applyFont="1"/>
    <xf numFmtId="37" fontId="10" fillId="2" borderId="0" xfId="5" applyNumberFormat="1" applyFont="1" applyFill="1" applyAlignment="1">
      <alignment horizontal="right" wrapText="1"/>
    </xf>
    <xf numFmtId="37" fontId="10" fillId="0" borderId="0" xfId="5" applyNumberFormat="1" applyFont="1" applyAlignment="1">
      <alignment horizontal="right" wrapText="1"/>
    </xf>
    <xf numFmtId="0" fontId="16" fillId="3" borderId="0" xfId="1" applyFont="1" applyFill="1" applyAlignment="1">
      <alignment horizontal="left" wrapText="1" indent="2"/>
    </xf>
    <xf numFmtId="0" fontId="16" fillId="0" borderId="0" xfId="1" applyFont="1" applyAlignment="1">
      <alignment horizontal="left" wrapText="1" indent="2"/>
    </xf>
    <xf numFmtId="0" fontId="11" fillId="0" borderId="0" xfId="1" applyFont="1"/>
    <xf numFmtId="37" fontId="11" fillId="0" borderId="0" xfId="1" applyNumberFormat="1" applyFont="1" applyAlignment="1">
      <alignment horizontal="right"/>
    </xf>
    <xf numFmtId="37" fontId="11" fillId="0" borderId="1" xfId="1" applyNumberFormat="1" applyFont="1" applyBorder="1" applyAlignment="1">
      <alignment horizontal="right"/>
    </xf>
    <xf numFmtId="0" fontId="14" fillId="0" borderId="1" xfId="1" applyFont="1" applyBorder="1" applyAlignment="1">
      <alignment wrapText="1"/>
    </xf>
    <xf numFmtId="37" fontId="13" fillId="0" borderId="0" xfId="1" applyNumberFormat="1" applyFont="1" applyAlignment="1">
      <alignment horizontal="right"/>
    </xf>
    <xf numFmtId="37" fontId="13" fillId="0" borderId="2" xfId="1" applyNumberFormat="1" applyFont="1" applyBorder="1" applyAlignment="1">
      <alignment horizontal="right"/>
    </xf>
    <xf numFmtId="0" fontId="14" fillId="0" borderId="0" xfId="1" applyFont="1" applyAlignment="1">
      <alignment wrapText="1"/>
    </xf>
    <xf numFmtId="0" fontId="14" fillId="3" borderId="0" xfId="1" applyFont="1" applyFill="1" applyAlignment="1">
      <alignment wrapText="1"/>
    </xf>
    <xf numFmtId="0" fontId="16" fillId="4" borderId="0" xfId="1" applyFont="1" applyFill="1"/>
    <xf numFmtId="0" fontId="12" fillId="0" borderId="0" xfId="1" applyFont="1"/>
    <xf numFmtId="0" fontId="17" fillId="0" borderId="0" xfId="1" applyFont="1" applyAlignment="1">
      <alignment vertical="center"/>
    </xf>
    <xf numFmtId="3" fontId="15" fillId="0" borderId="0" xfId="1" applyNumberFormat="1" applyFont="1" applyAlignment="1">
      <alignment horizontal="center" vertical="center"/>
    </xf>
    <xf numFmtId="0" fontId="13" fillId="0" borderId="0" xfId="1" applyFont="1"/>
    <xf numFmtId="0" fontId="18" fillId="0" borderId="0" xfId="1" applyFont="1"/>
    <xf numFmtId="0" fontId="18" fillId="4" borderId="0" xfId="1" applyFont="1" applyFill="1"/>
  </cellXfs>
  <cellStyles count="7">
    <cellStyle name="Comma 4" xfId="5" xr:uid="{49388097-51BA-475A-B878-E409B84C444B}"/>
    <cellStyle name="Normal" xfId="0" builtinId="0"/>
    <cellStyle name="Normal 21 2" xfId="6" xr:uid="{E5FC1C8A-FC26-4074-B9C6-9CEE796143C8}"/>
    <cellStyle name="Normal 3 2" xfId="2" xr:uid="{CB2F5593-BE85-4F3A-ACC8-B4E99BE519C9}"/>
    <cellStyle name="Normal 7" xfId="1" xr:uid="{3071D9E3-6745-4A47-A656-38340D9D18DA}"/>
    <cellStyle name="Normal_Albania_-__Income_Statement_September_2009" xfId="3" xr:uid="{0833C843-B682-4327-9900-FF7C684A894F}"/>
    <cellStyle name="Normal_SHEET" xfId="4" xr:uid="{17EFDB21-78EE-4251-963A-66A7F97850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Bilanci%202019%20Tabaku%20shpk,%20ok,%20(Lenci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Users\Lorenc\Documents\Bilance%20viti%202014-2018\Bilance%20viti%202018\Alit%20Likollari\Bilanci2018%20Alit%20Likollari%20Printua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\Documents\Bilance%20Viti%202020\Bilanci%202020%20Ilir%20Kallu&#231;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ilanci Ri"/>
      <sheetName val="Bl.Biz.Vog"/>
      <sheetName val="Prodhimi"/>
      <sheetName val="Inventari"/>
      <sheetName val="Tat.Fitimi"/>
      <sheetName val="Dekl.Tap"/>
      <sheetName val="Rap.Lib"/>
      <sheetName val="Rap"/>
      <sheetName val="1-Pasqyra e Pozicioni Finan (2)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>Sheqer</v>
          </cell>
          <cell r="D8" t="str">
            <v>cop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311002</v>
          </cell>
          <cell r="C9" t="str">
            <v>Kripe</v>
          </cell>
          <cell r="D9" t="str">
            <v>cop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311003</v>
          </cell>
          <cell r="C10" t="str">
            <v>Qumesht</v>
          </cell>
          <cell r="D10" t="str">
            <v>cop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311004</v>
          </cell>
          <cell r="C11" t="str">
            <v>Kafe Ekspres</v>
          </cell>
          <cell r="D11" t="str">
            <v>cop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311005</v>
          </cell>
          <cell r="C12" t="str">
            <v>Kafe turke</v>
          </cell>
          <cell r="D12" t="str">
            <v>cop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311006</v>
          </cell>
          <cell r="C13" t="str">
            <v>Profile Druru Lyer</v>
          </cell>
          <cell r="D13" t="str">
            <v>kg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311007</v>
          </cell>
          <cell r="C14" t="str">
            <v>Doreza</v>
          </cell>
          <cell r="D14" t="str">
            <v>cop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311008</v>
          </cell>
          <cell r="C15" t="str">
            <v>Aksesor Plastik</v>
          </cell>
          <cell r="D15" t="str">
            <v>kg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311009</v>
          </cell>
          <cell r="C16" t="str">
            <v>Mentesha</v>
          </cell>
          <cell r="D16" t="str">
            <v>cop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311010</v>
          </cell>
          <cell r="C17" t="str">
            <v>Karburant</v>
          </cell>
          <cell r="D17" t="str">
            <v>Litra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311011</v>
          </cell>
          <cell r="C18" t="str">
            <v>Kakao</v>
          </cell>
          <cell r="D18" t="str">
            <v>Cope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311012</v>
          </cell>
          <cell r="C19" t="str">
            <v>Kripe Tablet 25 kg thesi</v>
          </cell>
          <cell r="D19" t="str">
            <v>cope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311013</v>
          </cell>
          <cell r="C20" t="str">
            <v>Pllake Gipsi</v>
          </cell>
          <cell r="D20" t="str">
            <v>M2</v>
          </cell>
          <cell r="H20">
            <v>340</v>
          </cell>
          <cell r="I20">
            <v>174.3725588235294</v>
          </cell>
          <cell r="J20">
            <v>59286.67</v>
          </cell>
          <cell r="K20">
            <v>340</v>
          </cell>
          <cell r="L20">
            <v>174.3725588235294</v>
          </cell>
          <cell r="M20">
            <v>59286.67</v>
          </cell>
          <cell r="N20">
            <v>0</v>
          </cell>
          <cell r="O20">
            <v>174.3725588235294</v>
          </cell>
          <cell r="P20">
            <v>0</v>
          </cell>
          <cell r="Q20">
            <v>340</v>
          </cell>
          <cell r="R20">
            <v>174.3725588235294</v>
          </cell>
          <cell r="S20">
            <v>59286.67</v>
          </cell>
        </row>
        <row r="21">
          <cell r="C21" t="str">
            <v>Lëndë e parë</v>
          </cell>
          <cell r="G21">
            <v>0</v>
          </cell>
          <cell r="J21">
            <v>59286.67</v>
          </cell>
          <cell r="M21">
            <v>59286.67</v>
          </cell>
          <cell r="P21">
            <v>0</v>
          </cell>
          <cell r="S21">
            <v>59286.67</v>
          </cell>
          <cell r="V21">
            <v>0</v>
          </cell>
        </row>
        <row r="22">
          <cell r="B22">
            <v>342001</v>
          </cell>
          <cell r="C22" t="str">
            <v xml:space="preserve">Kafe  Ekspres </v>
          </cell>
          <cell r="D22" t="str">
            <v>cop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342002</v>
          </cell>
          <cell r="C23" t="str">
            <v>Kafe Turke</v>
          </cell>
          <cell r="D23" t="str">
            <v>cop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351001</v>
          </cell>
          <cell r="C38" t="str">
            <v>Gaz I lengshem</v>
          </cell>
          <cell r="D38" t="str">
            <v>Kg</v>
          </cell>
          <cell r="E38">
            <v>32185.323433472833</v>
          </cell>
          <cell r="F38">
            <v>53.818210782001486</v>
          </cell>
          <cell r="G38">
            <v>1732156.5206295326</v>
          </cell>
          <cell r="H38">
            <v>155090</v>
          </cell>
          <cell r="I38">
            <v>45.055752595267265</v>
          </cell>
          <cell r="J38">
            <v>6987696.6699999999</v>
          </cell>
          <cell r="K38">
            <v>187275.32343347283</v>
          </cell>
          <cell r="L38">
            <v>46.561677378318073</v>
          </cell>
          <cell r="M38">
            <v>8719853.1906295326</v>
          </cell>
          <cell r="N38">
            <v>143260.61794487777</v>
          </cell>
          <cell r="O38">
            <v>46.561677378318073</v>
          </cell>
          <cell r="P38">
            <v>6670454.6737678833</v>
          </cell>
          <cell r="Q38">
            <v>44014.705488595064</v>
          </cell>
          <cell r="R38">
            <v>46.561677378318073</v>
          </cell>
          <cell r="S38">
            <v>2049398.5168616492</v>
          </cell>
        </row>
        <row r="39">
          <cell r="B39">
            <v>351002</v>
          </cell>
          <cell r="C39" t="str">
            <v>Gaz I lengshem</v>
          </cell>
          <cell r="D39" t="str">
            <v>Litra</v>
          </cell>
          <cell r="E39">
            <v>585.39000000001397</v>
          </cell>
          <cell r="F39">
            <v>36.660238460888806</v>
          </cell>
          <cell r="G39">
            <v>21460.536992620211</v>
          </cell>
          <cell r="H39">
            <v>66500</v>
          </cell>
          <cell r="I39">
            <v>34.429794436090226</v>
          </cell>
          <cell r="J39">
            <v>2289581.33</v>
          </cell>
          <cell r="K39">
            <v>67085.390000000014</v>
          </cell>
          <cell r="L39">
            <v>34.449257386632468</v>
          </cell>
          <cell r="M39">
            <v>2311041.8669926203</v>
          </cell>
          <cell r="N39">
            <v>66726.040000000037</v>
          </cell>
          <cell r="O39">
            <v>34.449257386632468</v>
          </cell>
          <cell r="P39">
            <v>2298662.5263507348</v>
          </cell>
          <cell r="Q39">
            <v>359.34999999997672</v>
          </cell>
          <cell r="R39">
            <v>34.44925738663234</v>
          </cell>
          <cell r="S39">
            <v>12379.34064188553</v>
          </cell>
        </row>
        <row r="40">
          <cell r="B40">
            <v>351003</v>
          </cell>
          <cell r="C40" t="str">
            <v>Bombula te reja</v>
          </cell>
          <cell r="D40" t="str">
            <v>cop</v>
          </cell>
          <cell r="E40">
            <v>17</v>
          </cell>
          <cell r="F40">
            <v>601.83333333333326</v>
          </cell>
          <cell r="G40">
            <v>10231.166666666666</v>
          </cell>
          <cell r="H40">
            <v>0</v>
          </cell>
          <cell r="I40">
            <v>0</v>
          </cell>
          <cell r="J40">
            <v>0</v>
          </cell>
          <cell r="K40">
            <v>17</v>
          </cell>
          <cell r="L40">
            <v>601.83333333333326</v>
          </cell>
          <cell r="M40">
            <v>10231.166666666666</v>
          </cell>
          <cell r="N40">
            <v>0</v>
          </cell>
          <cell r="O40">
            <v>601.83333333333326</v>
          </cell>
          <cell r="P40">
            <v>0</v>
          </cell>
          <cell r="Q40">
            <v>17</v>
          </cell>
          <cell r="R40">
            <v>601.83333333333326</v>
          </cell>
          <cell r="S40">
            <v>10231.166666666666</v>
          </cell>
        </row>
        <row r="41">
          <cell r="B41">
            <v>351004</v>
          </cell>
          <cell r="C41" t="str">
            <v>Furnela gatimi gazi</v>
          </cell>
          <cell r="D41" t="str">
            <v>cop</v>
          </cell>
          <cell r="E41">
            <v>8</v>
          </cell>
          <cell r="F41">
            <v>1303.9555555555555</v>
          </cell>
          <cell r="G41">
            <v>10431.644444444444</v>
          </cell>
          <cell r="H41">
            <v>0</v>
          </cell>
          <cell r="I41">
            <v>0</v>
          </cell>
          <cell r="J41">
            <v>0</v>
          </cell>
          <cell r="K41">
            <v>8</v>
          </cell>
          <cell r="L41">
            <v>1303.9555555555555</v>
          </cell>
          <cell r="M41">
            <v>10431.644444444444</v>
          </cell>
          <cell r="N41">
            <v>0</v>
          </cell>
          <cell r="O41">
            <v>1303.9555555555555</v>
          </cell>
          <cell r="P41">
            <v>0</v>
          </cell>
          <cell r="Q41">
            <v>8</v>
          </cell>
          <cell r="R41">
            <v>1303.9555555555555</v>
          </cell>
          <cell r="S41">
            <v>10431.644444444444</v>
          </cell>
        </row>
        <row r="42">
          <cell r="B42">
            <v>351005</v>
          </cell>
          <cell r="C42" t="str">
            <v>Rregullator gazi</v>
          </cell>
          <cell r="D42" t="str">
            <v>cop</v>
          </cell>
          <cell r="E42">
            <v>25</v>
          </cell>
          <cell r="F42">
            <v>180</v>
          </cell>
          <cell r="G42">
            <v>4500</v>
          </cell>
          <cell r="H42">
            <v>0</v>
          </cell>
          <cell r="I42">
            <v>0</v>
          </cell>
          <cell r="J42">
            <v>0</v>
          </cell>
          <cell r="K42">
            <v>25</v>
          </cell>
          <cell r="L42">
            <v>180</v>
          </cell>
          <cell r="M42">
            <v>4500</v>
          </cell>
          <cell r="N42">
            <v>0</v>
          </cell>
          <cell r="O42">
            <v>180</v>
          </cell>
          <cell r="P42">
            <v>0</v>
          </cell>
          <cell r="Q42">
            <v>25</v>
          </cell>
          <cell r="R42">
            <v>180</v>
          </cell>
          <cell r="S42">
            <v>4500</v>
          </cell>
        </row>
        <row r="43">
          <cell r="B43">
            <v>351006</v>
          </cell>
          <cell r="C43" t="str">
            <v>Shosha Gazi</v>
          </cell>
          <cell r="D43" t="str">
            <v>cop</v>
          </cell>
          <cell r="E43">
            <v>44</v>
          </cell>
          <cell r="F43">
            <v>52.283870967741933</v>
          </cell>
          <cell r="G43">
            <v>2300.4903225806452</v>
          </cell>
          <cell r="H43">
            <v>0</v>
          </cell>
          <cell r="I43">
            <v>0</v>
          </cell>
          <cell r="J43">
            <v>0</v>
          </cell>
          <cell r="K43">
            <v>44</v>
          </cell>
          <cell r="L43">
            <v>52.283870967741933</v>
          </cell>
          <cell r="M43">
            <v>2300.4903225806452</v>
          </cell>
          <cell r="N43">
            <v>0</v>
          </cell>
          <cell r="O43">
            <v>52.283870967741933</v>
          </cell>
          <cell r="P43">
            <v>0</v>
          </cell>
          <cell r="Q43">
            <v>44</v>
          </cell>
          <cell r="R43">
            <v>52.283870967741933</v>
          </cell>
          <cell r="S43">
            <v>2300.4903225806452</v>
          </cell>
        </row>
        <row r="44">
          <cell r="B44">
            <v>351007</v>
          </cell>
          <cell r="C44" t="str">
            <v>Tubo gome Gazi</v>
          </cell>
          <cell r="D44" t="str">
            <v>ml</v>
          </cell>
          <cell r="E44">
            <v>65</v>
          </cell>
          <cell r="F44">
            <v>47.5</v>
          </cell>
          <cell r="G44">
            <v>3087.5</v>
          </cell>
          <cell r="H44">
            <v>0</v>
          </cell>
          <cell r="I44">
            <v>0</v>
          </cell>
          <cell r="J44">
            <v>0</v>
          </cell>
          <cell r="K44">
            <v>65</v>
          </cell>
          <cell r="L44">
            <v>47.5</v>
          </cell>
          <cell r="M44">
            <v>3087.5</v>
          </cell>
          <cell r="N44">
            <v>0</v>
          </cell>
          <cell r="O44">
            <v>47.5</v>
          </cell>
          <cell r="P44">
            <v>0</v>
          </cell>
          <cell r="Q44">
            <v>65</v>
          </cell>
          <cell r="R44">
            <v>47.5</v>
          </cell>
          <cell r="S44">
            <v>3087.5</v>
          </cell>
        </row>
        <row r="45">
          <cell r="B45">
            <v>351008</v>
          </cell>
          <cell r="C45" t="str">
            <v>Bombula GLN 25kg</v>
          </cell>
          <cell r="D45" t="str">
            <v>cop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351009</v>
          </cell>
          <cell r="C46" t="str">
            <v>Bombula GLN 10kg</v>
          </cell>
          <cell r="D46" t="str">
            <v>cop</v>
          </cell>
          <cell r="E46">
            <v>4</v>
          </cell>
          <cell r="F46">
            <v>3613.636363636364</v>
          </cell>
          <cell r="G46">
            <v>14454.545454545456</v>
          </cell>
          <cell r="H46">
            <v>0</v>
          </cell>
          <cell r="I46">
            <v>0</v>
          </cell>
          <cell r="J46">
            <v>0</v>
          </cell>
          <cell r="K46">
            <v>4</v>
          </cell>
          <cell r="L46">
            <v>3613.636363636364</v>
          </cell>
          <cell r="M46">
            <v>14454.545454545456</v>
          </cell>
          <cell r="N46">
            <v>0</v>
          </cell>
          <cell r="O46">
            <v>3613.636363636364</v>
          </cell>
          <cell r="P46">
            <v>0</v>
          </cell>
          <cell r="Q46">
            <v>4</v>
          </cell>
          <cell r="R46">
            <v>3613.636363636364</v>
          </cell>
          <cell r="S46">
            <v>14454.545454545456</v>
          </cell>
        </row>
        <row r="47">
          <cell r="B47">
            <v>351010</v>
          </cell>
          <cell r="C47" t="str">
            <v>Kafe</v>
          </cell>
          <cell r="D47" t="str">
            <v>Kg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351011</v>
          </cell>
          <cell r="C48" t="str">
            <v>Uji 0.5 lit</v>
          </cell>
          <cell r="D48" t="str">
            <v>Cope</v>
          </cell>
          <cell r="E48">
            <v>9</v>
          </cell>
          <cell r="F48">
            <v>21.682879306096563</v>
          </cell>
          <cell r="G48">
            <v>195.14591375486907</v>
          </cell>
          <cell r="H48">
            <v>0</v>
          </cell>
          <cell r="I48">
            <v>0</v>
          </cell>
          <cell r="J48">
            <v>0</v>
          </cell>
          <cell r="K48">
            <v>9</v>
          </cell>
          <cell r="L48">
            <v>21.682879306096563</v>
          </cell>
          <cell r="M48">
            <v>195.14591375486907</v>
          </cell>
          <cell r="N48">
            <v>9</v>
          </cell>
          <cell r="O48">
            <v>21.682879306096563</v>
          </cell>
          <cell r="P48">
            <v>195.14591375486907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351012</v>
          </cell>
          <cell r="C49" t="str">
            <v>Birre 0.33lit</v>
          </cell>
          <cell r="D49" t="str">
            <v>Cope</v>
          </cell>
          <cell r="E49">
            <v>175</v>
          </cell>
          <cell r="F49">
            <v>57.876131221719447</v>
          </cell>
          <cell r="G49">
            <v>10128.322963800903</v>
          </cell>
          <cell r="H49">
            <v>0</v>
          </cell>
          <cell r="I49">
            <v>0</v>
          </cell>
          <cell r="J49">
            <v>0</v>
          </cell>
          <cell r="K49">
            <v>175</v>
          </cell>
          <cell r="L49">
            <v>57.876131221719447</v>
          </cell>
          <cell r="M49">
            <v>10128.322963800903</v>
          </cell>
          <cell r="N49">
            <v>175</v>
          </cell>
          <cell r="O49">
            <v>57.876131221719447</v>
          </cell>
          <cell r="P49">
            <v>10128.322963800903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351013</v>
          </cell>
          <cell r="C50" t="str">
            <v>AKV</v>
          </cell>
          <cell r="D50" t="str">
            <v>Cope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351014</v>
          </cell>
          <cell r="C51" t="str">
            <v>Bazamente Gazi</v>
          </cell>
          <cell r="D51" t="str">
            <v>Cope</v>
          </cell>
          <cell r="E51">
            <v>15</v>
          </cell>
          <cell r="F51">
            <v>108.35</v>
          </cell>
          <cell r="G51">
            <v>1625.25</v>
          </cell>
          <cell r="H51">
            <v>0</v>
          </cell>
          <cell r="I51">
            <v>0</v>
          </cell>
          <cell r="J51">
            <v>0</v>
          </cell>
          <cell r="K51">
            <v>15</v>
          </cell>
          <cell r="L51">
            <v>108.35</v>
          </cell>
          <cell r="M51">
            <v>1625.25</v>
          </cell>
          <cell r="N51">
            <v>0</v>
          </cell>
          <cell r="O51">
            <v>108.35</v>
          </cell>
          <cell r="P51">
            <v>0</v>
          </cell>
          <cell r="Q51">
            <v>15</v>
          </cell>
          <cell r="R51">
            <v>108.35</v>
          </cell>
          <cell r="S51">
            <v>1625.25</v>
          </cell>
        </row>
        <row r="52">
          <cell r="B52">
            <v>351015</v>
          </cell>
          <cell r="C52" t="str">
            <v>Uji 1.5 Lit</v>
          </cell>
          <cell r="D52" t="str">
            <v>Cope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351016</v>
          </cell>
          <cell r="C53" t="str">
            <v xml:space="preserve">Cibuk Furnele </v>
          </cell>
          <cell r="D53" t="str">
            <v>Cope</v>
          </cell>
          <cell r="E53">
            <v>17</v>
          </cell>
          <cell r="F53">
            <v>108.35294117647059</v>
          </cell>
          <cell r="G53">
            <v>1842</v>
          </cell>
          <cell r="H53">
            <v>0</v>
          </cell>
          <cell r="I53">
            <v>0</v>
          </cell>
          <cell r="J53">
            <v>0</v>
          </cell>
          <cell r="K53">
            <v>17</v>
          </cell>
          <cell r="L53">
            <v>108.35294117647059</v>
          </cell>
          <cell r="M53">
            <v>1842</v>
          </cell>
          <cell r="N53">
            <v>0</v>
          </cell>
          <cell r="O53">
            <v>108.35294117647059</v>
          </cell>
          <cell r="P53">
            <v>0</v>
          </cell>
          <cell r="Q53">
            <v>17</v>
          </cell>
          <cell r="R53">
            <v>108.35294117647059</v>
          </cell>
          <cell r="S53">
            <v>1842</v>
          </cell>
        </row>
        <row r="54">
          <cell r="B54">
            <v>351017</v>
          </cell>
          <cell r="C54" t="str">
            <v>Fasheta</v>
          </cell>
          <cell r="D54" t="str">
            <v>cope</v>
          </cell>
          <cell r="E54">
            <v>100</v>
          </cell>
          <cell r="F54">
            <v>1.17</v>
          </cell>
          <cell r="G54">
            <v>117</v>
          </cell>
          <cell r="H54">
            <v>0</v>
          </cell>
          <cell r="I54">
            <v>0</v>
          </cell>
          <cell r="J54">
            <v>0</v>
          </cell>
          <cell r="K54">
            <v>100</v>
          </cell>
          <cell r="L54">
            <v>1.17</v>
          </cell>
          <cell r="M54">
            <v>117</v>
          </cell>
          <cell r="N54">
            <v>0</v>
          </cell>
          <cell r="O54">
            <v>1.17</v>
          </cell>
          <cell r="P54">
            <v>0</v>
          </cell>
          <cell r="Q54">
            <v>100</v>
          </cell>
          <cell r="R54">
            <v>1.17</v>
          </cell>
          <cell r="S54">
            <v>117</v>
          </cell>
        </row>
        <row r="55">
          <cell r="B55">
            <v>351018</v>
          </cell>
          <cell r="C55" t="str">
            <v>Sprucator</v>
          </cell>
          <cell r="D55" t="str">
            <v>cop</v>
          </cell>
          <cell r="E55">
            <v>64</v>
          </cell>
          <cell r="F55">
            <v>35.833333333333336</v>
          </cell>
          <cell r="G55">
            <v>2293.3333333333335</v>
          </cell>
          <cell r="H55">
            <v>0</v>
          </cell>
          <cell r="I55">
            <v>0</v>
          </cell>
          <cell r="J55">
            <v>0</v>
          </cell>
          <cell r="K55">
            <v>64</v>
          </cell>
          <cell r="L55">
            <v>35.833333333333336</v>
          </cell>
          <cell r="M55">
            <v>2293.3333333333335</v>
          </cell>
          <cell r="N55">
            <v>0</v>
          </cell>
          <cell r="O55">
            <v>35.833333333333336</v>
          </cell>
          <cell r="P55">
            <v>0</v>
          </cell>
          <cell r="Q55">
            <v>64</v>
          </cell>
          <cell r="R55">
            <v>35.833333333333336</v>
          </cell>
          <cell r="S55">
            <v>2293.3333333333335</v>
          </cell>
        </row>
        <row r="56">
          <cell r="B56">
            <v>351019</v>
          </cell>
          <cell r="C56" t="str">
            <v>Freskuese 0.33 lit</v>
          </cell>
          <cell r="D56" t="str">
            <v>Cope</v>
          </cell>
          <cell r="E56">
            <v>68</v>
          </cell>
          <cell r="F56">
            <v>54.341438703140817</v>
          </cell>
          <cell r="G56">
            <v>3695.2178318135757</v>
          </cell>
          <cell r="H56">
            <v>0</v>
          </cell>
          <cell r="I56">
            <v>0</v>
          </cell>
          <cell r="J56">
            <v>0</v>
          </cell>
          <cell r="K56">
            <v>68</v>
          </cell>
          <cell r="L56">
            <v>54.341438703140817</v>
          </cell>
          <cell r="M56">
            <v>3695.2178318135757</v>
          </cell>
          <cell r="N56">
            <v>68</v>
          </cell>
          <cell r="O56">
            <v>54.341438703140817</v>
          </cell>
          <cell r="P56">
            <v>3695.2178318135757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351020</v>
          </cell>
          <cell r="C57" t="str">
            <v>Birra 0.5 lit</v>
          </cell>
          <cell r="D57" t="str">
            <v>Cope</v>
          </cell>
          <cell r="E57">
            <v>81</v>
          </cell>
          <cell r="F57">
            <v>70.91245270037841</v>
          </cell>
          <cell r="G57">
            <v>5743.9086687306508</v>
          </cell>
          <cell r="H57">
            <v>0</v>
          </cell>
          <cell r="I57">
            <v>0</v>
          </cell>
          <cell r="J57">
            <v>0</v>
          </cell>
          <cell r="K57">
            <v>81</v>
          </cell>
          <cell r="L57">
            <v>70.91245270037841</v>
          </cell>
          <cell r="M57">
            <v>5743.9086687306508</v>
          </cell>
          <cell r="N57">
            <v>81</v>
          </cell>
          <cell r="O57">
            <v>70.91245270037841</v>
          </cell>
          <cell r="P57">
            <v>5743.9086687306508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351021</v>
          </cell>
          <cell r="C58" t="str">
            <v>B52</v>
          </cell>
          <cell r="D58" t="str">
            <v>Cop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351022</v>
          </cell>
          <cell r="C59" t="str">
            <v>Redbull</v>
          </cell>
          <cell r="D59" t="str">
            <v>Cop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351023</v>
          </cell>
          <cell r="C60" t="str">
            <v>Fllanxha</v>
          </cell>
          <cell r="D60" t="str">
            <v>Cope</v>
          </cell>
          <cell r="E60">
            <v>13</v>
          </cell>
          <cell r="F60">
            <v>1260</v>
          </cell>
          <cell r="G60">
            <v>16380</v>
          </cell>
          <cell r="H60">
            <v>0</v>
          </cell>
          <cell r="I60">
            <v>0</v>
          </cell>
          <cell r="J60">
            <v>0</v>
          </cell>
          <cell r="K60">
            <v>13</v>
          </cell>
          <cell r="L60">
            <v>1260</v>
          </cell>
          <cell r="M60">
            <v>16380</v>
          </cell>
          <cell r="N60">
            <v>0</v>
          </cell>
          <cell r="O60">
            <v>1260</v>
          </cell>
          <cell r="P60">
            <v>0</v>
          </cell>
          <cell r="Q60">
            <v>13</v>
          </cell>
          <cell r="R60">
            <v>1260</v>
          </cell>
          <cell r="S60">
            <v>16380</v>
          </cell>
        </row>
        <row r="61">
          <cell r="B61">
            <v>351024</v>
          </cell>
          <cell r="C61" t="str">
            <v xml:space="preserve">Gonicione </v>
          </cell>
          <cell r="D61" t="str">
            <v>Cope</v>
          </cell>
          <cell r="E61">
            <v>17</v>
          </cell>
          <cell r="F61">
            <v>160</v>
          </cell>
          <cell r="G61">
            <v>2720</v>
          </cell>
          <cell r="H61">
            <v>0</v>
          </cell>
          <cell r="I61">
            <v>0</v>
          </cell>
          <cell r="J61">
            <v>0</v>
          </cell>
          <cell r="K61">
            <v>17</v>
          </cell>
          <cell r="L61">
            <v>160</v>
          </cell>
          <cell r="M61">
            <v>2720</v>
          </cell>
          <cell r="N61">
            <v>0</v>
          </cell>
          <cell r="O61">
            <v>160</v>
          </cell>
          <cell r="P61">
            <v>0</v>
          </cell>
          <cell r="Q61">
            <v>17</v>
          </cell>
          <cell r="R61">
            <v>160</v>
          </cell>
          <cell r="S61">
            <v>2720</v>
          </cell>
        </row>
        <row r="62">
          <cell r="B62">
            <v>351025</v>
          </cell>
          <cell r="C62" t="str">
            <v>Rregullator Bronxi Gazi</v>
          </cell>
          <cell r="D62" t="str">
            <v>Cope</v>
          </cell>
          <cell r="E62">
            <v>6</v>
          </cell>
          <cell r="F62">
            <v>400</v>
          </cell>
          <cell r="G62">
            <v>2400</v>
          </cell>
          <cell r="H62">
            <v>0</v>
          </cell>
          <cell r="I62">
            <v>0</v>
          </cell>
          <cell r="J62">
            <v>0</v>
          </cell>
          <cell r="K62">
            <v>6</v>
          </cell>
          <cell r="L62">
            <v>400</v>
          </cell>
          <cell r="M62">
            <v>2400</v>
          </cell>
          <cell r="N62">
            <v>0</v>
          </cell>
          <cell r="O62">
            <v>400</v>
          </cell>
          <cell r="P62">
            <v>0</v>
          </cell>
          <cell r="Q62">
            <v>6</v>
          </cell>
          <cell r="R62">
            <v>400</v>
          </cell>
          <cell r="S62">
            <v>2400</v>
          </cell>
        </row>
        <row r="63">
          <cell r="B63">
            <v>351026</v>
          </cell>
          <cell r="C63" t="str">
            <v xml:space="preserve">Role Metalike </v>
          </cell>
          <cell r="D63" t="str">
            <v>Cope</v>
          </cell>
          <cell r="E63">
            <v>5</v>
          </cell>
          <cell r="F63">
            <v>800</v>
          </cell>
          <cell r="G63">
            <v>4000</v>
          </cell>
          <cell r="H63">
            <v>0</v>
          </cell>
          <cell r="I63">
            <v>0</v>
          </cell>
          <cell r="J63">
            <v>0</v>
          </cell>
          <cell r="K63">
            <v>5</v>
          </cell>
          <cell r="L63">
            <v>800</v>
          </cell>
          <cell r="M63">
            <v>4000</v>
          </cell>
          <cell r="N63">
            <v>0</v>
          </cell>
          <cell r="O63">
            <v>800</v>
          </cell>
          <cell r="P63">
            <v>0</v>
          </cell>
          <cell r="Q63">
            <v>5</v>
          </cell>
          <cell r="R63">
            <v>800</v>
          </cell>
          <cell r="S63">
            <v>4000</v>
          </cell>
        </row>
        <row r="64">
          <cell r="B64">
            <v>351027</v>
          </cell>
          <cell r="C64" t="str">
            <v xml:space="preserve">Manikote </v>
          </cell>
          <cell r="D64" t="str">
            <v>Cope</v>
          </cell>
          <cell r="E64">
            <v>6</v>
          </cell>
          <cell r="F64">
            <v>20</v>
          </cell>
          <cell r="G64">
            <v>120</v>
          </cell>
          <cell r="H64">
            <v>0</v>
          </cell>
          <cell r="I64">
            <v>0</v>
          </cell>
          <cell r="J64">
            <v>0</v>
          </cell>
          <cell r="K64">
            <v>6</v>
          </cell>
          <cell r="L64">
            <v>20</v>
          </cell>
          <cell r="M64">
            <v>120</v>
          </cell>
          <cell r="N64">
            <v>0</v>
          </cell>
          <cell r="O64">
            <v>20</v>
          </cell>
          <cell r="P64">
            <v>0</v>
          </cell>
          <cell r="Q64">
            <v>6</v>
          </cell>
          <cell r="R64">
            <v>20</v>
          </cell>
          <cell r="S64">
            <v>120</v>
          </cell>
        </row>
        <row r="65">
          <cell r="B65">
            <v>351028</v>
          </cell>
          <cell r="C65" t="str">
            <v>Gonicione Celiku</v>
          </cell>
          <cell r="D65" t="str">
            <v>Kg</v>
          </cell>
          <cell r="E65">
            <v>485</v>
          </cell>
          <cell r="F65">
            <v>86.064453248811418</v>
          </cell>
          <cell r="G65">
            <v>41741.259825673536</v>
          </cell>
          <cell r="H65">
            <v>0</v>
          </cell>
          <cell r="I65">
            <v>0</v>
          </cell>
          <cell r="J65">
            <v>0</v>
          </cell>
          <cell r="K65">
            <v>485</v>
          </cell>
          <cell r="L65">
            <v>86.064453248811418</v>
          </cell>
          <cell r="M65">
            <v>41741.259825673536</v>
          </cell>
          <cell r="N65">
            <v>210</v>
          </cell>
          <cell r="O65">
            <v>86.064453248811418</v>
          </cell>
          <cell r="P65">
            <v>18073.535182250398</v>
          </cell>
          <cell r="Q65">
            <v>275</v>
          </cell>
          <cell r="R65">
            <v>86.064453248811418</v>
          </cell>
          <cell r="S65">
            <v>23667.724643423138</v>
          </cell>
        </row>
        <row r="66">
          <cell r="B66">
            <v>351029</v>
          </cell>
          <cell r="C66" t="str">
            <v>Role Metalike Brylla</v>
          </cell>
          <cell r="D66" t="str">
            <v>Cope</v>
          </cell>
          <cell r="E66">
            <v>8</v>
          </cell>
          <cell r="F66">
            <v>375</v>
          </cell>
          <cell r="G66">
            <v>3000</v>
          </cell>
          <cell r="H66">
            <v>0</v>
          </cell>
          <cell r="I66">
            <v>0</v>
          </cell>
          <cell r="J66">
            <v>0</v>
          </cell>
          <cell r="K66">
            <v>8</v>
          </cell>
          <cell r="L66">
            <v>375</v>
          </cell>
          <cell r="M66">
            <v>3000</v>
          </cell>
          <cell r="N66">
            <v>5</v>
          </cell>
          <cell r="O66">
            <v>375</v>
          </cell>
          <cell r="P66">
            <v>1875</v>
          </cell>
          <cell r="Q66">
            <v>3</v>
          </cell>
          <cell r="R66">
            <v>375</v>
          </cell>
          <cell r="S66">
            <v>1125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1894623.8430474969</v>
          </cell>
          <cell r="J387">
            <v>9277278</v>
          </cell>
          <cell r="M387">
            <v>11171901.843047496</v>
          </cell>
          <cell r="P387">
            <v>9008828.3306789678</v>
          </cell>
          <cell r="S387">
            <v>2163073.5123685286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9">
          <cell r="E59">
            <v>790719.4900000057</v>
          </cell>
        </row>
        <row r="182">
          <cell r="E182">
            <v>11643629.654000001</v>
          </cell>
          <cell r="F182">
            <v>17683137.083999991</v>
          </cell>
        </row>
        <row r="183">
          <cell r="E183">
            <v>0</v>
          </cell>
          <cell r="F183">
            <v>0</v>
          </cell>
        </row>
        <row r="184">
          <cell r="E184">
            <v>149524</v>
          </cell>
          <cell r="F184">
            <v>0</v>
          </cell>
        </row>
        <row r="185">
          <cell r="E185">
            <v>540000</v>
          </cell>
          <cell r="F185">
            <v>0</v>
          </cell>
        </row>
        <row r="188">
          <cell r="E188">
            <v>-9644268.9906789679</v>
          </cell>
          <cell r="F188">
            <v>-14534263.463965757</v>
          </cell>
        </row>
        <row r="189">
          <cell r="E189">
            <v>0</v>
          </cell>
          <cell r="F189">
            <v>0</v>
          </cell>
        </row>
        <row r="192">
          <cell r="E192">
            <v>-1048880</v>
          </cell>
          <cell r="F192">
            <v>-1821048</v>
          </cell>
        </row>
        <row r="194">
          <cell r="E194">
            <v>-283713</v>
          </cell>
          <cell r="F194">
            <v>-304115</v>
          </cell>
        </row>
        <row r="196">
          <cell r="E196">
            <v>0</v>
          </cell>
          <cell r="F196">
            <v>0</v>
          </cell>
        </row>
        <row r="197">
          <cell r="E197">
            <v>-114335.386571112</v>
          </cell>
          <cell r="F197">
            <v>-62983.573750000003</v>
          </cell>
        </row>
        <row r="198">
          <cell r="E198">
            <v>-535749.14</v>
          </cell>
          <cell r="F198">
            <v>-272631.67</v>
          </cell>
        </row>
        <row r="202">
          <cell r="E202">
            <v>0</v>
          </cell>
          <cell r="F202">
            <v>0</v>
          </cell>
        </row>
        <row r="204">
          <cell r="E204">
            <v>0</v>
          </cell>
          <cell r="F204">
            <v>0</v>
          </cell>
        </row>
        <row r="206">
          <cell r="E206">
            <v>0</v>
          </cell>
          <cell r="F206">
            <v>400</v>
          </cell>
        </row>
        <row r="209">
          <cell r="E209">
            <v>0</v>
          </cell>
          <cell r="F209">
            <v>0</v>
          </cell>
        </row>
        <row r="213">
          <cell r="E213">
            <v>-128483.27000000002</v>
          </cell>
          <cell r="F213">
            <v>-192120.13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29264.243337496093</v>
          </cell>
          <cell r="F221">
            <v>74642.736942635267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9CC7-A1CD-4B40-9CF5-9CADE665AF03}">
  <sheetPr codeName="Sheet26">
    <pageSetUpPr fitToPage="1"/>
  </sheetPr>
  <dimension ref="A1:F65"/>
  <sheetViews>
    <sheetView showGridLines="0" tabSelected="1" topLeftCell="A37" zoomScaleNormal="100" workbookViewId="0">
      <selection activeCell="A70" sqref="A70"/>
    </sheetView>
  </sheetViews>
  <sheetFormatPr defaultRowHeight="15" x14ac:dyDescent="0.2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 x14ac:dyDescent="0.25">
      <c r="A1" s="36" t="s">
        <v>61</v>
      </c>
    </row>
    <row r="2" spans="1:6" x14ac:dyDescent="0.25">
      <c r="A2" s="38" t="s">
        <v>60</v>
      </c>
    </row>
    <row r="3" spans="1:6" x14ac:dyDescent="0.25">
      <c r="A3" s="38" t="s">
        <v>59</v>
      </c>
    </row>
    <row r="4" spans="1:6" x14ac:dyDescent="0.25">
      <c r="A4" s="37" t="s">
        <v>58</v>
      </c>
    </row>
    <row r="5" spans="1:6" x14ac:dyDescent="0.25">
      <c r="A5" s="36" t="s">
        <v>57</v>
      </c>
      <c r="B5" s="1"/>
      <c r="C5" s="1"/>
      <c r="D5" s="1"/>
      <c r="E5" s="1"/>
      <c r="F5" s="1"/>
    </row>
    <row r="6" spans="1:6" x14ac:dyDescent="0.25">
      <c r="A6" s="24"/>
      <c r="B6" s="35" t="s">
        <v>56</v>
      </c>
      <c r="C6" s="35"/>
      <c r="D6" s="35" t="s">
        <v>56</v>
      </c>
      <c r="E6" s="35"/>
      <c r="F6" s="1"/>
    </row>
    <row r="7" spans="1:6" x14ac:dyDescent="0.25">
      <c r="A7" s="24"/>
      <c r="B7" s="35" t="s">
        <v>55</v>
      </c>
      <c r="C7" s="35"/>
      <c r="D7" s="35" t="s">
        <v>54</v>
      </c>
      <c r="E7" s="35"/>
      <c r="F7" s="1"/>
    </row>
    <row r="8" spans="1:6" x14ac:dyDescent="0.25">
      <c r="A8" s="34"/>
      <c r="B8" s="24"/>
      <c r="C8" s="24"/>
      <c r="D8" s="24"/>
      <c r="E8" s="24"/>
      <c r="F8" s="1"/>
    </row>
    <row r="9" spans="1:6" x14ac:dyDescent="0.25">
      <c r="A9" s="30" t="s">
        <v>53</v>
      </c>
      <c r="B9" s="9"/>
      <c r="C9" s="25"/>
      <c r="D9" s="9"/>
      <c r="E9" s="9"/>
      <c r="F9" s="33" t="s">
        <v>52</v>
      </c>
    </row>
    <row r="10" spans="1:6" x14ac:dyDescent="0.25">
      <c r="A10" s="23" t="s">
        <v>51</v>
      </c>
      <c r="B10" s="8">
        <f>ROUND([3]Bilanci!E182,0)</f>
        <v>11643630</v>
      </c>
      <c r="C10" s="25"/>
      <c r="D10" s="8">
        <f>+ROUND([3]Bilanci!F182,0)</f>
        <v>17683137</v>
      </c>
      <c r="E10" s="9"/>
      <c r="F10" s="32" t="s">
        <v>50</v>
      </c>
    </row>
    <row r="11" spans="1:6" x14ac:dyDescent="0.25">
      <c r="A11" s="23" t="s">
        <v>49</v>
      </c>
      <c r="B11" s="8"/>
      <c r="C11" s="25"/>
      <c r="D11" s="8"/>
      <c r="E11" s="9"/>
      <c r="F11" s="32" t="s">
        <v>46</v>
      </c>
    </row>
    <row r="12" spans="1:6" x14ac:dyDescent="0.25">
      <c r="A12" s="23" t="s">
        <v>48</v>
      </c>
      <c r="B12" s="8"/>
      <c r="C12" s="25"/>
      <c r="D12" s="8"/>
      <c r="E12" s="9"/>
      <c r="F12" s="32" t="s">
        <v>46</v>
      </c>
    </row>
    <row r="13" spans="1:6" x14ac:dyDescent="0.25">
      <c r="A13" s="23" t="s">
        <v>47</v>
      </c>
      <c r="B13" s="8"/>
      <c r="C13" s="25"/>
      <c r="D13" s="8"/>
      <c r="E13" s="9"/>
      <c r="F13" s="32" t="s">
        <v>46</v>
      </c>
    </row>
    <row r="14" spans="1:6" x14ac:dyDescent="0.25">
      <c r="A14" s="23" t="s">
        <v>45</v>
      </c>
      <c r="B14" s="8"/>
      <c r="C14" s="25"/>
      <c r="D14" s="8"/>
      <c r="E14" s="9"/>
      <c r="F14" s="32" t="s">
        <v>44</v>
      </c>
    </row>
    <row r="15" spans="1:6" x14ac:dyDescent="0.25">
      <c r="A15" s="30" t="s">
        <v>43</v>
      </c>
      <c r="B15" s="8">
        <f>+ROUND([3]Bilanci!E183,0)</f>
        <v>0</v>
      </c>
      <c r="C15" s="25"/>
      <c r="D15" s="8">
        <f>+ROUND([3]Bilanci!F183,0)</f>
        <v>0</v>
      </c>
      <c r="E15" s="9"/>
      <c r="F15" s="1"/>
    </row>
    <row r="16" spans="1:6" x14ac:dyDescent="0.25">
      <c r="A16" s="30" t="s">
        <v>42</v>
      </c>
      <c r="B16" s="8">
        <f>+ROUND([3]Bilanci!E184,0)</f>
        <v>149524</v>
      </c>
      <c r="C16" s="25"/>
      <c r="D16" s="8">
        <f>+ROUND([3]Bilanci!F184,0)</f>
        <v>0</v>
      </c>
      <c r="E16" s="9"/>
      <c r="F16" s="1"/>
    </row>
    <row r="17" spans="1:6" x14ac:dyDescent="0.25">
      <c r="A17" s="30" t="s">
        <v>41</v>
      </c>
      <c r="B17" s="8">
        <f>+ROUND([3]Bilanci!E185,0)</f>
        <v>540000</v>
      </c>
      <c r="C17" s="25"/>
      <c r="D17" s="8">
        <f>+ROUND([3]Bilanci!F185,0)</f>
        <v>0</v>
      </c>
      <c r="E17" s="9"/>
      <c r="F17" s="1"/>
    </row>
    <row r="18" spans="1:6" x14ac:dyDescent="0.25">
      <c r="A18" s="30" t="s">
        <v>40</v>
      </c>
      <c r="B18" s="9"/>
      <c r="C18" s="25"/>
      <c r="D18" s="9"/>
      <c r="E18" s="9"/>
      <c r="F18" s="1"/>
    </row>
    <row r="19" spans="1:6" x14ac:dyDescent="0.25">
      <c r="A19" s="23" t="s">
        <v>40</v>
      </c>
      <c r="B19" s="8">
        <f>+ROUND([3]Bilanci!E188,0)</f>
        <v>-9644269</v>
      </c>
      <c r="C19" s="25"/>
      <c r="D19" s="8">
        <f>+ROUND([3]Bilanci!F188,0)</f>
        <v>-14534263</v>
      </c>
      <c r="E19" s="9"/>
      <c r="F19" s="1"/>
    </row>
    <row r="20" spans="1:6" x14ac:dyDescent="0.25">
      <c r="A20" s="23" t="s">
        <v>39</v>
      </c>
      <c r="B20" s="8">
        <f>+ROUND([3]Bilanci!E189,0)</f>
        <v>0</v>
      </c>
      <c r="C20" s="25"/>
      <c r="D20" s="8">
        <f>+ROUND([3]Bilanci!F189,0)</f>
        <v>0</v>
      </c>
      <c r="E20" s="9"/>
      <c r="F20" s="1"/>
    </row>
    <row r="21" spans="1:6" x14ac:dyDescent="0.25">
      <c r="A21" s="30" t="s">
        <v>38</v>
      </c>
      <c r="B21" s="9"/>
      <c r="C21" s="25"/>
      <c r="D21" s="9"/>
      <c r="E21" s="9"/>
      <c r="F21" s="1"/>
    </row>
    <row r="22" spans="1:6" x14ac:dyDescent="0.25">
      <c r="A22" s="23" t="s">
        <v>37</v>
      </c>
      <c r="B22" s="8">
        <f>+ROUND([3]Bilanci!E192,0)</f>
        <v>-1048880</v>
      </c>
      <c r="C22" s="25"/>
      <c r="D22" s="8">
        <f>+ROUND([3]Bilanci!F192,0)</f>
        <v>-1821048</v>
      </c>
      <c r="E22" s="9"/>
      <c r="F22" s="1"/>
    </row>
    <row r="23" spans="1:6" x14ac:dyDescent="0.25">
      <c r="A23" s="23" t="s">
        <v>36</v>
      </c>
      <c r="B23" s="8">
        <f>+ROUND([3]Bilanci!E194,0)</f>
        <v>-283713</v>
      </c>
      <c r="C23" s="25"/>
      <c r="D23" s="8">
        <f>+ROUND([3]Bilanci!F194,0)</f>
        <v>-304115</v>
      </c>
      <c r="E23" s="9"/>
      <c r="F23" s="1"/>
    </row>
    <row r="24" spans="1:6" x14ac:dyDescent="0.25">
      <c r="A24" s="23" t="s">
        <v>35</v>
      </c>
      <c r="B24" s="8">
        <v>0</v>
      </c>
      <c r="C24" s="25"/>
      <c r="D24" s="8">
        <v>0</v>
      </c>
      <c r="E24" s="9"/>
      <c r="F24" s="1"/>
    </row>
    <row r="25" spans="1:6" x14ac:dyDescent="0.25">
      <c r="A25" s="30" t="s">
        <v>34</v>
      </c>
      <c r="B25" s="8">
        <f>+ROUND([3]Bilanci!E196,0)</f>
        <v>0</v>
      </c>
      <c r="C25" s="25"/>
      <c r="D25" s="8">
        <f>+ROUND([3]Bilanci!F196,0)</f>
        <v>0</v>
      </c>
      <c r="E25" s="9"/>
      <c r="F25" s="1"/>
    </row>
    <row r="26" spans="1:6" x14ac:dyDescent="0.25">
      <c r="A26" s="30" t="s">
        <v>33</v>
      </c>
      <c r="B26" s="8">
        <f>+ROUND([3]Bilanci!E197,0)</f>
        <v>-114335</v>
      </c>
      <c r="C26" s="25"/>
      <c r="D26" s="8">
        <f>+ROUND([3]Bilanci!F197,0)</f>
        <v>-62984</v>
      </c>
      <c r="E26" s="9"/>
      <c r="F26" s="1"/>
    </row>
    <row r="27" spans="1:6" x14ac:dyDescent="0.25">
      <c r="A27" s="30" t="s">
        <v>32</v>
      </c>
      <c r="B27" s="8">
        <f>+ROUND([3]Bilanci!E198,0)</f>
        <v>-535749</v>
      </c>
      <c r="C27" s="25"/>
      <c r="D27" s="8">
        <f>+ROUND([3]Bilanci!F198,0)</f>
        <v>-272632</v>
      </c>
      <c r="E27" s="9"/>
      <c r="F27" s="1"/>
    </row>
    <row r="28" spans="1:6" x14ac:dyDescent="0.25">
      <c r="A28" s="30" t="s">
        <v>31</v>
      </c>
      <c r="B28" s="9"/>
      <c r="C28" s="25"/>
      <c r="D28" s="9"/>
      <c r="E28" s="9"/>
      <c r="F28" s="1"/>
    </row>
    <row r="29" spans="1:6" ht="15" customHeight="1" x14ac:dyDescent="0.25">
      <c r="A29" s="23" t="s">
        <v>30</v>
      </c>
      <c r="B29" s="8">
        <v>0</v>
      </c>
      <c r="C29" s="25"/>
      <c r="D29" s="8">
        <v>0</v>
      </c>
      <c r="E29" s="9"/>
      <c r="F29" s="1"/>
    </row>
    <row r="30" spans="1:6" ht="15" customHeight="1" x14ac:dyDescent="0.25">
      <c r="A30" s="23" t="s">
        <v>29</v>
      </c>
      <c r="B30" s="8">
        <f>ROUND([3]Bilanci!E202,0)</f>
        <v>0</v>
      </c>
      <c r="C30" s="25"/>
      <c r="D30" s="8">
        <f>+ROUND([3]Bilanci!F202,0)</f>
        <v>0</v>
      </c>
      <c r="E30" s="9"/>
      <c r="F30" s="1"/>
    </row>
    <row r="31" spans="1:6" ht="15" customHeight="1" x14ac:dyDescent="0.25">
      <c r="A31" s="23" t="s">
        <v>28</v>
      </c>
      <c r="B31" s="8">
        <v>0</v>
      </c>
      <c r="C31" s="25"/>
      <c r="D31" s="8">
        <v>0</v>
      </c>
      <c r="E31" s="9"/>
      <c r="F31" s="1"/>
    </row>
    <row r="32" spans="1:6" ht="15" customHeight="1" x14ac:dyDescent="0.25">
      <c r="A32" s="23" t="s">
        <v>27</v>
      </c>
      <c r="B32" s="8">
        <f>ROUND([3]Bilanci!E204,0)</f>
        <v>0</v>
      </c>
      <c r="C32" s="25"/>
      <c r="D32" s="8">
        <f>+ROUND([3]Bilanci!F204,0)</f>
        <v>0</v>
      </c>
      <c r="E32" s="9"/>
      <c r="F32" s="1"/>
    </row>
    <row r="33" spans="1:6" ht="15" customHeight="1" x14ac:dyDescent="0.25">
      <c r="A33" s="23" t="s">
        <v>26</v>
      </c>
      <c r="B33" s="8">
        <v>0</v>
      </c>
      <c r="C33" s="25"/>
      <c r="D33" s="8">
        <v>0</v>
      </c>
      <c r="E33" s="9"/>
      <c r="F33" s="1"/>
    </row>
    <row r="34" spans="1:6" ht="15" customHeight="1" x14ac:dyDescent="0.25">
      <c r="A34" s="23" t="s">
        <v>25</v>
      </c>
      <c r="B34" s="8">
        <f>+ROUND([3]Bilanci!E206,0)</f>
        <v>0</v>
      </c>
      <c r="C34" s="25"/>
      <c r="D34" s="8">
        <f>+ROUND([3]Bilanci!F206,0)</f>
        <v>400</v>
      </c>
      <c r="E34" s="9"/>
      <c r="F34" s="1"/>
    </row>
    <row r="35" spans="1:6" x14ac:dyDescent="0.25">
      <c r="A35" s="30" t="s">
        <v>24</v>
      </c>
      <c r="B35" s="8">
        <f>+ROUND([3]Bilanci!E209,0)</f>
        <v>0</v>
      </c>
      <c r="C35" s="25"/>
      <c r="D35" s="8">
        <f>ROUND([3]Bilanci!F209,0)</f>
        <v>0</v>
      </c>
      <c r="E35" s="9"/>
      <c r="F35" s="1"/>
    </row>
    <row r="36" spans="1:6" x14ac:dyDescent="0.25">
      <c r="A36" s="30" t="s">
        <v>23</v>
      </c>
      <c r="B36" s="9"/>
      <c r="C36" s="25"/>
      <c r="D36" s="9"/>
      <c r="E36" s="9"/>
      <c r="F36" s="1"/>
    </row>
    <row r="37" spans="1:6" x14ac:dyDescent="0.25">
      <c r="A37" s="23" t="s">
        <v>22</v>
      </c>
      <c r="B37" s="8">
        <f>+ROUND([3]Bilanci!E213,0)-1</f>
        <v>-128484</v>
      </c>
      <c r="C37" s="25"/>
      <c r="D37" s="8">
        <f>+ROUND([3]Bilanci!F213,0)</f>
        <v>-192120</v>
      </c>
      <c r="E37" s="9"/>
      <c r="F37" s="1"/>
    </row>
    <row r="38" spans="1:6" x14ac:dyDescent="0.25">
      <c r="A38" s="23" t="s">
        <v>21</v>
      </c>
      <c r="B38" s="8">
        <v>0</v>
      </c>
      <c r="C38" s="25"/>
      <c r="D38" s="8">
        <v>0</v>
      </c>
      <c r="E38" s="9"/>
      <c r="F38" s="1"/>
    </row>
    <row r="39" spans="1:6" x14ac:dyDescent="0.25">
      <c r="A39" s="23" t="s">
        <v>20</v>
      </c>
      <c r="B39" s="8">
        <f>+ROUND([3]Bilanci!E214,0)</f>
        <v>0</v>
      </c>
      <c r="C39" s="25"/>
      <c r="D39" s="8">
        <f>+ROUND([3]Bilanci!F214,0)</f>
        <v>0</v>
      </c>
      <c r="E39" s="9"/>
      <c r="F39" s="1"/>
    </row>
    <row r="40" spans="1:6" x14ac:dyDescent="0.25">
      <c r="A40" s="30" t="s">
        <v>19</v>
      </c>
      <c r="B40" s="8"/>
      <c r="C40" s="25"/>
      <c r="D40" s="8"/>
      <c r="E40" s="9"/>
      <c r="F40" s="1"/>
    </row>
    <row r="41" spans="1:6" x14ac:dyDescent="0.25">
      <c r="A41" s="31" t="s">
        <v>18</v>
      </c>
      <c r="B41" s="8">
        <f>+ROUND([3]Bilanci!E216,0)</f>
        <v>0</v>
      </c>
      <c r="C41" s="25"/>
      <c r="D41" s="8">
        <f>+ROUND([3]Bilanci!F216,0)</f>
        <v>0</v>
      </c>
      <c r="E41" s="9"/>
      <c r="F41" s="1"/>
    </row>
    <row r="42" spans="1:6" x14ac:dyDescent="0.25">
      <c r="A42" s="30" t="s">
        <v>17</v>
      </c>
      <c r="B42" s="29">
        <f>SUM(B9:B41)</f>
        <v>577724</v>
      </c>
      <c r="C42" s="28"/>
      <c r="D42" s="29">
        <f>SUM(D9:D41)</f>
        <v>496375</v>
      </c>
      <c r="E42" s="28"/>
      <c r="F42" s="1"/>
    </row>
    <row r="43" spans="1:6" x14ac:dyDescent="0.25">
      <c r="A43" s="30" t="s">
        <v>16</v>
      </c>
      <c r="B43" s="28"/>
      <c r="C43" s="28"/>
      <c r="D43" s="28"/>
      <c r="E43" s="28"/>
      <c r="F43" s="1"/>
    </row>
    <row r="44" spans="1:6" x14ac:dyDescent="0.25">
      <c r="A44" s="23" t="s">
        <v>15</v>
      </c>
      <c r="B44" s="8">
        <f>ROUND(-[3]Bilanci!E221,0)</f>
        <v>-29264</v>
      </c>
      <c r="C44" s="25"/>
      <c r="D44" s="8">
        <f>+ROUND(-[3]Bilanci!F221,0)</f>
        <v>-74643</v>
      </c>
      <c r="E44" s="9"/>
      <c r="F44" s="1"/>
    </row>
    <row r="45" spans="1:6" x14ac:dyDescent="0.25">
      <c r="A45" s="23" t="s">
        <v>14</v>
      </c>
      <c r="B45" s="8">
        <f>ROUNDDOWN([3]Bilanci!E222,0)</f>
        <v>0</v>
      </c>
      <c r="C45" s="25"/>
      <c r="D45" s="8">
        <f>+ROUND([3]Bilanci!F222,0)</f>
        <v>0</v>
      </c>
      <c r="E45" s="9"/>
      <c r="F45" s="1"/>
    </row>
    <row r="46" spans="1:6" x14ac:dyDescent="0.25">
      <c r="A46" s="23" t="s">
        <v>13</v>
      </c>
      <c r="B46" s="8">
        <f>ROUNDDOWN([3]Bilanci!E223,0)</f>
        <v>0</v>
      </c>
      <c r="C46" s="25"/>
      <c r="D46" s="8">
        <f>+ROUND([3]Bilanci!F223,0)</f>
        <v>0</v>
      </c>
      <c r="E46" s="9"/>
      <c r="F46" s="1"/>
    </row>
    <row r="47" spans="1:6" x14ac:dyDescent="0.25">
      <c r="A47" s="30" t="s">
        <v>12</v>
      </c>
      <c r="B47" s="29">
        <f>SUM(B42:B46)</f>
        <v>548460</v>
      </c>
      <c r="C47" s="28"/>
      <c r="D47" s="29">
        <f>SUM(D42:D46)</f>
        <v>421732</v>
      </c>
      <c r="E47" s="28"/>
      <c r="F47" s="1"/>
    </row>
    <row r="48" spans="1:6" ht="15.75" thickBot="1" x14ac:dyDescent="0.3">
      <c r="A48" s="27"/>
      <c r="B48" s="26"/>
      <c r="C48" s="26"/>
      <c r="D48" s="26"/>
      <c r="E48" s="25"/>
      <c r="F48" s="1"/>
    </row>
    <row r="49" spans="1:6" ht="15.75" thickTop="1" x14ac:dyDescent="0.25">
      <c r="A49" s="16" t="s">
        <v>11</v>
      </c>
      <c r="B49" s="21"/>
      <c r="C49" s="21"/>
      <c r="D49" s="21"/>
      <c r="E49" s="25"/>
      <c r="F49" s="1"/>
    </row>
    <row r="50" spans="1:6" x14ac:dyDescent="0.25">
      <c r="A50" s="23" t="s">
        <v>10</v>
      </c>
      <c r="B50" s="20">
        <f>+ROUND([3]Bilanci!E241,0)</f>
        <v>0</v>
      </c>
      <c r="C50" s="21"/>
      <c r="D50" s="20">
        <f>+ROUND([3]Bilanci!F240,0)</f>
        <v>0</v>
      </c>
      <c r="E50" s="9"/>
      <c r="F50" s="1"/>
    </row>
    <row r="51" spans="1:6" x14ac:dyDescent="0.25">
      <c r="A51" s="23" t="s">
        <v>9</v>
      </c>
      <c r="B51" s="20">
        <f>+ROUND([3]Bilanci!E242,0)</f>
        <v>0</v>
      </c>
      <c r="C51" s="21"/>
      <c r="D51" s="20">
        <f>+ROUND([3]Bilanci!F241,0)</f>
        <v>0</v>
      </c>
      <c r="E51" s="9"/>
      <c r="F51" s="1"/>
    </row>
    <row r="52" spans="1:6" x14ac:dyDescent="0.25">
      <c r="A52" s="23" t="s">
        <v>8</v>
      </c>
      <c r="B52" s="20">
        <f>+ROUND([3]Bilanci!E243,0)</f>
        <v>0</v>
      </c>
      <c r="C52" s="21"/>
      <c r="D52" s="20">
        <f>+ROUND([3]Bilanci!F242,0)</f>
        <v>0</v>
      </c>
      <c r="E52" s="24"/>
      <c r="F52" s="1"/>
    </row>
    <row r="53" spans="1:6" ht="15" customHeight="1" x14ac:dyDescent="0.25">
      <c r="A53" s="23" t="s">
        <v>7</v>
      </c>
      <c r="B53" s="20">
        <f>+ROUND([3]Bilanci!E244,0)</f>
        <v>0</v>
      </c>
      <c r="C53" s="21"/>
      <c r="D53" s="20">
        <f>+ROUND([3]Bilanci!F243,0)</f>
        <v>0</v>
      </c>
      <c r="E53" s="13"/>
      <c r="F53" s="13"/>
    </row>
    <row r="54" spans="1:6" x14ac:dyDescent="0.25">
      <c r="A54" s="22" t="s">
        <v>6</v>
      </c>
      <c r="B54" s="20">
        <v>0</v>
      </c>
      <c r="C54" s="21"/>
      <c r="D54" s="20">
        <v>0</v>
      </c>
      <c r="E54" s="19"/>
      <c r="F54" s="13"/>
    </row>
    <row r="55" spans="1:6" x14ac:dyDescent="0.25">
      <c r="A55" s="16" t="s">
        <v>5</v>
      </c>
      <c r="B55" s="17">
        <f>SUM(B50:B54)</f>
        <v>0</v>
      </c>
      <c r="C55" s="18"/>
      <c r="D55" s="17">
        <f>SUM(D50:D54)</f>
        <v>0</v>
      </c>
      <c r="E55" s="13"/>
      <c r="F55" s="13"/>
    </row>
    <row r="56" spans="1:6" x14ac:dyDescent="0.25">
      <c r="A56" s="10"/>
      <c r="B56" s="11"/>
      <c r="C56" s="11"/>
      <c r="D56" s="11"/>
      <c r="E56" s="13"/>
      <c r="F56" s="13"/>
    </row>
    <row r="57" spans="1:6" ht="15.75" thickBot="1" x14ac:dyDescent="0.3">
      <c r="A57" s="16" t="s">
        <v>4</v>
      </c>
      <c r="B57" s="14">
        <f>B47+B55</f>
        <v>548460</v>
      </c>
      <c r="C57" s="15"/>
      <c r="D57" s="14">
        <f>D47+D55</f>
        <v>421732</v>
      </c>
      <c r="E57" s="13"/>
      <c r="F57" s="13"/>
    </row>
    <row r="58" spans="1:6" ht="15.75" thickTop="1" x14ac:dyDescent="0.25">
      <c r="A58" s="10"/>
      <c r="B58" s="11"/>
      <c r="C58" s="11"/>
      <c r="D58" s="11"/>
      <c r="E58" s="13"/>
      <c r="F58" s="13"/>
    </row>
    <row r="59" spans="1:6" x14ac:dyDescent="0.25">
      <c r="A59" s="12" t="s">
        <v>3</v>
      </c>
      <c r="B59" s="11"/>
      <c r="C59" s="11"/>
      <c r="D59" s="11"/>
      <c r="E59" s="5"/>
      <c r="F59" s="5"/>
    </row>
    <row r="60" spans="1:6" x14ac:dyDescent="0.25">
      <c r="A60" s="10" t="s">
        <v>2</v>
      </c>
      <c r="B60" s="8"/>
      <c r="C60" s="9"/>
      <c r="D60" s="8"/>
      <c r="E60" s="5"/>
      <c r="F60" s="5"/>
    </row>
    <row r="61" spans="1:6" x14ac:dyDescent="0.25">
      <c r="A61" s="10" t="s">
        <v>1</v>
      </c>
      <c r="B61" s="8"/>
      <c r="C61" s="9"/>
      <c r="D61" s="8"/>
      <c r="E61" s="5"/>
      <c r="F61" s="5"/>
    </row>
    <row r="62" spans="1:6" x14ac:dyDescent="0.25">
      <c r="A62" s="7"/>
      <c r="B62" s="5"/>
      <c r="C62" s="5"/>
      <c r="D62" s="5"/>
      <c r="E62" s="5"/>
      <c r="F62" s="5"/>
    </row>
    <row r="63" spans="1:6" x14ac:dyDescent="0.25">
      <c r="A63" s="7"/>
      <c r="B63" s="5"/>
      <c r="C63" s="5"/>
      <c r="D63" s="5"/>
      <c r="E63" s="5"/>
      <c r="F63" s="5"/>
    </row>
    <row r="64" spans="1:6" x14ac:dyDescent="0.25">
      <c r="A64" s="6" t="s">
        <v>0</v>
      </c>
      <c r="B64" s="5"/>
      <c r="C64" s="5"/>
      <c r="D64" s="5"/>
      <c r="E64" s="5"/>
      <c r="F64" s="5"/>
    </row>
    <row r="65" spans="1:6" x14ac:dyDescent="0.25">
      <c r="A65" s="4"/>
      <c r="B65" s="3"/>
      <c r="C65" s="3"/>
      <c r="D65" s="3"/>
      <c r="E65" s="3"/>
      <c r="F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Lorenc Ajderaj</cp:lastModifiedBy>
  <dcterms:created xsi:type="dcterms:W3CDTF">2021-07-20T12:17:46Z</dcterms:created>
  <dcterms:modified xsi:type="dcterms:W3CDTF">2021-07-20T21:46:28Z</dcterms:modified>
</cp:coreProperties>
</file>