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4455" windowWidth="15330" windowHeight="4500" tabRatio="959" activeTab="6"/>
  </bookViews>
  <sheets>
    <sheet name="Kop." sheetId="1" r:id="rId1"/>
    <sheet name="Aktivet" sheetId="43" r:id="rId2"/>
    <sheet name="Pasivet" sheetId="44" r:id="rId3"/>
    <sheet name="Rez.1" sheetId="15" r:id="rId4"/>
    <sheet name="Fluksi 2" sheetId="31" r:id="rId5"/>
    <sheet name="Kapitali 2" sheetId="20" r:id="rId6"/>
    <sheet name="Shen.Spjeg.ne vazhdim" sheetId="61" r:id="rId7"/>
    <sheet name="Pasq.per AAM 1" sheetId="56" r:id="rId8"/>
    <sheet name="Pasq.per AAM 2" sheetId="58" r:id="rId9"/>
    <sheet name="Pasqyra 1&amp;2" sheetId="34" r:id="rId10"/>
    <sheet name="Pasqyra 3" sheetId="35" r:id="rId11"/>
    <sheet name="Shen.Spjeg.faqa 1" sheetId="22" r:id="rId12"/>
  </sheets>
  <externalReferences>
    <externalReference r:id="rId13"/>
    <externalReference r:id="rId14"/>
  </externalReferences>
  <definedNames>
    <definedName name="_Key1" localSheetId="1" hidden="1">[1]PRODUKTE!#REF!</definedName>
    <definedName name="_Key1" localSheetId="2" hidden="1">[1]PRODUKTE!#REF!</definedName>
    <definedName name="_Key1" localSheetId="7" hidden="1">[1]PRODUKTE!#REF!</definedName>
    <definedName name="_Key1" localSheetId="8" hidden="1">[1]PRODUKTE!#REF!</definedName>
    <definedName name="_Key1" hidden="1">[1]PRODUKTE!#REF!</definedName>
    <definedName name="_Key2" localSheetId="1" hidden="1">[1]PRODUKTE!#REF!</definedName>
    <definedName name="_Key2" localSheetId="2" hidden="1">[1]PRODUKTE!#REF!</definedName>
    <definedName name="_Key2" localSheetId="7" hidden="1">[1]PRODUKTE!#REF!</definedName>
    <definedName name="_Key2" localSheetId="8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">Aktivet!$B$2:$G$50</definedName>
    <definedName name="_xlnm.Print_Area" localSheetId="4">'Fluksi 2'!$A$2:$H$39</definedName>
    <definedName name="_xlnm.Print_Area" localSheetId="5">'Kapitali 2'!#REF!</definedName>
    <definedName name="_xlnm.Print_Area" localSheetId="2">Pasivet!$A$3:$G$49</definedName>
    <definedName name="_xlnm.Print_Area" localSheetId="7">'Pasq.per AAM 1'!#REF!</definedName>
    <definedName name="_xlnm.Print_Area" localSheetId="8">'Pasq.per AAM 2'!$A$1:$M$13</definedName>
    <definedName name="_xlnm.Print_Area" localSheetId="3">Rez.1!$A$1:$H$31</definedName>
    <definedName name="_xlnm.Print_Area" localSheetId="6">'Shen.Spjeg.ne vazhdim'!$B$108:$L$208</definedName>
    <definedName name="xe110soc" localSheetId="2">#REF!</definedName>
    <definedName name="xe110soc" localSheetId="7">#REF!</definedName>
    <definedName name="xe110soc" localSheetId="8">#REF!</definedName>
    <definedName name="xe110soc" localSheetId="6">#REF!</definedName>
    <definedName name="xe110soc">#REF!</definedName>
    <definedName name="xe180soc" localSheetId="2">#REF!</definedName>
    <definedName name="xe180soc" localSheetId="7">#REF!</definedName>
    <definedName name="xe180soc" localSheetId="8">#REF!</definedName>
    <definedName name="xe180soc" localSheetId="6">#REF!</definedName>
    <definedName name="xe180soc">#REF!</definedName>
  </definedNames>
  <calcPr calcId="124519"/>
</workbook>
</file>

<file path=xl/calcChain.xml><?xml version="1.0" encoding="utf-8"?>
<calcChain xmlns="http://schemas.openxmlformats.org/spreadsheetml/2006/main">
  <c r="K239" i="61"/>
  <c r="K236"/>
  <c r="K186"/>
  <c r="K185" s="1"/>
  <c r="J262"/>
  <c r="J263" s="1"/>
  <c r="J264" s="1"/>
  <c r="K237"/>
  <c r="K232"/>
  <c r="K210"/>
  <c r="K257" s="1"/>
  <c r="K200"/>
  <c r="K189"/>
  <c r="K180"/>
  <c r="K170"/>
  <c r="K166"/>
  <c r="K163"/>
  <c r="K160"/>
  <c r="K154"/>
  <c r="K153"/>
  <c r="K152"/>
  <c r="K151"/>
  <c r="K148" s="1"/>
  <c r="L142"/>
  <c r="J120"/>
  <c r="I120"/>
  <c r="K120" s="1"/>
  <c r="J119"/>
  <c r="I119"/>
  <c r="K119" s="1"/>
  <c r="J118"/>
  <c r="J121" s="1"/>
  <c r="I118"/>
  <c r="K118" s="1"/>
  <c r="K102"/>
  <c r="K92"/>
  <c r="K91"/>
  <c r="K90"/>
  <c r="K89"/>
  <c r="K88" s="1"/>
  <c r="K79" s="1"/>
  <c r="K77" s="1"/>
  <c r="K66"/>
  <c r="K62"/>
  <c r="K57" s="1"/>
  <c r="K54"/>
  <c r="K53"/>
  <c r="K52"/>
  <c r="K51"/>
  <c r="K45"/>
  <c r="K44"/>
  <c r="K43"/>
  <c r="K42"/>
  <c r="K40" s="1"/>
  <c r="L28"/>
  <c r="L27"/>
  <c r="L29" s="1"/>
  <c r="L21"/>
  <c r="L20"/>
  <c r="L19"/>
  <c r="L18"/>
  <c r="L17"/>
  <c r="L16"/>
  <c r="L15"/>
  <c r="L14"/>
  <c r="L13"/>
  <c r="L12"/>
  <c r="L23" s="1"/>
  <c r="K50" l="1"/>
  <c r="K238"/>
  <c r="L257"/>
  <c r="J257" s="1"/>
  <c r="L31"/>
  <c r="I121"/>
  <c r="K121" s="1"/>
</calcChain>
</file>

<file path=xl/sharedStrings.xml><?xml version="1.0" encoding="utf-8"?>
<sst xmlns="http://schemas.openxmlformats.org/spreadsheetml/2006/main" count="1079" uniqueCount="567">
  <si>
    <t>000 1315016</t>
  </si>
  <si>
    <t xml:space="preserve"> Mallra per rishitje</t>
  </si>
  <si>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</si>
  <si>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</si>
  <si>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</si>
  <si>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</si>
  <si>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</si>
  <si>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</si>
  <si>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</si>
  <si>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</si>
  <si>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</si>
  <si>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</si>
  <si>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</si>
  <si>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</si>
  <si>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</si>
  <si>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</si>
  <si>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</si>
  <si>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</si>
  <si>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</si>
  <si>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</si>
  <si>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</si>
  <si>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</si>
  <si>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</si>
  <si>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</si>
  <si>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</si>
  <si>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</si>
  <si>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</si>
  <si>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</si>
  <si>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</si>
  <si>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</si>
  <si>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</si>
  <si>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</si>
  <si>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</si>
  <si>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</si>
  <si>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</si>
  <si>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</si>
  <si>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</si>
  <si>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</si>
  <si>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</si>
  <si>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</si>
  <si>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</si>
  <si>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</si>
  <si>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</si>
  <si>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</si>
  <si>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</si>
  <si>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</si>
  <si>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</si>
  <si>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</si>
  <si>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</si>
  <si>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TOTALI   PASIVEVE   DHE   KAPITALIT  (I+II+III)</t>
  </si>
  <si>
    <t>T O T A L I      P A S I V E V E      ( I+II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</si>
  <si>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</si>
  <si>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</si>
  <si>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</si>
  <si>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</si>
  <si>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</si>
  <si>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</si>
  <si>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Totali i te Ardhurave dhe Shpenzimeve financiare</t>
  </si>
  <si>
    <t>Shpenzimet e tatimit mbi fitimin</t>
  </si>
  <si>
    <t>TOTALI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</si>
  <si>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</si>
  <si>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</si>
  <si>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</si>
  <si>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</si>
  <si>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</si>
  <si>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</si>
  <si>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</si>
  <si>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Emetimi kapitali aksionar</t>
  </si>
  <si>
    <t>(   ________________  )</t>
  </si>
  <si>
    <t>S H E N I M E T          S P J E G U E S E</t>
  </si>
  <si>
    <t>Fluksi i parave nga veprimtaria e shfrytezimit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</si>
  <si>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</si>
  <si>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</si>
  <si>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</si>
  <si>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</si>
  <si>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</si>
  <si>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</si>
  <si>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njesisese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</si>
  <si>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</si>
  <si>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</si>
  <si>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</si>
  <si>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</si>
  <si>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</si>
  <si>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</si>
  <si>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</si>
  <si>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</si>
  <si>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</si>
  <si>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</si>
  <si>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</si>
  <si>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</si>
  <si>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</si>
  <si>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Pasqyra e fluksit monetar - Metoda Indirekte</t>
  </si>
  <si>
    <t>Fitimi para tatimit</t>
  </si>
  <si>
    <t>Rregullime per :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</si>
  <si>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</si>
  <si>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</si>
  <si>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</si>
  <si>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</si>
  <si>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</si>
  <si>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</si>
  <si>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</si>
  <si>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MM neto e perdorur ne veprimtarite Financiare</t>
  </si>
  <si>
    <t>Amortizimin</t>
  </si>
  <si>
    <t>Humbje nga kembimet valutore</t>
  </si>
  <si>
    <t>Te ardhura nga Investimet</t>
  </si>
  <si>
    <t>Shpenzime per interesa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</si>
  <si>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</si>
  <si>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</si>
  <si>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</si>
  <si>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</si>
  <si>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</si>
  <si>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</si>
  <si>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</si>
  <si>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</si>
  <si>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</si>
  <si>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</si>
  <si>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</si>
  <si>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</si>
  <si>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</si>
  <si>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</si>
  <si>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</si>
  <si>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</si>
  <si>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</si>
  <si>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</si>
  <si>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</si>
  <si>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</si>
  <si>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</si>
  <si>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</si>
  <si>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</si>
  <si>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</si>
  <si>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</si>
  <si>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</si>
  <si>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</si>
  <si>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</si>
  <si>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</si>
  <si>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</si>
  <si>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</si>
  <si>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</si>
  <si>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</si>
  <si>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</si>
  <si>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</si>
  <si>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</si>
  <si>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</si>
  <si>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</si>
  <si>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</si>
  <si>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</si>
  <si>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</si>
  <si>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</si>
  <si>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</si>
  <si>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</si>
  <si>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</si>
  <si>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</si>
  <si>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</si>
  <si>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</si>
  <si>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</si>
  <si>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</si>
  <si>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</si>
  <si>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</si>
  <si>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</si>
  <si>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</si>
  <si>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</si>
  <si>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</si>
  <si>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B</t>
  </si>
  <si>
    <t>Aksione te thesari te riblera</t>
  </si>
  <si>
    <t>Para ardhese</t>
  </si>
  <si>
    <t>Emertimi dhe Forma ligjore</t>
  </si>
  <si>
    <t>Sqarim:</t>
  </si>
  <si>
    <t>percaktuara ne SKK 2 dhe konkretisht paragrafeve 49-55.  Rradha e dhenies se spjegimeve duhet te jete 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</si>
  <si>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</si>
  <si>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</si>
  <si>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</si>
  <si>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</si>
  <si>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</si>
  <si>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</si>
  <si>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</si>
  <si>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</si>
  <si>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</si>
  <si>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</si>
  <si>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</si>
  <si>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</si>
  <si>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</si>
  <si>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</si>
  <si>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</si>
  <si>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</si>
  <si>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</si>
  <si>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</si>
  <si>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</si>
  <si>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</si>
  <si>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</si>
  <si>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</si>
  <si>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</si>
  <si>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</si>
  <si>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</si>
  <si>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</si>
  <si>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</si>
  <si>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</si>
  <si>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</si>
  <si>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</si>
  <si>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</si>
  <si>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</si>
  <si>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</si>
  <si>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</si>
  <si>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</si>
  <si>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</si>
  <si>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</si>
  <si>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</si>
  <si>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</si>
  <si>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</si>
  <si>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</si>
  <si>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</si>
  <si>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</si>
  <si>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</si>
  <si>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</si>
  <si>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</si>
  <si>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</si>
  <si>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</si>
  <si>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</si>
  <si>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</si>
  <si>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</si>
  <si>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</si>
  <si>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</si>
  <si>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</si>
  <si>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</si>
  <si>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</si>
  <si>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</si>
  <si>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</si>
  <si>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</si>
  <si>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</si>
  <si>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</si>
  <si>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</si>
  <si>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</si>
  <si>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</si>
  <si>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</si>
  <si>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</si>
  <si>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</si>
  <si>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</si>
  <si>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</si>
  <si>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</si>
  <si>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</si>
  <si>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</si>
  <si>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</si>
  <si>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</si>
  <si>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</si>
  <si>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</si>
  <si>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</si>
  <si>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</si>
  <si>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</si>
  <si>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Tatimi i derdhur teper</t>
  </si>
  <si>
    <t>Tatim rimbursuar</t>
  </si>
  <si>
    <t>Tatim nga viti kaluar</t>
  </si>
  <si>
    <t>Tvsh e zbriteshme ne celje te vitit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</si>
  <si>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</si>
  <si>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</si>
  <si>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</si>
  <si>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</si>
  <si>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</si>
  <si>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Vlera</t>
  </si>
  <si>
    <t>Amortizimi</t>
  </si>
  <si>
    <t>Vl.mbetur</t>
  </si>
  <si>
    <t>Makineri,paisje</t>
  </si>
  <si>
    <t xml:space="preserve">AAM te tjera 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</si>
  <si>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</si>
  <si>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</si>
  <si>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</si>
  <si>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</si>
  <si>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</si>
  <si>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</si>
  <si>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</si>
  <si>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</si>
  <si>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</si>
  <si>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</si>
  <si>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</si>
  <si>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</si>
  <si>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</si>
  <si>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</si>
  <si>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Sasia</t>
  </si>
  <si>
    <t>Gjendje</t>
  </si>
  <si>
    <t>Shtesa</t>
  </si>
  <si>
    <t>Pakesime</t>
  </si>
  <si>
    <t xml:space="preserve">             TOTALI</t>
  </si>
  <si>
    <t>Administratori</t>
  </si>
  <si>
    <t>Amortiz.i</t>
  </si>
  <si>
    <t xml:space="preserve"> I</t>
  </si>
  <si>
    <t>Shuma mak.paisje</t>
  </si>
  <si>
    <t xml:space="preserve"> II</t>
  </si>
  <si>
    <t>Shuma mj.transporti</t>
  </si>
  <si>
    <t>Po</t>
  </si>
  <si>
    <t>Jo</t>
  </si>
  <si>
    <t xml:space="preserve">Amortizime </t>
  </si>
  <si>
    <t xml:space="preserve">Union Bank sha </t>
  </si>
  <si>
    <t xml:space="preserve">Leke </t>
  </si>
  <si>
    <t xml:space="preserve">Euro Linje OD </t>
  </si>
  <si>
    <t xml:space="preserve">Makineri e Paisje </t>
  </si>
  <si>
    <t xml:space="preserve">Paisje  informatike </t>
  </si>
  <si>
    <t xml:space="preserve">Paisje Zyre </t>
  </si>
  <si>
    <t xml:space="preserve">Mjete transporti </t>
  </si>
  <si>
    <t>Norma e</t>
  </si>
  <si>
    <t xml:space="preserve">Amortizimit </t>
  </si>
  <si>
    <t xml:space="preserve">Instalime Specifike Teknike </t>
  </si>
  <si>
    <t>NIPT</t>
  </si>
  <si>
    <t>-</t>
  </si>
  <si>
    <t>Huamarrje afat shkurtra</t>
  </si>
  <si>
    <t xml:space="preserve">AUTO NET SH.P.K </t>
  </si>
  <si>
    <t>K 91715010 J</t>
  </si>
  <si>
    <t xml:space="preserve">Autostrada Tirane - Durres km 12, TIRANE </t>
  </si>
  <si>
    <t>15.05.2009</t>
  </si>
  <si>
    <t xml:space="preserve">AUTO NET shpk </t>
  </si>
  <si>
    <t xml:space="preserve">AUTO NET  SH.P.K </t>
  </si>
  <si>
    <t xml:space="preserve"> </t>
  </si>
  <si>
    <t>Vegla pune</t>
  </si>
  <si>
    <t>Mjete transporti</t>
  </si>
  <si>
    <t xml:space="preserve">Paraardhese </t>
  </si>
  <si>
    <t>Kryerjen e sherbimeve ndaj automjeteve, tregtim pjesesh kembimi auto,vajra lubrifikante auto, tregetim automjetesh,dhenie me qera automjete, asistence rrugore, etj.</t>
  </si>
  <si>
    <t>QKR date 15.05.2009         Nrs SN-055700-05-09</t>
  </si>
  <si>
    <t>Te ardhura dhe shpenzime te tjera financiare (Rivleresimi )</t>
  </si>
  <si>
    <t>Raiffeisen Bank sha</t>
  </si>
  <si>
    <t>Euro</t>
  </si>
  <si>
    <t>Alpha Bank sha</t>
  </si>
  <si>
    <t>SHOQERIA  AUTO NET SHPK</t>
  </si>
  <si>
    <t>NIPT  K 91715010J</t>
  </si>
  <si>
    <t>Pasqyre Nr.1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</si>
  <si>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</si>
  <si>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</si>
  <si>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</si>
  <si>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</si>
  <si>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</si>
  <si>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</si>
  <si>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</si>
  <si>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</si>
  <si>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</si>
  <si>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</si>
  <si>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</si>
  <si>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</si>
  <si>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</si>
  <si>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</si>
  <si>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</si>
  <si>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</si>
  <si>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</si>
  <si>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</si>
  <si>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</si>
  <si>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</si>
  <si>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</si>
  <si>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</si>
  <si>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</si>
  <si>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</si>
  <si>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</si>
  <si>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</si>
  <si>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</si>
  <si>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</si>
  <si>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</si>
  <si>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</si>
  <si>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</si>
  <si>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</si>
  <si>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</si>
  <si>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</si>
  <si>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</si>
  <si>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</si>
  <si>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</si>
  <si>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Aktiviteti  kryesor</t>
  </si>
  <si>
    <t>Aktiviteti dytesor</t>
  </si>
  <si>
    <t>Tregti</t>
  </si>
  <si>
    <t>NIPTI   K91715010J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</si>
  <si>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</si>
  <si>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</si>
  <si>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</si>
  <si>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</si>
  <si>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</si>
  <si>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</si>
  <si>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</si>
  <si>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</si>
  <si>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</si>
  <si>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</si>
  <si>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</si>
  <si>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</si>
  <si>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</si>
  <si>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</si>
  <si>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</si>
  <si>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</si>
  <si>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</si>
  <si>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</si>
  <si>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</si>
  <si>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</si>
  <si>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</si>
  <si>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</si>
  <si>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</si>
  <si>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</si>
  <si>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</si>
  <si>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</si>
  <si>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</si>
  <si>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</si>
  <si>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</si>
  <si>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</si>
  <si>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</si>
  <si>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</si>
  <si>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</si>
  <si>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</si>
  <si>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</si>
  <si>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</si>
  <si>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</si>
  <si>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</si>
  <si>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</si>
  <si>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</si>
  <si>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</si>
  <si>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</si>
  <si>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</si>
  <si>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</si>
  <si>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</si>
  <si>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</si>
  <si>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</si>
  <si>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</si>
  <si>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</si>
  <si>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</si>
  <si>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</si>
  <si>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</si>
  <si>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</si>
  <si>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</si>
  <si>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</si>
  <si>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</si>
  <si>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</si>
  <si>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</si>
  <si>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</si>
  <si>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</si>
  <si>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</si>
  <si>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</si>
  <si>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</si>
  <si>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r>
      <t xml:space="preserve">Shenim: </t>
    </r>
    <r>
      <rPr>
        <sz val="10"/>
        <rFont val="Arial"/>
        <family val="2"/>
      </rPr>
      <t>Kjo pasqyre plotesohet edhe on-line.</t>
    </r>
  </si>
  <si>
    <t>Pro Credit Bank</t>
  </si>
  <si>
    <t>603 · Cost of Goods Sold</t>
  </si>
  <si>
    <t>Në Lekë</t>
  </si>
  <si>
    <t>604 · Energji, uje etj:Energji elektrike</t>
  </si>
  <si>
    <t>606 · Blerje-pastok.materiale furnitu:Kancelari</t>
  </si>
  <si>
    <t>613 · QERA:Qera Show Room</t>
  </si>
  <si>
    <t>613 · QERA:Qera Automjete</t>
  </si>
  <si>
    <t>613 · QERA:Qera Zyra</t>
  </si>
  <si>
    <t>6222 · Auditim &amp; konsulence</t>
  </si>
  <si>
    <t>624 · Reklama &amp; Publicitet:Ne Shtyp</t>
  </si>
  <si>
    <t>6262 · Telefon mobile:Plus</t>
  </si>
  <si>
    <t>6263 · Internet</t>
  </si>
  <si>
    <t>6441 · SIG Shoqerore</t>
  </si>
  <si>
    <t>6442 · SIG Shendetesore</t>
  </si>
  <si>
    <t>669 · Humbje nga Rivleresimi</t>
  </si>
  <si>
    <t>668 · Shpenzime financiare Leasing</t>
  </si>
  <si>
    <t>Pozicioni me 31 dhjetor 2011</t>
  </si>
  <si>
    <t>Pozicioni me 31 dhjetor 2012</t>
  </si>
  <si>
    <t>Tirana Bank</t>
  </si>
  <si>
    <t>000 0315016</t>
  </si>
  <si>
    <t>Paradhenie</t>
  </si>
  <si>
    <t>4670 · Leasing Tvshe shtyre</t>
  </si>
  <si>
    <t>4674 · Ortaku Adm</t>
  </si>
  <si>
    <t>Shiko tabelen bashkengj</t>
  </si>
  <si>
    <t>Shenime</t>
  </si>
  <si>
    <t>610 · Shpenzime te Panjohura</t>
  </si>
  <si>
    <t>628 · Sherbim Banke</t>
  </si>
  <si>
    <t>602- Komision Furnitori</t>
  </si>
  <si>
    <t xml:space="preserve">Paga M_Dhjetor </t>
  </si>
  <si>
    <t>Detyrime Leasing 163</t>
  </si>
  <si>
    <t xml:space="preserve">Periudha </t>
  </si>
  <si>
    <t xml:space="preserve"> Retained Earnings</t>
  </si>
  <si>
    <t>08-015651-02-02</t>
  </si>
  <si>
    <t>08-015651-00-01</t>
  </si>
  <si>
    <t>0110-314165-101</t>
  </si>
  <si>
    <t>0110-314165-100</t>
  </si>
  <si>
    <t>Shiko Pasqyren bashkengjitur Nr 1</t>
  </si>
  <si>
    <t>Pagesa ne Banke</t>
  </si>
  <si>
    <t>Great Wall Hover</t>
  </si>
  <si>
    <t>Makina</t>
  </si>
  <si>
    <t>Shiko Pasqyren bashkengjitur Nr 3</t>
  </si>
  <si>
    <t>Viti 2012</t>
  </si>
  <si>
    <t>Materiale te para:Mat. Konsumi per karburantin</t>
  </si>
  <si>
    <t>615- Mirembajtje Polici Private</t>
  </si>
  <si>
    <t>615-Mirembajtje Zyra</t>
  </si>
  <si>
    <t>615- Mirembajtje Show Room</t>
  </si>
  <si>
    <t>615- Mirembajtje IT</t>
  </si>
  <si>
    <t>615-Mirembajtje Automjete</t>
  </si>
  <si>
    <t>615-Mirembajtje Leasing Automjete</t>
  </si>
  <si>
    <t>618- LEASING Taksa rregjistrimi</t>
  </si>
  <si>
    <t>618- LEASING Kasko</t>
  </si>
  <si>
    <t>618- LEASING TPL</t>
  </si>
  <si>
    <t>616-PRIME SIGURIMI Sigurim Prone</t>
  </si>
  <si>
    <t>616-PRIME SIGURIMI Shendeti</t>
  </si>
  <si>
    <t>618- Punime &amp; Sherbime Te Tjera</t>
  </si>
  <si>
    <t>618- Punime &amp; Sherbime Mirembajtje GPS</t>
  </si>
  <si>
    <t>618- Punime &amp; Sherbime Karaotreci</t>
  </si>
  <si>
    <t>629-Shpenzime Administrative</t>
  </si>
  <si>
    <t>629-Shpenzime Administrative Noterizime</t>
  </si>
  <si>
    <t>629-Shpenzime Administrative Te Tjera</t>
  </si>
  <si>
    <t>6261 · Telefon  Fiks Abcom</t>
  </si>
  <si>
    <t xml:space="preserve">6264 · Posta </t>
  </si>
  <si>
    <t>638 -Taksa  te tjera</t>
  </si>
  <si>
    <t>633- Taksa Lokale</t>
  </si>
  <si>
    <t>633- Taksa Lokale Takse pastrimi</t>
  </si>
  <si>
    <t>633- Taksa Lokale Takse tabele</t>
  </si>
  <si>
    <t>641 · Paga Personeli</t>
  </si>
  <si>
    <t>657 -Penalitete, Gjoba e demsh, Leasing</t>
  </si>
  <si>
    <t>667- Shpenzime  Lease Administrativ</t>
  </si>
  <si>
    <t>662 · Shpenzime  Overdraft - UB</t>
  </si>
  <si>
    <t>666 · Humbje nga Kursi I kembimit</t>
  </si>
  <si>
    <t>68 · Shpenzime Amortizimi</t>
  </si>
  <si>
    <t>lll</t>
  </si>
  <si>
    <t>Shenim</t>
  </si>
  <si>
    <t>A   K   T   I   V   E   T</t>
  </si>
  <si>
    <t>A K T I V E T    A F A T S H K U R T R A</t>
  </si>
  <si>
    <t>T O T A L I     A K T I V E V E   ( I + II )</t>
  </si>
  <si>
    <t>Humbje e mbartur</t>
  </si>
  <si>
    <t>Fitimi fiskal</t>
  </si>
  <si>
    <t>Fatura</t>
  </si>
  <si>
    <t>Bleresi</t>
  </si>
  <si>
    <t xml:space="preserve">Totali Shitjeve </t>
  </si>
  <si>
    <t xml:space="preserve">Shitje me shkalle 20%              </t>
  </si>
  <si>
    <t xml:space="preserve">Nr Fatures </t>
  </si>
  <si>
    <t>Numri Serial</t>
  </si>
  <si>
    <t>Data (dd/mm/yyyy)</t>
  </si>
  <si>
    <t>Emri tregtar /personi</t>
  </si>
  <si>
    <t xml:space="preserve">Rrethi </t>
  </si>
  <si>
    <t xml:space="preserve">Vlera e Tatueshme </t>
  </si>
  <si>
    <t xml:space="preserve">Tvsh </t>
  </si>
  <si>
    <t>a</t>
  </si>
  <si>
    <t>b</t>
  </si>
  <si>
    <t>c</t>
  </si>
  <si>
    <t>d</t>
  </si>
  <si>
    <t>e</t>
  </si>
  <si>
    <t>f</t>
  </si>
  <si>
    <t>g= (h+i+j+k+l+m)</t>
  </si>
  <si>
    <t>j</t>
  </si>
  <si>
    <t>k</t>
  </si>
  <si>
    <t>Qarkullim Tatime</t>
  </si>
  <si>
    <t>Shitja Neto</t>
  </si>
  <si>
    <t>Total te ardhura</t>
  </si>
  <si>
    <t>Varianca</t>
  </si>
  <si>
    <t>Ngjarje te ndodhura pas dates se bilancit per te cilat behen rregullime apo ngjarje te ndodhura pas dates te bilancit per te cilat nuk behen rregullime nuk ka.</t>
  </si>
  <si>
    <t>Gabime materiale te ndodhura ne periudhen kontabel te meparshem te konstatuar gjate periudhes raportuse dhe qe koregjohen nuk ka.</t>
  </si>
  <si>
    <t>1-</t>
  </si>
  <si>
    <t>Volvo</t>
  </si>
  <si>
    <t>623 · Shpenzime Shitje AQT</t>
  </si>
  <si>
    <t>652 -Vl Kontab e Aset te shitur</t>
  </si>
  <si>
    <t>Kia</t>
  </si>
  <si>
    <t>Suzuki</t>
  </si>
  <si>
    <t>Aktivet Afatgjata Materiale  2013</t>
  </si>
  <si>
    <t xml:space="preserve"> 01:01:2013</t>
  </si>
  <si>
    <t>31:12:2013</t>
  </si>
  <si>
    <t>Amortizimi A.A.Materiale    2013</t>
  </si>
  <si>
    <t>Vlera Kontabel Neto e A.A.Materiale  2013</t>
  </si>
  <si>
    <t>Viti raportues 2013</t>
  </si>
  <si>
    <t>Pozicioni me 31 dhjetor 2013</t>
  </si>
  <si>
    <t>Pasqyra  e  Ndryshimeve  ne  Kapital  2013</t>
  </si>
  <si>
    <t xml:space="preserve">II </t>
  </si>
  <si>
    <t>Pasqyra   e   te   Ardhurave   dhe   Shpenzimeve     2013</t>
  </si>
  <si>
    <t>vitit 2013</t>
  </si>
  <si>
    <t>Inventari i Aktiveve Afatgjata Materiale  2013</t>
  </si>
  <si>
    <t>Te ardhura dhe shpenzime te llogaritura</t>
  </si>
  <si>
    <t>54/1</t>
  </si>
  <si>
    <t>Lindita Agolli</t>
  </si>
  <si>
    <t xml:space="preserve">Tirane </t>
  </si>
  <si>
    <t>Privat</t>
  </si>
  <si>
    <t>Nevila Kalaja</t>
  </si>
  <si>
    <t>Intracom Telecom Albania</t>
  </si>
  <si>
    <t>K12006001H</t>
  </si>
  <si>
    <t>Diferenca e qarkullimit total te vitit 2013 shpjegohet si me poshte:</t>
  </si>
  <si>
    <t>Shuma e vendosur tek Shifra e Afarizmit nuk eshte e barabarte me Sistemin Tatimor, se ne Kontabilitet nuk rezulton si e ardhur diferenca 1,826,521 leke per arsye se: nje pjese e fatures se pare ne tabele eshte e Ardhur e periudhave te ardhme, ndersa dy faturat e tjera jane parapagime per automjete nga Klinente</t>
  </si>
  <si>
    <t>Pra vlera 1,826,521 leke jane fatura te cilat nuk perbejne te ardhura per kompanine.</t>
  </si>
  <si>
    <t>Viti 2013</t>
  </si>
  <si>
    <t>Viti   2013</t>
  </si>
  <si>
    <t>Pasqyra   e   Fluksit   Monetar  -  Metoda  Indirekte   2013</t>
  </si>
  <si>
    <t>Pasqyrat    Financiare    te    Vitit   2013</t>
  </si>
  <si>
    <t>Te punesuar mesatarisht per vitin 2013:</t>
  </si>
  <si>
    <t>01.01.2013</t>
  </si>
  <si>
    <t>31.12.2013</t>
  </si>
</sst>
</file>

<file path=xl/styles.xml><?xml version="1.0" encoding="utf-8"?>
<styleSheet xmlns="http://schemas.openxmlformats.org/spreadsheetml/2006/main">
  <numFmts count="14">
    <numFmt numFmtId="43" formatCode="_-* #,##0.00_-;\-* #,##0.00_-;_-* &quot;-&quot;??_-;_-@_-"/>
    <numFmt numFmtId="164" formatCode="_(* #,##0.00_);_(* \(#,##0.00\);_(* &quot;-&quot;??_);_(@_)"/>
    <numFmt numFmtId="165" formatCode="_-* #,##0.00_L_e_k_-;\-* #,##0.00_L_e_k_-;_-* &quot;-&quot;??_L_e_k_-;_-@_-"/>
    <numFmt numFmtId="166" formatCode="#,##0.0"/>
    <numFmt numFmtId="167" formatCode="_-* #,##0_-;\-* #,##0_-;_-* &quot;-&quot;??_-;_-@_-"/>
    <numFmt numFmtId="168" formatCode="_-* #,##0.0_L_e_k_-;\-* #,##0.0_L_e_k_-;_-* &quot;-&quot;??_L_e_k_-;_-@_-"/>
    <numFmt numFmtId="169" formatCode="_-* #,##0_L_e_k_-;\-* #,##0_L_e_k_-;_-* &quot;-&quot;??_L_e_k_-;_-@_-"/>
    <numFmt numFmtId="170" formatCode="#,##0.0000000000"/>
    <numFmt numFmtId="171" formatCode="0;[Red]0"/>
    <numFmt numFmtId="172" formatCode="_(* #,##0_);_(* \(#,##0\);_(* &quot;-&quot;??_);_(@_)"/>
    <numFmt numFmtId="173" formatCode="_(* #,##0.0_);_(* \(#,##0.0\);_(* &quot;-&quot;??_);_(@_)"/>
    <numFmt numFmtId="174" formatCode="#,##0.00_ ;\-#,##0.00\ "/>
    <numFmt numFmtId="175" formatCode="#,##0.0000000000_ ;\-#,##0.0000000000\ "/>
    <numFmt numFmtId="176" formatCode="0_ ;\-0\ 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8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2"/>
      <name val="Arial CE"/>
      <charset val="238"/>
    </font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i/>
      <sz val="11"/>
      <name val="Arial"/>
      <family val="2"/>
    </font>
    <font>
      <b/>
      <sz val="11"/>
      <name val="Times New Roman"/>
      <family val="1"/>
    </font>
    <font>
      <b/>
      <i/>
      <sz val="11"/>
      <name val="Arial"/>
      <family val="2"/>
    </font>
    <font>
      <b/>
      <sz val="12"/>
      <name val="Agency FB"/>
      <family val="2"/>
    </font>
    <font>
      <sz val="12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165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40" fillId="0" borderId="0"/>
    <xf numFmtId="0" fontId="12" fillId="0" borderId="0"/>
    <xf numFmtId="0" fontId="34" fillId="0" borderId="0"/>
    <xf numFmtId="0" fontId="39" fillId="0" borderId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165" fontId="12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1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646">
    <xf numFmtId="0" fontId="0" fillId="0" borderId="0" xfId="0"/>
    <xf numFmtId="0" fontId="13" fillId="2" borderId="16" xfId="0" applyFont="1" applyFill="1" applyBorder="1"/>
    <xf numFmtId="0" fontId="31" fillId="2" borderId="2" xfId="0" applyFont="1" applyFill="1" applyBorder="1" applyAlignment="1">
      <alignment horizontal="center"/>
    </xf>
    <xf numFmtId="0" fontId="31" fillId="2" borderId="2" xfId="0" applyFont="1" applyFill="1" applyBorder="1"/>
    <xf numFmtId="169" fontId="31" fillId="2" borderId="2" xfId="1" applyNumberFormat="1" applyFont="1" applyFill="1" applyBorder="1"/>
    <xf numFmtId="169" fontId="31" fillId="2" borderId="2" xfId="1" applyNumberFormat="1" applyFont="1" applyFill="1" applyBorder="1" applyAlignment="1">
      <alignment horizontal="center"/>
    </xf>
    <xf numFmtId="169" fontId="31" fillId="2" borderId="2" xfId="1" applyNumberFormat="1" applyFont="1" applyFill="1" applyBorder="1" applyAlignment="1"/>
    <xf numFmtId="165" fontId="31" fillId="2" borderId="2" xfId="1" applyFont="1" applyFill="1" applyBorder="1" applyAlignment="1">
      <alignment horizontal="center"/>
    </xf>
    <xf numFmtId="0" fontId="31" fillId="2" borderId="3" xfId="0" applyFont="1" applyFill="1" applyBorder="1"/>
    <xf numFmtId="0" fontId="31" fillId="2" borderId="0" xfId="0" applyFont="1" applyFill="1"/>
    <xf numFmtId="0" fontId="31" fillId="2" borderId="0" xfId="0" applyFont="1" applyFill="1" applyBorder="1" applyAlignment="1">
      <alignment horizontal="center"/>
    </xf>
    <xf numFmtId="0" fontId="31" fillId="2" borderId="0" xfId="0" applyFont="1" applyFill="1" applyBorder="1"/>
    <xf numFmtId="169" fontId="31" fillId="2" borderId="0" xfId="1" applyNumberFormat="1" applyFont="1" applyFill="1" applyBorder="1"/>
    <xf numFmtId="169" fontId="31" fillId="2" borderId="0" xfId="1" applyNumberFormat="1" applyFont="1" applyFill="1" applyBorder="1" applyAlignment="1">
      <alignment horizontal="center"/>
    </xf>
    <xf numFmtId="169" fontId="31" fillId="2" borderId="0" xfId="1" applyNumberFormat="1" applyFont="1" applyFill="1" applyBorder="1" applyAlignment="1"/>
    <xf numFmtId="165" fontId="31" fillId="2" borderId="0" xfId="1" applyFont="1" applyFill="1" applyBorder="1" applyAlignment="1">
      <alignment horizontal="center"/>
    </xf>
    <xf numFmtId="0" fontId="31" fillId="2" borderId="5" xfId="0" applyFont="1" applyFill="1" applyBorder="1"/>
    <xf numFmtId="0" fontId="31" fillId="2" borderId="0" xfId="0" applyFont="1" applyFill="1" applyAlignment="1">
      <alignment vertical="center"/>
    </xf>
    <xf numFmtId="0" fontId="41" fillId="2" borderId="21" xfId="0" applyFont="1" applyFill="1" applyBorder="1"/>
    <xf numFmtId="0" fontId="32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vertical="center"/>
    </xf>
    <xf numFmtId="169" fontId="32" fillId="2" borderId="0" xfId="1" applyNumberFormat="1" applyFont="1" applyFill="1" applyBorder="1" applyAlignment="1">
      <alignment vertical="center"/>
    </xf>
    <xf numFmtId="0" fontId="41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left" vertical="center"/>
    </xf>
    <xf numFmtId="169" fontId="31" fillId="2" borderId="0" xfId="1" applyNumberFormat="1" applyFont="1" applyFill="1" applyBorder="1" applyAlignment="1">
      <alignment vertical="center"/>
    </xf>
    <xf numFmtId="0" fontId="32" fillId="2" borderId="0" xfId="0" applyFont="1" applyFill="1" applyBorder="1" applyAlignment="1">
      <alignment horizontal="center"/>
    </xf>
    <xf numFmtId="0" fontId="32" fillId="2" borderId="0" xfId="0" applyFont="1" applyFill="1" applyBorder="1"/>
    <xf numFmtId="169" fontId="32" fillId="2" borderId="11" xfId="1" applyNumberFormat="1" applyFont="1" applyFill="1" applyBorder="1" applyAlignment="1">
      <alignment horizontal="center"/>
    </xf>
    <xf numFmtId="169" fontId="32" fillId="2" borderId="11" xfId="1" applyNumberFormat="1" applyFont="1" applyFill="1" applyBorder="1" applyAlignment="1"/>
    <xf numFmtId="165" fontId="32" fillId="2" borderId="11" xfId="1" applyFont="1" applyFill="1" applyBorder="1" applyAlignment="1">
      <alignment horizontal="center"/>
    </xf>
    <xf numFmtId="0" fontId="32" fillId="2" borderId="5" xfId="0" applyFont="1" applyFill="1" applyBorder="1"/>
    <xf numFmtId="0" fontId="32" fillId="2" borderId="0" xfId="0" applyFont="1" applyFill="1"/>
    <xf numFmtId="169" fontId="32" fillId="2" borderId="15" xfId="1" applyNumberFormat="1" applyFont="1" applyFill="1" applyBorder="1" applyAlignment="1">
      <alignment horizontal="center"/>
    </xf>
    <xf numFmtId="169" fontId="32" fillId="2" borderId="15" xfId="1" applyNumberFormat="1" applyFont="1" applyFill="1" applyBorder="1" applyAlignment="1"/>
    <xf numFmtId="165" fontId="32" fillId="2" borderId="15" xfId="1" applyFont="1" applyFill="1" applyBorder="1" applyAlignment="1">
      <alignment horizontal="center"/>
    </xf>
    <xf numFmtId="0" fontId="31" fillId="2" borderId="16" xfId="0" applyFont="1" applyFill="1" applyBorder="1"/>
    <xf numFmtId="165" fontId="31" fillId="2" borderId="12" xfId="1" applyFont="1" applyFill="1" applyBorder="1" applyAlignment="1"/>
    <xf numFmtId="165" fontId="31" fillId="2" borderId="16" xfId="1" applyFont="1" applyFill="1" applyBorder="1" applyAlignment="1">
      <alignment horizontal="center"/>
    </xf>
    <xf numFmtId="165" fontId="31" fillId="2" borderId="16" xfId="1" applyFont="1" applyFill="1" applyBorder="1" applyAlignment="1"/>
    <xf numFmtId="165" fontId="31" fillId="2" borderId="0" xfId="0" applyNumberFormat="1" applyFont="1" applyFill="1"/>
    <xf numFmtId="1" fontId="31" fillId="2" borderId="12" xfId="1" applyNumberFormat="1" applyFont="1" applyFill="1" applyBorder="1" applyAlignment="1">
      <alignment horizontal="left"/>
    </xf>
    <xf numFmtId="1" fontId="31" fillId="2" borderId="18" xfId="1" applyNumberFormat="1" applyFont="1" applyFill="1" applyBorder="1" applyAlignment="1">
      <alignment horizontal="left"/>
    </xf>
    <xf numFmtId="165" fontId="31" fillId="2" borderId="18" xfId="1" applyFont="1" applyFill="1" applyBorder="1" applyAlignment="1"/>
    <xf numFmtId="165" fontId="31" fillId="2" borderId="17" xfId="1" applyFont="1" applyFill="1" applyBorder="1" applyAlignment="1"/>
    <xf numFmtId="165" fontId="31" fillId="2" borderId="12" xfId="1" applyFont="1" applyFill="1" applyBorder="1" applyAlignment="1">
      <alignment horizontal="center"/>
    </xf>
    <xf numFmtId="165" fontId="31" fillId="2" borderId="17" xfId="1" applyFont="1" applyFill="1" applyBorder="1" applyAlignment="1">
      <alignment horizontal="center"/>
    </xf>
    <xf numFmtId="1" fontId="31" fillId="2" borderId="17" xfId="1" applyNumberFormat="1" applyFont="1" applyFill="1" applyBorder="1" applyAlignment="1">
      <alignment horizontal="left"/>
    </xf>
    <xf numFmtId="0" fontId="31" fillId="2" borderId="0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vertical="center"/>
    </xf>
    <xf numFmtId="0" fontId="32" fillId="2" borderId="16" xfId="0" applyFont="1" applyFill="1" applyBorder="1" applyAlignment="1">
      <alignment vertical="center"/>
    </xf>
    <xf numFmtId="165" fontId="32" fillId="2" borderId="16" xfId="1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vertical="center"/>
    </xf>
    <xf numFmtId="170" fontId="31" fillId="2" borderId="0" xfId="0" applyNumberFormat="1" applyFont="1" applyFill="1" applyAlignment="1">
      <alignment vertical="center"/>
    </xf>
    <xf numFmtId="165" fontId="32" fillId="2" borderId="0" xfId="1" applyFont="1" applyFill="1" applyBorder="1" applyAlignment="1">
      <alignment horizontal="center"/>
    </xf>
    <xf numFmtId="165" fontId="31" fillId="2" borderId="0" xfId="1" applyFont="1" applyFill="1" applyBorder="1"/>
    <xf numFmtId="165" fontId="31" fillId="2" borderId="0" xfId="1" applyFont="1" applyFill="1" applyBorder="1" applyAlignment="1"/>
    <xf numFmtId="165" fontId="32" fillId="2" borderId="11" xfId="1" applyFont="1" applyFill="1" applyBorder="1" applyAlignment="1"/>
    <xf numFmtId="165" fontId="32" fillId="2" borderId="15" xfId="1" applyFont="1" applyFill="1" applyBorder="1" applyAlignment="1"/>
    <xf numFmtId="165" fontId="32" fillId="2" borderId="16" xfId="1" applyFont="1" applyFill="1" applyBorder="1" applyAlignment="1">
      <alignment horizontal="center"/>
    </xf>
    <xf numFmtId="0" fontId="31" fillId="2" borderId="12" xfId="0" applyFont="1" applyFill="1" applyBorder="1" applyAlignment="1">
      <alignment horizontal="left"/>
    </xf>
    <xf numFmtId="0" fontId="31" fillId="2" borderId="17" xfId="0" applyFont="1" applyFill="1" applyBorder="1" applyAlignment="1">
      <alignment horizontal="left"/>
    </xf>
    <xf numFmtId="169" fontId="31" fillId="2" borderId="17" xfId="1" applyNumberFormat="1" applyFont="1" applyFill="1" applyBorder="1" applyAlignment="1">
      <alignment horizontal="center"/>
    </xf>
    <xf numFmtId="169" fontId="31" fillId="2" borderId="18" xfId="1" applyNumberFormat="1" applyFont="1" applyFill="1" applyBorder="1" applyAlignment="1"/>
    <xf numFmtId="0" fontId="31" fillId="2" borderId="0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vertical="center"/>
    </xf>
    <xf numFmtId="165" fontId="32" fillId="2" borderId="7" xfId="1" applyNumberFormat="1" applyFont="1" applyFill="1" applyBorder="1" applyAlignment="1"/>
    <xf numFmtId="164" fontId="31" fillId="2" borderId="0" xfId="0" applyNumberFormat="1" applyFont="1" applyFill="1" applyBorder="1"/>
    <xf numFmtId="169" fontId="31" fillId="2" borderId="17" xfId="1" applyNumberFormat="1" applyFont="1" applyFill="1" applyBorder="1" applyAlignment="1"/>
    <xf numFmtId="165" fontId="32" fillId="2" borderId="17" xfId="1" applyNumberFormat="1" applyFont="1" applyFill="1" applyBorder="1" applyAlignment="1"/>
    <xf numFmtId="170" fontId="31" fillId="2" borderId="0" xfId="0" applyNumberFormat="1" applyFont="1" applyFill="1" applyBorder="1"/>
    <xf numFmtId="165" fontId="31" fillId="2" borderId="17" xfId="1" applyNumberFormat="1" applyFont="1" applyFill="1" applyBorder="1" applyAlignment="1"/>
    <xf numFmtId="169" fontId="31" fillId="2" borderId="17" xfId="1" applyNumberFormat="1" applyFont="1" applyFill="1" applyBorder="1"/>
    <xf numFmtId="165" fontId="31" fillId="2" borderId="0" xfId="0" applyNumberFormat="1" applyFont="1" applyFill="1" applyBorder="1"/>
    <xf numFmtId="169" fontId="32" fillId="2" borderId="0" xfId="1" applyNumberFormat="1" applyFont="1" applyFill="1" applyBorder="1" applyAlignment="1"/>
    <xf numFmtId="49" fontId="30" fillId="2" borderId="0" xfId="0" applyNumberFormat="1" applyFont="1" applyFill="1"/>
    <xf numFmtId="39" fontId="13" fillId="2" borderId="0" xfId="0" applyNumberFormat="1" applyFont="1" applyFill="1"/>
    <xf numFmtId="169" fontId="31" fillId="2" borderId="16" xfId="1" applyNumberFormat="1" applyFont="1" applyFill="1" applyBorder="1" applyAlignment="1"/>
    <xf numFmtId="169" fontId="32" fillId="2" borderId="0" xfId="1" applyNumberFormat="1" applyFont="1" applyFill="1" applyBorder="1" applyAlignment="1">
      <alignment horizontal="center"/>
    </xf>
    <xf numFmtId="165" fontId="31" fillId="2" borderId="0" xfId="1" applyFont="1" applyFill="1" applyAlignment="1">
      <alignment horizontal="center"/>
    </xf>
    <xf numFmtId="169" fontId="32" fillId="2" borderId="0" xfId="1" applyNumberFormat="1" applyFont="1" applyFill="1" applyBorder="1"/>
    <xf numFmtId="169" fontId="32" fillId="2" borderId="17" xfId="1" applyNumberFormat="1" applyFont="1" applyFill="1" applyBorder="1" applyAlignment="1"/>
    <xf numFmtId="164" fontId="31" fillId="2" borderId="0" xfId="0" applyNumberFormat="1" applyFont="1" applyFill="1"/>
    <xf numFmtId="169" fontId="31" fillId="2" borderId="0" xfId="1" applyNumberFormat="1" applyFont="1" applyFill="1" applyBorder="1" applyAlignment="1">
      <alignment horizontal="left"/>
    </xf>
    <xf numFmtId="0" fontId="32" fillId="2" borderId="0" xfId="0" applyFont="1" applyFill="1" applyBorder="1" applyAlignment="1">
      <alignment horizontal="right" vertical="center"/>
    </xf>
    <xf numFmtId="0" fontId="44" fillId="2" borderId="0" xfId="0" applyFont="1" applyFill="1" applyBorder="1" applyAlignment="1">
      <alignment vertical="center"/>
    </xf>
    <xf numFmtId="169" fontId="32" fillId="2" borderId="0" xfId="1" applyNumberFormat="1" applyFont="1" applyFill="1" applyAlignment="1">
      <alignment horizontal="center"/>
    </xf>
    <xf numFmtId="165" fontId="32" fillId="2" borderId="0" xfId="1" applyFont="1" applyFill="1" applyAlignment="1">
      <alignment horizontal="left"/>
    </xf>
    <xf numFmtId="0" fontId="31" fillId="2" borderId="0" xfId="0" applyFont="1" applyFill="1" applyBorder="1" applyAlignment="1"/>
    <xf numFmtId="0" fontId="32" fillId="2" borderId="0" xfId="0" applyFont="1" applyFill="1" applyBorder="1" applyAlignment="1">
      <alignment horizontal="left" vertical="center"/>
    </xf>
    <xf numFmtId="169" fontId="31" fillId="2" borderId="0" xfId="1" applyNumberFormat="1" applyFont="1" applyFill="1"/>
    <xf numFmtId="165" fontId="32" fillId="2" borderId="0" xfId="1" applyFont="1" applyFill="1" applyAlignment="1"/>
    <xf numFmtId="0" fontId="42" fillId="2" borderId="0" xfId="0" applyFont="1" applyFill="1" applyBorder="1" applyAlignment="1"/>
    <xf numFmtId="0" fontId="42" fillId="2" borderId="0" xfId="0" applyFont="1" applyFill="1" applyBorder="1"/>
    <xf numFmtId="169" fontId="31" fillId="2" borderId="0" xfId="1" applyNumberFormat="1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/>
    </xf>
    <xf numFmtId="169" fontId="31" fillId="2" borderId="0" xfId="1" applyNumberFormat="1" applyFont="1" applyFill="1" applyAlignment="1">
      <alignment horizontal="center"/>
    </xf>
    <xf numFmtId="169" fontId="31" fillId="2" borderId="0" xfId="1" applyNumberFormat="1" applyFont="1" applyFill="1" applyAlignment="1"/>
    <xf numFmtId="169" fontId="31" fillId="2" borderId="16" xfId="1" applyNumberFormat="1" applyFont="1" applyFill="1" applyBorder="1"/>
    <xf numFmtId="169" fontId="32" fillId="2" borderId="16" xfId="1" applyNumberFormat="1" applyFont="1" applyFill="1" applyBorder="1" applyAlignment="1"/>
    <xf numFmtId="169" fontId="32" fillId="2" borderId="16" xfId="1" applyNumberFormat="1" applyFont="1" applyFill="1" applyBorder="1" applyAlignment="1">
      <alignment horizontal="center"/>
    </xf>
    <xf numFmtId="169" fontId="31" fillId="2" borderId="16" xfId="1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171" fontId="31" fillId="2" borderId="17" xfId="1" applyNumberFormat="1" applyFont="1" applyFill="1" applyBorder="1" applyAlignment="1">
      <alignment horizontal="left"/>
    </xf>
    <xf numFmtId="171" fontId="31" fillId="2" borderId="18" xfId="1" applyNumberFormat="1" applyFont="1" applyFill="1" applyBorder="1" applyAlignment="1">
      <alignment horizontal="left"/>
    </xf>
    <xf numFmtId="169" fontId="32" fillId="2" borderId="0" xfId="1" applyNumberFormat="1" applyFont="1" applyFill="1" applyBorder="1" applyAlignment="1">
      <alignment horizontal="center" vertical="center"/>
    </xf>
    <xf numFmtId="169" fontId="31" fillId="2" borderId="0" xfId="0" applyNumberFormat="1" applyFont="1" applyFill="1"/>
    <xf numFmtId="169" fontId="32" fillId="2" borderId="17" xfId="1" applyNumberFormat="1" applyFont="1" applyFill="1" applyBorder="1"/>
    <xf numFmtId="168" fontId="32" fillId="2" borderId="17" xfId="1" applyNumberFormat="1" applyFont="1" applyFill="1" applyBorder="1" applyAlignment="1"/>
    <xf numFmtId="168" fontId="31" fillId="2" borderId="17" xfId="1" applyNumberFormat="1" applyFont="1" applyFill="1" applyBorder="1" applyAlignment="1"/>
    <xf numFmtId="168" fontId="31" fillId="2" borderId="0" xfId="1" applyNumberFormat="1" applyFont="1" applyFill="1" applyBorder="1" applyAlignment="1"/>
    <xf numFmtId="168" fontId="31" fillId="2" borderId="0" xfId="0" applyNumberFormat="1" applyFont="1" applyFill="1"/>
    <xf numFmtId="174" fontId="31" fillId="2" borderId="0" xfId="0" applyNumberFormat="1" applyFont="1" applyFill="1"/>
    <xf numFmtId="165" fontId="32" fillId="2" borderId="0" xfId="1" applyFont="1" applyFill="1" applyBorder="1" applyAlignment="1">
      <alignment horizontal="left"/>
    </xf>
    <xf numFmtId="169" fontId="32" fillId="2" borderId="0" xfId="1" applyNumberFormat="1" applyFont="1" applyFill="1" applyAlignment="1"/>
    <xf numFmtId="0" fontId="43" fillId="2" borderId="0" xfId="0" applyFont="1" applyFill="1" applyBorder="1" applyAlignment="1">
      <alignment horizontal="right"/>
    </xf>
    <xf numFmtId="165" fontId="32" fillId="2" borderId="17" xfId="1" applyFont="1" applyFill="1" applyBorder="1" applyAlignment="1"/>
    <xf numFmtId="0" fontId="41" fillId="2" borderId="0" xfId="0" applyFont="1" applyFill="1" applyBorder="1" applyAlignment="1">
      <alignment vertical="center"/>
    </xf>
    <xf numFmtId="0" fontId="45" fillId="2" borderId="71" xfId="0" applyFont="1" applyFill="1" applyBorder="1" applyAlignment="1">
      <alignment horizontal="center" vertical="center" wrapText="1"/>
    </xf>
    <xf numFmtId="0" fontId="45" fillId="2" borderId="55" xfId="0" applyFont="1" applyFill="1" applyBorder="1" applyAlignment="1">
      <alignment horizontal="center" vertical="center" wrapText="1"/>
    </xf>
    <xf numFmtId="0" fontId="45" fillId="2" borderId="72" xfId="0" applyFont="1" applyFill="1" applyBorder="1" applyAlignment="1">
      <alignment horizontal="center" vertical="center" wrapText="1"/>
    </xf>
    <xf numFmtId="0" fontId="45" fillId="2" borderId="73" xfId="0" applyFont="1" applyFill="1" applyBorder="1" applyAlignment="1">
      <alignment horizontal="center" vertical="center" wrapText="1"/>
    </xf>
    <xf numFmtId="0" fontId="45" fillId="2" borderId="74" xfId="0" applyFont="1" applyFill="1" applyBorder="1" applyAlignment="1">
      <alignment horizontal="center" vertical="center" wrapText="1"/>
    </xf>
    <xf numFmtId="0" fontId="45" fillId="2" borderId="28" xfId="0" applyFont="1" applyFill="1" applyBorder="1" applyAlignment="1">
      <alignment horizontal="center" vertical="center" wrapText="1"/>
    </xf>
    <xf numFmtId="0" fontId="45" fillId="2" borderId="75" xfId="0" applyFont="1" applyFill="1" applyBorder="1" applyAlignment="1">
      <alignment horizontal="center" vertical="center" wrapText="1"/>
    </xf>
    <xf numFmtId="0" fontId="45" fillId="2" borderId="76" xfId="0" applyFont="1" applyFill="1" applyBorder="1" applyAlignment="1">
      <alignment horizontal="center" vertical="center" wrapText="1"/>
    </xf>
    <xf numFmtId="0" fontId="45" fillId="2" borderId="36" xfId="0" applyFont="1" applyFill="1" applyBorder="1" applyAlignment="1">
      <alignment horizontal="center" vertical="center" wrapText="1"/>
    </xf>
    <xf numFmtId="0" fontId="45" fillId="2" borderId="43" xfId="0" applyFont="1" applyFill="1" applyBorder="1" applyAlignment="1">
      <alignment horizontal="center" vertical="center" wrapText="1"/>
    </xf>
    <xf numFmtId="0" fontId="45" fillId="2" borderId="80" xfId="0" applyFont="1" applyFill="1" applyBorder="1" applyAlignment="1">
      <alignment horizontal="center" vertical="center" wrapText="1"/>
    </xf>
    <xf numFmtId="0" fontId="46" fillId="2" borderId="37" xfId="0" applyFont="1" applyFill="1" applyBorder="1" applyAlignment="1">
      <alignment horizontal="center" vertical="center"/>
    </xf>
    <xf numFmtId="0" fontId="46" fillId="2" borderId="16" xfId="0" applyFont="1" applyFill="1" applyBorder="1" applyAlignment="1">
      <alignment horizontal="center" vertical="center"/>
    </xf>
    <xf numFmtId="0" fontId="46" fillId="2" borderId="42" xfId="0" applyFont="1" applyFill="1" applyBorder="1" applyAlignment="1">
      <alignment horizontal="center" vertical="center"/>
    </xf>
    <xf numFmtId="0" fontId="46" fillId="2" borderId="38" xfId="0" applyFont="1" applyFill="1" applyBorder="1"/>
    <xf numFmtId="0" fontId="46" fillId="2" borderId="15" xfId="0" applyFont="1" applyFill="1" applyBorder="1"/>
    <xf numFmtId="14" fontId="46" fillId="2" borderId="15" xfId="0" applyNumberFormat="1" applyFont="1" applyFill="1" applyBorder="1"/>
    <xf numFmtId="165" fontId="46" fillId="2" borderId="15" xfId="1" applyFont="1" applyFill="1" applyBorder="1" applyAlignment="1">
      <alignment horizontal="right" vertical="center"/>
    </xf>
    <xf numFmtId="165" fontId="46" fillId="2" borderId="43" xfId="1" applyFont="1" applyFill="1" applyBorder="1" applyAlignment="1">
      <alignment horizontal="right" vertical="center"/>
    </xf>
    <xf numFmtId="165" fontId="46" fillId="2" borderId="80" xfId="1" applyFont="1" applyFill="1" applyBorder="1" applyAlignment="1">
      <alignment horizontal="right" vertical="center"/>
    </xf>
    <xf numFmtId="165" fontId="46" fillId="2" borderId="15" xfId="1" applyFont="1" applyFill="1" applyBorder="1" applyAlignment="1">
      <alignment horizontal="right"/>
    </xf>
    <xf numFmtId="165" fontId="46" fillId="2" borderId="77" xfId="1" applyFont="1" applyFill="1" applyBorder="1" applyAlignment="1">
      <alignment horizontal="right"/>
    </xf>
    <xf numFmtId="165" fontId="46" fillId="2" borderId="78" xfId="1" applyFont="1" applyFill="1" applyBorder="1" applyAlignment="1">
      <alignment horizontal="right"/>
    </xf>
    <xf numFmtId="169" fontId="31" fillId="2" borderId="79" xfId="1" applyNumberFormat="1" applyFont="1" applyFill="1" applyBorder="1" applyAlignment="1"/>
    <xf numFmtId="0" fontId="11" fillId="2" borderId="0" xfId="7" applyFont="1" applyFill="1" applyAlignment="1">
      <alignment horizontal="left" vertical="center"/>
    </xf>
    <xf numFmtId="0" fontId="22" fillId="2" borderId="0" xfId="7" applyFont="1" applyFill="1" applyAlignment="1">
      <alignment horizontal="center" vertical="center"/>
    </xf>
    <xf numFmtId="0" fontId="23" fillId="2" borderId="0" xfId="7" applyFont="1" applyFill="1" applyAlignment="1">
      <alignment vertical="center"/>
    </xf>
    <xf numFmtId="169" fontId="23" fillId="2" borderId="0" xfId="1" applyNumberFormat="1" applyFont="1" applyFill="1" applyAlignment="1">
      <alignment horizontal="center" vertical="center"/>
    </xf>
    <xf numFmtId="169" fontId="24" fillId="2" borderId="3" xfId="0" applyNumberFormat="1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horizontal="center" vertical="center"/>
    </xf>
    <xf numFmtId="165" fontId="10" fillId="2" borderId="0" xfId="1" applyFont="1" applyFill="1"/>
    <xf numFmtId="0" fontId="10" fillId="2" borderId="0" xfId="0" applyFont="1" applyFill="1"/>
    <xf numFmtId="169" fontId="24" fillId="2" borderId="8" xfId="0" applyNumberFormat="1" applyFont="1" applyFill="1" applyBorder="1" applyAlignment="1">
      <alignment horizontal="center" vertical="center"/>
    </xf>
    <xf numFmtId="3" fontId="24" fillId="2" borderId="15" xfId="0" applyNumberFormat="1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169" fontId="44" fillId="2" borderId="18" xfId="1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165" fontId="10" fillId="2" borderId="0" xfId="1" applyFont="1" applyFill="1" applyAlignment="1">
      <alignment vertical="center"/>
    </xf>
    <xf numFmtId="0" fontId="24" fillId="2" borderId="17" xfId="7" applyFont="1" applyFill="1" applyBorder="1" applyAlignment="1">
      <alignment horizontal="left" vertical="center"/>
    </xf>
    <xf numFmtId="169" fontId="27" fillId="2" borderId="18" xfId="1" applyNumberFormat="1" applyFont="1" applyFill="1" applyBorder="1" applyAlignment="1">
      <alignment horizontal="center" vertical="center"/>
    </xf>
    <xf numFmtId="0" fontId="25" fillId="2" borderId="18" xfId="7" applyFont="1" applyFill="1" applyBorder="1" applyAlignment="1">
      <alignment vertical="center"/>
    </xf>
    <xf numFmtId="169" fontId="25" fillId="2" borderId="18" xfId="1" applyNumberFormat="1" applyFont="1" applyFill="1" applyBorder="1" applyAlignment="1">
      <alignment horizontal="center" vertical="center"/>
    </xf>
    <xf numFmtId="169" fontId="24" fillId="2" borderId="16" xfId="1" applyNumberFormat="1" applyFont="1" applyFill="1" applyBorder="1" applyAlignment="1">
      <alignment horizontal="center" vertical="center"/>
    </xf>
    <xf numFmtId="165" fontId="10" fillId="2" borderId="0" xfId="13" applyFont="1" applyFill="1" applyAlignment="1">
      <alignment vertical="center"/>
    </xf>
    <xf numFmtId="0" fontId="24" fillId="2" borderId="16" xfId="7" applyFont="1" applyFill="1" applyBorder="1" applyAlignment="1">
      <alignment horizontal="center" vertical="center"/>
    </xf>
    <xf numFmtId="0" fontId="24" fillId="2" borderId="18" xfId="7" applyFont="1" applyFill="1" applyBorder="1" applyAlignment="1">
      <alignment horizontal="center" vertical="center"/>
    </xf>
    <xf numFmtId="0" fontId="24" fillId="2" borderId="18" xfId="7" applyFont="1" applyFill="1" applyBorder="1" applyAlignment="1">
      <alignment vertical="center"/>
    </xf>
    <xf numFmtId="3" fontId="25" fillId="2" borderId="0" xfId="7" applyNumberFormat="1" applyFont="1" applyFill="1" applyAlignment="1">
      <alignment vertical="center"/>
    </xf>
    <xf numFmtId="169" fontId="25" fillId="2" borderId="0" xfId="1" applyNumberFormat="1" applyFont="1" applyFill="1" applyAlignment="1">
      <alignment horizontal="center" vertical="center"/>
    </xf>
    <xf numFmtId="3" fontId="10" fillId="2" borderId="0" xfId="7" applyNumberFormat="1" applyFont="1" applyFill="1" applyAlignment="1">
      <alignment horizontal="center" vertical="center"/>
    </xf>
    <xf numFmtId="0" fontId="10" fillId="2" borderId="0" xfId="7" applyFont="1" applyFill="1" applyAlignment="1">
      <alignment vertical="center"/>
    </xf>
    <xf numFmtId="0" fontId="10" fillId="2" borderId="0" xfId="7" applyFont="1" applyFill="1" applyAlignment="1">
      <alignment horizontal="center"/>
    </xf>
    <xf numFmtId="0" fontId="10" fillId="2" borderId="0" xfId="7" applyFont="1" applyFill="1"/>
    <xf numFmtId="169" fontId="10" fillId="2" borderId="0" xfId="1" applyNumberFormat="1" applyFont="1" applyFill="1" applyAlignment="1">
      <alignment horizontal="center"/>
    </xf>
    <xf numFmtId="3" fontId="10" fillId="2" borderId="0" xfId="7" applyNumberFormat="1" applyFont="1" applyFill="1"/>
    <xf numFmtId="0" fontId="10" fillId="2" borderId="16" xfId="7" applyFont="1" applyFill="1" applyBorder="1" applyAlignment="1">
      <alignment horizontal="center" vertical="center"/>
    </xf>
    <xf numFmtId="0" fontId="10" fillId="2" borderId="18" xfId="7" applyFont="1" applyFill="1" applyBorder="1" applyAlignment="1">
      <alignment vertical="center"/>
    </xf>
    <xf numFmtId="0" fontId="10" fillId="2" borderId="17" xfId="7" applyFont="1" applyFill="1" applyBorder="1" applyAlignment="1">
      <alignment horizontal="center" vertical="center"/>
    </xf>
    <xf numFmtId="164" fontId="10" fillId="2" borderId="0" xfId="7" applyNumberFormat="1" applyFont="1" applyFill="1" applyAlignment="1">
      <alignment vertical="center"/>
    </xf>
    <xf numFmtId="169" fontId="10" fillId="2" borderId="18" xfId="1" applyNumberFormat="1" applyFont="1" applyFill="1" applyBorder="1" applyAlignment="1">
      <alignment horizontal="center" vertical="center"/>
    </xf>
    <xf numFmtId="0" fontId="10" fillId="2" borderId="0" xfId="7" applyFont="1" applyFill="1" applyBorder="1" applyAlignment="1">
      <alignment vertical="center"/>
    </xf>
    <xf numFmtId="0" fontId="10" fillId="2" borderId="16" xfId="7" applyFont="1" applyFill="1" applyBorder="1" applyAlignment="1">
      <alignment vertical="center"/>
    </xf>
    <xf numFmtId="0" fontId="10" fillId="2" borderId="0" xfId="7" applyFont="1" applyFill="1" applyBorder="1" applyAlignment="1">
      <alignment horizontal="center" vertical="center"/>
    </xf>
    <xf numFmtId="169" fontId="10" fillId="2" borderId="0" xfId="1" applyNumberFormat="1" applyFont="1" applyFill="1" applyBorder="1" applyAlignment="1">
      <alignment horizontal="center" vertical="center"/>
    </xf>
    <xf numFmtId="3" fontId="10" fillId="2" borderId="0" xfId="7" applyNumberFormat="1" applyFont="1" applyFill="1" applyBorder="1" applyAlignment="1">
      <alignment vertical="center"/>
    </xf>
    <xf numFmtId="0" fontId="10" fillId="2" borderId="0" xfId="7" applyFont="1" applyFill="1" applyAlignment="1">
      <alignment horizontal="right"/>
    </xf>
    <xf numFmtId="3" fontId="10" fillId="2" borderId="0" xfId="7" applyNumberFormat="1" applyFont="1" applyFill="1" applyAlignment="1">
      <alignment horizontal="right"/>
    </xf>
    <xf numFmtId="0" fontId="24" fillId="2" borderId="0" xfId="7" applyFont="1" applyFill="1" applyAlignment="1">
      <alignment horizontal="right"/>
    </xf>
    <xf numFmtId="165" fontId="10" fillId="2" borderId="0" xfId="1" applyFont="1" applyFill="1" applyBorder="1" applyAlignment="1">
      <alignment vertical="center"/>
    </xf>
    <xf numFmtId="169" fontId="24" fillId="2" borderId="3" xfId="1" applyNumberFormat="1" applyFont="1" applyFill="1" applyBorder="1" applyAlignment="1">
      <alignment horizontal="center" vertical="center"/>
    </xf>
    <xf numFmtId="3" fontId="24" fillId="2" borderId="3" xfId="7" applyNumberFormat="1" applyFont="1" applyFill="1" applyBorder="1" applyAlignment="1">
      <alignment horizontal="center" vertical="center"/>
    </xf>
    <xf numFmtId="169" fontId="24" fillId="2" borderId="8" xfId="1" applyNumberFormat="1" applyFont="1" applyFill="1" applyBorder="1" applyAlignment="1">
      <alignment horizontal="center" vertical="center"/>
    </xf>
    <xf numFmtId="3" fontId="24" fillId="2" borderId="15" xfId="7" applyNumberFormat="1" applyFont="1" applyFill="1" applyBorder="1" applyAlignment="1">
      <alignment horizontal="center" vertical="center"/>
    </xf>
    <xf numFmtId="0" fontId="24" fillId="2" borderId="12" xfId="7" applyFont="1" applyFill="1" applyBorder="1" applyAlignment="1">
      <alignment horizontal="center" vertical="center"/>
    </xf>
    <xf numFmtId="0" fontId="24" fillId="2" borderId="6" xfId="7" applyFont="1" applyFill="1" applyBorder="1" applyAlignment="1">
      <alignment horizontal="center" vertical="center"/>
    </xf>
    <xf numFmtId="0" fontId="25" fillId="2" borderId="0" xfId="7" applyFont="1" applyFill="1" applyAlignment="1">
      <alignment vertical="center"/>
    </xf>
    <xf numFmtId="0" fontId="24" fillId="2" borderId="0" xfId="7" applyFont="1" applyFill="1" applyAlignment="1"/>
    <xf numFmtId="169" fontId="24" fillId="2" borderId="0" xfId="1" applyNumberFormat="1" applyFont="1" applyFill="1" applyAlignment="1">
      <alignment horizontal="center"/>
    </xf>
    <xf numFmtId="0" fontId="10" fillId="2" borderId="12" xfId="7" applyFont="1" applyFill="1" applyBorder="1" applyAlignment="1">
      <alignment horizontal="center" vertical="center"/>
    </xf>
    <xf numFmtId="3" fontId="10" fillId="2" borderId="0" xfId="7" applyNumberFormat="1" applyFont="1" applyFill="1" applyAlignment="1">
      <alignment vertical="center"/>
    </xf>
    <xf numFmtId="169" fontId="10" fillId="2" borderId="16" xfId="1" applyNumberFormat="1" applyFont="1" applyFill="1" applyBorder="1" applyAlignment="1">
      <alignment horizontal="center" vertical="center"/>
    </xf>
    <xf numFmtId="176" fontId="10" fillId="2" borderId="0" xfId="1" applyNumberFormat="1" applyFont="1" applyFill="1" applyAlignment="1">
      <alignment vertical="center"/>
    </xf>
    <xf numFmtId="165" fontId="10" fillId="2" borderId="0" xfId="7" applyNumberFormat="1" applyFont="1" applyFill="1" applyAlignment="1">
      <alignment vertical="center"/>
    </xf>
    <xf numFmtId="169" fontId="10" fillId="2" borderId="0" xfId="1" applyNumberFormat="1" applyFont="1" applyFill="1" applyAlignment="1">
      <alignment vertical="center"/>
    </xf>
    <xf numFmtId="0" fontId="10" fillId="2" borderId="0" xfId="7" applyFont="1" applyFill="1" applyBorder="1" applyAlignment="1">
      <alignment horizontal="right" vertical="center"/>
    </xf>
    <xf numFmtId="169" fontId="10" fillId="2" borderId="0" xfId="1" applyNumberFormat="1" applyFont="1" applyFill="1" applyAlignment="1">
      <alignment horizontal="right"/>
    </xf>
    <xf numFmtId="169" fontId="10" fillId="2" borderId="0" xfId="1" applyNumberFormat="1" applyFont="1" applyFill="1" applyAlignment="1">
      <alignment horizontal="center" vertical="center"/>
    </xf>
    <xf numFmtId="0" fontId="10" fillId="2" borderId="0" xfId="7" applyFont="1" applyFill="1" applyBorder="1" applyAlignment="1">
      <alignment horizontal="center"/>
    </xf>
    <xf numFmtId="0" fontId="10" fillId="2" borderId="0" xfId="7" applyFont="1" applyFill="1" applyBorder="1" applyAlignment="1">
      <alignment horizontal="right"/>
    </xf>
    <xf numFmtId="0" fontId="10" fillId="2" borderId="0" xfId="7" applyFont="1" applyFill="1" applyBorder="1"/>
    <xf numFmtId="169" fontId="10" fillId="2" borderId="0" xfId="1" applyNumberFormat="1" applyFont="1" applyFill="1" applyBorder="1" applyAlignment="1">
      <alignment horizontal="center"/>
    </xf>
    <xf numFmtId="3" fontId="10" fillId="2" borderId="0" xfId="7" applyNumberFormat="1" applyFont="1" applyFill="1" applyBorder="1"/>
    <xf numFmtId="0" fontId="33" fillId="2" borderId="0" xfId="0" applyFont="1" applyFill="1" applyAlignment="1">
      <alignment horizontal="center"/>
    </xf>
    <xf numFmtId="169" fontId="33" fillId="2" borderId="0" xfId="1" applyNumberFormat="1" applyFont="1" applyFill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3" fontId="24" fillId="2" borderId="0" xfId="0" applyNumberFormat="1" applyFont="1" applyFill="1" applyBorder="1" applyAlignment="1">
      <alignment horizontal="center" vertical="center"/>
    </xf>
    <xf numFmtId="3" fontId="24" fillId="2" borderId="8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vertical="center"/>
    </xf>
    <xf numFmtId="0" fontId="24" fillId="2" borderId="17" xfId="0" applyFont="1" applyFill="1" applyBorder="1" applyAlignment="1">
      <alignment vertical="center"/>
    </xf>
    <xf numFmtId="0" fontId="24" fillId="2" borderId="18" xfId="0" applyFont="1" applyFill="1" applyBorder="1" applyAlignment="1">
      <alignment vertical="center"/>
    </xf>
    <xf numFmtId="169" fontId="24" fillId="2" borderId="18" xfId="1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vertical="center"/>
    </xf>
    <xf numFmtId="3" fontId="10" fillId="2" borderId="0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0" fontId="24" fillId="2" borderId="6" xfId="0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0" fontId="10" fillId="2" borderId="18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169" fontId="24" fillId="2" borderId="15" xfId="1" applyNumberFormat="1" applyFont="1" applyFill="1" applyBorder="1" applyAlignment="1">
      <alignment horizontal="center" vertical="center"/>
    </xf>
    <xf numFmtId="3" fontId="24" fillId="2" borderId="15" xfId="0" applyNumberFormat="1" applyFont="1" applyFill="1" applyBorder="1" applyAlignment="1">
      <alignment vertical="center"/>
    </xf>
    <xf numFmtId="0" fontId="27" fillId="2" borderId="18" xfId="0" applyFont="1" applyFill="1" applyBorder="1" applyAlignment="1">
      <alignment vertical="center"/>
    </xf>
    <xf numFmtId="3" fontId="24" fillId="2" borderId="16" xfId="0" applyNumberFormat="1" applyFont="1" applyFill="1" applyBorder="1" applyAlignment="1">
      <alignment vertical="center"/>
    </xf>
    <xf numFmtId="0" fontId="24" fillId="2" borderId="16" xfId="0" applyFont="1" applyFill="1" applyBorder="1" applyAlignment="1">
      <alignment vertical="center"/>
    </xf>
    <xf numFmtId="0" fontId="24" fillId="2" borderId="12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/>
    </xf>
    <xf numFmtId="0" fontId="10" fillId="2" borderId="18" xfId="0" applyFont="1" applyFill="1" applyBorder="1"/>
    <xf numFmtId="169" fontId="24" fillId="2" borderId="16" xfId="1" applyNumberFormat="1" applyFont="1" applyFill="1" applyBorder="1" applyAlignment="1">
      <alignment horizontal="center"/>
    </xf>
    <xf numFmtId="3" fontId="24" fillId="2" borderId="16" xfId="0" applyNumberFormat="1" applyFont="1" applyFill="1" applyBorder="1"/>
    <xf numFmtId="169" fontId="10" fillId="2" borderId="18" xfId="1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3" fontId="10" fillId="2" borderId="0" xfId="0" applyNumberFormat="1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169" fontId="13" fillId="2" borderId="0" xfId="1" applyNumberFormat="1" applyFont="1" applyFill="1" applyAlignment="1">
      <alignment horizontal="center"/>
    </xf>
    <xf numFmtId="3" fontId="13" fillId="2" borderId="0" xfId="0" applyNumberFormat="1" applyFont="1" applyFill="1"/>
    <xf numFmtId="169" fontId="30" fillId="2" borderId="0" xfId="1" applyNumberFormat="1" applyFont="1" applyFill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5" fontId="23" fillId="2" borderId="0" xfId="1" applyFont="1" applyFill="1" applyAlignment="1">
      <alignment horizontal="center" vertical="center"/>
    </xf>
    <xf numFmtId="3" fontId="23" fillId="2" borderId="0" xfId="1" applyNumberFormat="1" applyFont="1" applyFill="1" applyAlignment="1">
      <alignment horizontal="right" vertical="center"/>
    </xf>
    <xf numFmtId="165" fontId="24" fillId="2" borderId="3" xfId="1" applyFont="1" applyFill="1" applyBorder="1" applyAlignment="1">
      <alignment horizontal="center" vertical="center"/>
    </xf>
    <xf numFmtId="3" fontId="24" fillId="2" borderId="3" xfId="1" applyNumberFormat="1" applyFont="1" applyFill="1" applyBorder="1" applyAlignment="1">
      <alignment horizontal="center" vertical="center"/>
    </xf>
    <xf numFmtId="165" fontId="24" fillId="2" borderId="8" xfId="1" applyFont="1" applyFill="1" applyBorder="1" applyAlignment="1">
      <alignment horizontal="center" vertical="center"/>
    </xf>
    <xf numFmtId="3" fontId="24" fillId="2" borderId="8" xfId="1" applyNumberFormat="1" applyFont="1" applyFill="1" applyBorder="1" applyAlignment="1">
      <alignment horizontal="center" vertical="center"/>
    </xf>
    <xf numFmtId="3" fontId="24" fillId="2" borderId="11" xfId="0" applyNumberFormat="1" applyFont="1" applyFill="1" applyBorder="1" applyAlignment="1">
      <alignment horizontal="center" vertical="center"/>
    </xf>
    <xf numFmtId="3" fontId="24" fillId="2" borderId="11" xfId="0" applyNumberFormat="1" applyFont="1" applyFill="1" applyBorder="1" applyAlignment="1">
      <alignment horizontal="right" vertical="center"/>
    </xf>
    <xf numFmtId="169" fontId="25" fillId="2" borderId="3" xfId="1" applyNumberFormat="1" applyFont="1" applyFill="1" applyBorder="1" applyAlignment="1">
      <alignment horizontal="center" vertical="center"/>
    </xf>
    <xf numFmtId="3" fontId="24" fillId="2" borderId="16" xfId="13" applyNumberFormat="1" applyFont="1" applyFill="1" applyBorder="1" applyAlignment="1">
      <alignment horizontal="center" vertical="center"/>
    </xf>
    <xf numFmtId="3" fontId="24" fillId="2" borderId="16" xfId="13" applyNumberFormat="1" applyFont="1" applyFill="1" applyBorder="1" applyAlignment="1">
      <alignment horizontal="right" vertical="center"/>
    </xf>
    <xf numFmtId="3" fontId="24" fillId="2" borderId="16" xfId="0" applyNumberFormat="1" applyFont="1" applyFill="1" applyBorder="1" applyAlignment="1">
      <alignment horizontal="center" vertical="center"/>
    </xf>
    <xf numFmtId="3" fontId="24" fillId="2" borderId="16" xfId="0" applyNumberFormat="1" applyFont="1" applyFill="1" applyBorder="1" applyAlignment="1">
      <alignment horizontal="right" vertical="center"/>
    </xf>
    <xf numFmtId="165" fontId="25" fillId="2" borderId="3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65" fontId="10" fillId="2" borderId="0" xfId="1" applyFont="1" applyFill="1" applyAlignment="1">
      <alignment horizontal="center"/>
    </xf>
    <xf numFmtId="3" fontId="10" fillId="2" borderId="0" xfId="1" applyNumberFormat="1" applyFont="1" applyFill="1" applyAlignment="1">
      <alignment horizontal="right"/>
    </xf>
    <xf numFmtId="3" fontId="10" fillId="2" borderId="11" xfId="1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vertical="center"/>
    </xf>
    <xf numFmtId="165" fontId="10" fillId="2" borderId="3" xfId="1" applyFont="1" applyFill="1" applyBorder="1" applyAlignment="1">
      <alignment horizontal="center" vertical="center"/>
    </xf>
    <xf numFmtId="39" fontId="10" fillId="2" borderId="0" xfId="0" applyNumberFormat="1" applyFont="1" applyFill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169" fontId="10" fillId="2" borderId="3" xfId="1" applyNumberFormat="1" applyFont="1" applyFill="1" applyBorder="1" applyAlignment="1">
      <alignment horizontal="center" vertical="center"/>
    </xf>
    <xf numFmtId="165" fontId="10" fillId="2" borderId="0" xfId="0" applyNumberFormat="1" applyFont="1" applyFill="1" applyAlignment="1">
      <alignment vertical="center"/>
    </xf>
    <xf numFmtId="0" fontId="10" fillId="2" borderId="12" xfId="0" applyFont="1" applyFill="1" applyBorder="1" applyAlignment="1">
      <alignment horizontal="left" vertical="center"/>
    </xf>
    <xf numFmtId="4" fontId="10" fillId="2" borderId="0" xfId="0" applyNumberFormat="1" applyFont="1" applyFill="1" applyAlignment="1">
      <alignment vertical="center"/>
    </xf>
    <xf numFmtId="3" fontId="10" fillId="2" borderId="16" xfId="0" applyNumberFormat="1" applyFont="1" applyFill="1" applyBorder="1" applyAlignment="1">
      <alignment horizontal="center" vertical="center"/>
    </xf>
    <xf numFmtId="3" fontId="10" fillId="2" borderId="16" xfId="0" applyNumberFormat="1" applyFont="1" applyFill="1" applyBorder="1" applyAlignment="1">
      <alignment horizontal="right" vertical="center"/>
    </xf>
    <xf numFmtId="166" fontId="10" fillId="2" borderId="12" xfId="0" applyNumberFormat="1" applyFont="1" applyFill="1" applyBorder="1" applyAlignment="1">
      <alignment horizontal="left" vertical="center"/>
    </xf>
    <xf numFmtId="165" fontId="10" fillId="2" borderId="18" xfId="1" applyFont="1" applyFill="1" applyBorder="1" applyAlignment="1">
      <alignment horizontal="center" vertical="center"/>
    </xf>
    <xf numFmtId="3" fontId="10" fillId="2" borderId="16" xfId="1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3" fontId="10" fillId="2" borderId="0" xfId="1" applyNumberFormat="1" applyFont="1" applyFill="1" applyBorder="1" applyAlignment="1">
      <alignment horizontal="right" vertical="center"/>
    </xf>
    <xf numFmtId="165" fontId="10" fillId="2" borderId="0" xfId="1" applyFont="1" applyFill="1" applyAlignment="1">
      <alignment horizontal="right"/>
    </xf>
    <xf numFmtId="165" fontId="10" fillId="2" borderId="0" xfId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165" fontId="10" fillId="2" borderId="0" xfId="1" applyFont="1" applyFill="1" applyBorder="1" applyAlignment="1">
      <alignment horizontal="center"/>
    </xf>
    <xf numFmtId="3" fontId="10" fillId="2" borderId="0" xfId="1" applyNumberFormat="1" applyFont="1" applyFill="1" applyBorder="1" applyAlignment="1">
      <alignment horizontal="right"/>
    </xf>
    <xf numFmtId="0" fontId="15" fillId="2" borderId="0" xfId="0" applyFont="1" applyFill="1"/>
    <xf numFmtId="0" fontId="14" fillId="2" borderId="0" xfId="0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3" fontId="18" fillId="2" borderId="27" xfId="0" applyNumberFormat="1" applyFont="1" applyFill="1" applyBorder="1" applyAlignment="1">
      <alignment vertical="center"/>
    </xf>
    <xf numFmtId="3" fontId="18" fillId="2" borderId="30" xfId="0" applyNumberFormat="1" applyFont="1" applyFill="1" applyBorder="1" applyAlignment="1">
      <alignment vertical="center"/>
    </xf>
    <xf numFmtId="0" fontId="24" fillId="2" borderId="29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horizontal="center" vertical="center"/>
    </xf>
    <xf numFmtId="0" fontId="24" fillId="2" borderId="25" xfId="0" applyFont="1" applyFill="1" applyBorder="1" applyAlignment="1">
      <alignment vertical="center"/>
    </xf>
    <xf numFmtId="0" fontId="24" fillId="2" borderId="26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3" fontId="14" fillId="2" borderId="11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3" fontId="14" fillId="2" borderId="81" xfId="0" applyNumberFormat="1" applyFont="1" applyFill="1" applyBorder="1" applyAlignment="1">
      <alignment vertical="center"/>
    </xf>
    <xf numFmtId="43" fontId="10" fillId="2" borderId="0" xfId="0" applyNumberFormat="1" applyFont="1" applyFill="1"/>
    <xf numFmtId="4" fontId="10" fillId="2" borderId="0" xfId="0" applyNumberFormat="1" applyFont="1" applyFill="1"/>
    <xf numFmtId="0" fontId="17" fillId="2" borderId="0" xfId="0" applyFont="1" applyFill="1"/>
    <xf numFmtId="0" fontId="28" fillId="2" borderId="0" xfId="0" applyFont="1" applyFill="1" applyAlignment="1">
      <alignment horizontal="left"/>
    </xf>
    <xf numFmtId="0" fontId="24" fillId="2" borderId="0" xfId="0" applyFont="1" applyFill="1"/>
    <xf numFmtId="0" fontId="24" fillId="2" borderId="52" xfId="0" applyFont="1" applyFill="1" applyBorder="1" applyAlignment="1">
      <alignment horizontal="center"/>
    </xf>
    <xf numFmtId="3" fontId="24" fillId="2" borderId="52" xfId="0" applyNumberFormat="1" applyFont="1" applyFill="1" applyBorder="1"/>
    <xf numFmtId="46" fontId="24" fillId="2" borderId="52" xfId="0" applyNumberFormat="1" applyFont="1" applyFill="1" applyBorder="1" applyAlignment="1">
      <alignment horizontal="center"/>
    </xf>
    <xf numFmtId="0" fontId="24" fillId="2" borderId="52" xfId="0" applyFont="1" applyFill="1" applyBorder="1" applyAlignment="1">
      <alignment vertical="center"/>
    </xf>
    <xf numFmtId="3" fontId="24" fillId="2" borderId="52" xfId="5" applyNumberFormat="1" applyFont="1" applyFill="1" applyBorder="1" applyAlignment="1">
      <alignment vertical="center"/>
    </xf>
    <xf numFmtId="0" fontId="24" fillId="2" borderId="52" xfId="0" applyFont="1" applyFill="1" applyBorder="1" applyAlignment="1">
      <alignment horizontal="center" vertical="center"/>
    </xf>
    <xf numFmtId="3" fontId="24" fillId="2" borderId="52" xfId="0" applyNumberFormat="1" applyFont="1" applyFill="1" applyBorder="1" applyAlignment="1">
      <alignment vertical="center"/>
    </xf>
    <xf numFmtId="0" fontId="11" fillId="2" borderId="0" xfId="0" applyFont="1" applyFill="1" applyAlignment="1">
      <alignment horizontal="center"/>
    </xf>
    <xf numFmtId="0" fontId="29" fillId="2" borderId="0" xfId="0" applyFont="1" applyFill="1"/>
    <xf numFmtId="0" fontId="10" fillId="2" borderId="52" xfId="0" applyFont="1" applyFill="1" applyBorder="1" applyAlignment="1">
      <alignment horizontal="center"/>
    </xf>
    <xf numFmtId="0" fontId="10" fillId="2" borderId="52" xfId="0" applyFont="1" applyFill="1" applyBorder="1"/>
    <xf numFmtId="3" fontId="10" fillId="2" borderId="52" xfId="5" applyNumberFormat="1" applyFont="1" applyFill="1" applyBorder="1"/>
    <xf numFmtId="3" fontId="10" fillId="2" borderId="52" xfId="0" applyNumberFormat="1" applyFont="1" applyFill="1" applyBorder="1"/>
    <xf numFmtId="9" fontId="10" fillId="2" borderId="52" xfId="10" applyFont="1" applyFill="1" applyBorder="1"/>
    <xf numFmtId="169" fontId="10" fillId="2" borderId="52" xfId="1" applyNumberFormat="1" applyFont="1" applyFill="1" applyBorder="1" applyAlignment="1">
      <alignment horizontal="center"/>
    </xf>
    <xf numFmtId="49" fontId="30" fillId="2" borderId="0" xfId="0" applyNumberFormat="1" applyFont="1" applyFill="1" applyBorder="1"/>
    <xf numFmtId="39" fontId="13" fillId="2" borderId="0" xfId="0" applyNumberFormat="1" applyFont="1" applyFill="1" applyBorder="1"/>
    <xf numFmtId="0" fontId="24" fillId="2" borderId="58" xfId="0" applyFont="1" applyFill="1" applyBorder="1" applyAlignment="1">
      <alignment horizontal="center"/>
    </xf>
    <xf numFmtId="0" fontId="24" fillId="2" borderId="59" xfId="0" applyFont="1" applyFill="1" applyBorder="1" applyAlignment="1">
      <alignment horizontal="center"/>
    </xf>
    <xf numFmtId="0" fontId="24" fillId="2" borderId="60" xfId="0" applyFont="1" applyFill="1" applyBorder="1" applyAlignment="1">
      <alignment horizontal="center"/>
    </xf>
    <xf numFmtId="165" fontId="24" fillId="2" borderId="0" xfId="1" applyFont="1" applyFill="1"/>
    <xf numFmtId="0" fontId="24" fillId="2" borderId="65" xfId="0" applyFont="1" applyFill="1" applyBorder="1" applyAlignment="1">
      <alignment horizontal="center"/>
    </xf>
    <xf numFmtId="0" fontId="24" fillId="2" borderId="66" xfId="0" applyFont="1" applyFill="1" applyBorder="1" applyAlignment="1">
      <alignment horizontal="center"/>
    </xf>
    <xf numFmtId="0" fontId="24" fillId="2" borderId="67" xfId="0" applyFont="1" applyFill="1" applyBorder="1" applyAlignment="1">
      <alignment horizontal="center"/>
    </xf>
    <xf numFmtId="169" fontId="10" fillId="2" borderId="57" xfId="1" applyNumberFormat="1" applyFont="1" applyFill="1" applyBorder="1"/>
    <xf numFmtId="0" fontId="24" fillId="2" borderId="68" xfId="0" applyFont="1" applyFill="1" applyBorder="1" applyAlignment="1">
      <alignment vertical="center"/>
    </xf>
    <xf numFmtId="0" fontId="24" fillId="2" borderId="69" xfId="0" applyFont="1" applyFill="1" applyBorder="1" applyAlignment="1">
      <alignment vertical="center"/>
    </xf>
    <xf numFmtId="3" fontId="24" fillId="2" borderId="69" xfId="0" applyNumberFormat="1" applyFont="1" applyFill="1" applyBorder="1" applyAlignment="1">
      <alignment vertical="center"/>
    </xf>
    <xf numFmtId="169" fontId="18" fillId="2" borderId="69" xfId="1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58" xfId="0" applyFont="1" applyFill="1" applyBorder="1"/>
    <xf numFmtId="0" fontId="24" fillId="2" borderId="59" xfId="0" applyFont="1" applyFill="1" applyBorder="1"/>
    <xf numFmtId="0" fontId="24" fillId="2" borderId="65" xfId="0" applyFont="1" applyFill="1" applyBorder="1"/>
    <xf numFmtId="0" fontId="24" fillId="2" borderId="66" xfId="0" applyFont="1" applyFill="1" applyBorder="1"/>
    <xf numFmtId="0" fontId="24" fillId="2" borderId="16" xfId="0" applyFont="1" applyFill="1" applyBorder="1"/>
    <xf numFmtId="169" fontId="24" fillId="2" borderId="16" xfId="1" applyNumberFormat="1" applyFont="1" applyFill="1" applyBorder="1"/>
    <xf numFmtId="43" fontId="24" fillId="2" borderId="0" xfId="0" applyNumberFormat="1" applyFont="1" applyFill="1"/>
    <xf numFmtId="165" fontId="24" fillId="2" borderId="0" xfId="0" applyNumberFormat="1" applyFont="1" applyFill="1"/>
    <xf numFmtId="169" fontId="24" fillId="2" borderId="16" xfId="0" applyNumberFormat="1" applyFont="1" applyFill="1" applyBorder="1"/>
    <xf numFmtId="0" fontId="10" fillId="2" borderId="61" xfId="0" applyFont="1" applyFill="1" applyBorder="1"/>
    <xf numFmtId="0" fontId="10" fillId="2" borderId="53" xfId="0" applyFont="1" applyFill="1" applyBorder="1"/>
    <xf numFmtId="165" fontId="10" fillId="2" borderId="53" xfId="1" applyFont="1" applyFill="1" applyBorder="1"/>
    <xf numFmtId="0" fontId="10" fillId="2" borderId="62" xfId="0" applyFont="1" applyFill="1" applyBorder="1"/>
    <xf numFmtId="0" fontId="10" fillId="2" borderId="56" xfId="0" applyFont="1" applyFill="1" applyBorder="1"/>
    <xf numFmtId="169" fontId="10" fillId="2" borderId="52" xfId="1" applyNumberFormat="1" applyFont="1" applyFill="1" applyBorder="1"/>
    <xf numFmtId="165" fontId="10" fillId="2" borderId="52" xfId="1" applyFont="1" applyFill="1" applyBorder="1"/>
    <xf numFmtId="169" fontId="10" fillId="2" borderId="0" xfId="1" applyNumberFormat="1" applyFont="1" applyFill="1"/>
    <xf numFmtId="169" fontId="10" fillId="2" borderId="0" xfId="0" applyNumberFormat="1" applyFont="1" applyFill="1"/>
    <xf numFmtId="0" fontId="10" fillId="2" borderId="63" xfId="0" applyFont="1" applyFill="1" applyBorder="1"/>
    <xf numFmtId="0" fontId="10" fillId="2" borderId="54" xfId="0" applyFont="1" applyFill="1" applyBorder="1"/>
    <xf numFmtId="165" fontId="10" fillId="2" borderId="54" xfId="1" applyFont="1" applyFill="1" applyBorder="1"/>
    <xf numFmtId="165" fontId="10" fillId="2" borderId="64" xfId="1" applyFont="1" applyFill="1" applyBorder="1"/>
    <xf numFmtId="169" fontId="18" fillId="2" borderId="70" xfId="1" applyNumberFormat="1" applyFont="1" applyFill="1" applyBorder="1" applyAlignment="1">
      <alignment vertical="center"/>
    </xf>
    <xf numFmtId="165" fontId="24" fillId="2" borderId="0" xfId="1" applyFont="1" applyFill="1" applyAlignment="1">
      <alignment vertical="center"/>
    </xf>
    <xf numFmtId="167" fontId="24" fillId="2" borderId="0" xfId="0" applyNumberFormat="1" applyFont="1" applyFill="1" applyAlignment="1">
      <alignment vertical="center"/>
    </xf>
    <xf numFmtId="165" fontId="10" fillId="2" borderId="0" xfId="0" applyNumberFormat="1" applyFont="1" applyFill="1"/>
    <xf numFmtId="0" fontId="10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right"/>
    </xf>
    <xf numFmtId="43" fontId="10" fillId="2" borderId="0" xfId="0" applyNumberFormat="1" applyFont="1" applyFill="1" applyAlignment="1">
      <alignment horizontal="right"/>
    </xf>
    <xf numFmtId="0" fontId="27" fillId="2" borderId="0" xfId="0" applyFont="1" applyFill="1"/>
    <xf numFmtId="0" fontId="25" fillId="2" borderId="0" xfId="0" applyFont="1" applyFill="1"/>
    <xf numFmtId="0" fontId="27" fillId="2" borderId="0" xfId="0" applyFont="1" applyFill="1" applyBorder="1" applyAlignment="1">
      <alignment horizontal="right"/>
    </xf>
    <xf numFmtId="2" fontId="35" fillId="2" borderId="0" xfId="8" applyNumberFormat="1" applyFont="1" applyFill="1" applyBorder="1" applyAlignment="1">
      <alignment wrapText="1"/>
    </xf>
    <xf numFmtId="0" fontId="24" fillId="2" borderId="31" xfId="8" applyFont="1" applyFill="1" applyBorder="1" applyAlignment="1">
      <alignment horizontal="center"/>
    </xf>
    <xf numFmtId="2" fontId="36" fillId="2" borderId="32" xfId="8" applyNumberFormat="1" applyFont="1" applyFill="1" applyBorder="1" applyAlignment="1">
      <alignment horizontal="center" wrapText="1"/>
    </xf>
    <xf numFmtId="0" fontId="30" fillId="2" borderId="31" xfId="8" applyFont="1" applyFill="1" applyBorder="1" applyAlignment="1">
      <alignment horizontal="center" vertical="center" wrapText="1"/>
    </xf>
    <xf numFmtId="0" fontId="24" fillId="2" borderId="33" xfId="8" applyFont="1" applyFill="1" applyBorder="1" applyAlignment="1">
      <alignment horizontal="center"/>
    </xf>
    <xf numFmtId="0" fontId="24" fillId="2" borderId="34" xfId="8" applyFont="1" applyFill="1" applyBorder="1" applyAlignment="1">
      <alignment horizontal="left" wrapText="1"/>
    </xf>
    <xf numFmtId="172" fontId="24" fillId="2" borderId="34" xfId="1" applyNumberFormat="1" applyFont="1" applyFill="1" applyBorder="1" applyAlignment="1">
      <alignment horizontal="left"/>
    </xf>
    <xf numFmtId="0" fontId="25" fillId="2" borderId="18" xfId="8" applyFont="1" applyFill="1" applyBorder="1" applyAlignment="1">
      <alignment horizontal="left" wrapText="1"/>
    </xf>
    <xf numFmtId="0" fontId="24" fillId="2" borderId="37" xfId="8" applyFont="1" applyFill="1" applyBorder="1" applyAlignment="1">
      <alignment horizontal="center"/>
    </xf>
    <xf numFmtId="0" fontId="24" fillId="2" borderId="18" xfId="8" applyFont="1" applyFill="1" applyBorder="1" applyAlignment="1">
      <alignment horizontal="left" wrapText="1"/>
    </xf>
    <xf numFmtId="164" fontId="24" fillId="2" borderId="16" xfId="1" applyNumberFormat="1" applyFont="1" applyFill="1" applyBorder="1" applyAlignment="1">
      <alignment horizontal="left"/>
    </xf>
    <xf numFmtId="0" fontId="24" fillId="2" borderId="37" xfId="8" applyFont="1" applyFill="1" applyBorder="1" applyAlignment="1">
      <alignment horizontal="center" vertical="center"/>
    </xf>
    <xf numFmtId="0" fontId="24" fillId="2" borderId="36" xfId="8" applyFont="1" applyFill="1" applyBorder="1" applyAlignment="1">
      <alignment horizontal="center" vertical="center"/>
    </xf>
    <xf numFmtId="0" fontId="24" fillId="2" borderId="35" xfId="8" applyFont="1" applyFill="1" applyBorder="1" applyAlignment="1">
      <alignment horizontal="center"/>
    </xf>
    <xf numFmtId="0" fontId="27" fillId="2" borderId="16" xfId="8" applyFont="1" applyFill="1" applyBorder="1" applyAlignment="1">
      <alignment horizontal="left" wrapText="1"/>
    </xf>
    <xf numFmtId="0" fontId="24" fillId="2" borderId="16" xfId="0" applyFont="1" applyFill="1" applyBorder="1" applyAlignment="1">
      <alignment horizontal="left"/>
    </xf>
    <xf numFmtId="0" fontId="24" fillId="2" borderId="36" xfId="8" applyFont="1" applyFill="1" applyBorder="1" applyAlignment="1">
      <alignment horizontal="center"/>
    </xf>
    <xf numFmtId="0" fontId="24" fillId="2" borderId="16" xfId="8" applyFont="1" applyFill="1" applyBorder="1" applyAlignment="1">
      <alignment horizontal="left" wrapText="1"/>
    </xf>
    <xf numFmtId="0" fontId="24" fillId="2" borderId="38" xfId="8" applyFont="1" applyFill="1" applyBorder="1" applyAlignment="1">
      <alignment horizontal="center"/>
    </xf>
    <xf numFmtId="0" fontId="24" fillId="2" borderId="15" xfId="8" applyFont="1" applyFill="1" applyBorder="1" applyAlignment="1">
      <alignment horizontal="left" wrapText="1"/>
    </xf>
    <xf numFmtId="0" fontId="24" fillId="2" borderId="39" xfId="8" applyFont="1" applyFill="1" applyBorder="1" applyAlignment="1">
      <alignment horizontal="center"/>
    </xf>
    <xf numFmtId="0" fontId="24" fillId="2" borderId="31" xfId="8" applyFont="1" applyFill="1" applyBorder="1" applyAlignment="1">
      <alignment horizontal="left" wrapText="1"/>
    </xf>
    <xf numFmtId="172" fontId="24" fillId="2" borderId="31" xfId="1" applyNumberFormat="1" applyFont="1" applyFill="1" applyBorder="1" applyAlignment="1">
      <alignment horizontal="left"/>
    </xf>
    <xf numFmtId="0" fontId="24" fillId="2" borderId="0" xfId="8" applyFont="1" applyFill="1" applyBorder="1" applyAlignment="1">
      <alignment horizontal="center"/>
    </xf>
    <xf numFmtId="0" fontId="24" fillId="2" borderId="0" xfId="8" applyFont="1" applyFill="1" applyBorder="1" applyAlignment="1">
      <alignment horizontal="left" wrapText="1"/>
    </xf>
    <xf numFmtId="0" fontId="24" fillId="2" borderId="0" xfId="8" applyFont="1" applyFill="1" applyBorder="1" applyAlignment="1">
      <alignment horizontal="left"/>
    </xf>
    <xf numFmtId="0" fontId="27" fillId="2" borderId="0" xfId="0" applyFont="1" applyFill="1" applyBorder="1"/>
    <xf numFmtId="0" fontId="13" fillId="2" borderId="16" xfId="8" applyFont="1" applyFill="1" applyBorder="1"/>
    <xf numFmtId="2" fontId="36" fillId="2" borderId="16" xfId="8" applyNumberFormat="1" applyFont="1" applyFill="1" applyBorder="1" applyAlignment="1">
      <alignment horizontal="center" wrapText="1"/>
    </xf>
    <xf numFmtId="0" fontId="30" fillId="2" borderId="16" xfId="8" applyFont="1" applyFill="1" applyBorder="1" applyAlignment="1">
      <alignment horizontal="center" vertical="center" wrapText="1"/>
    </xf>
    <xf numFmtId="0" fontId="13" fillId="2" borderId="61" xfId="8" applyFont="1" applyFill="1" applyBorder="1" applyAlignment="1">
      <alignment horizontal="left"/>
    </xf>
    <xf numFmtId="0" fontId="30" fillId="2" borderId="53" xfId="8" applyFont="1" applyFill="1" applyBorder="1" applyAlignment="1">
      <alignment wrapText="1"/>
    </xf>
    <xf numFmtId="2" fontId="36" fillId="2" borderId="53" xfId="8" applyNumberFormat="1" applyFont="1" applyFill="1" applyBorder="1" applyAlignment="1">
      <alignment horizontal="center" wrapText="1"/>
    </xf>
    <xf numFmtId="0" fontId="13" fillId="2" borderId="56" xfId="8" applyFont="1" applyFill="1" applyBorder="1" applyAlignment="1">
      <alignment horizontal="left"/>
    </xf>
    <xf numFmtId="0" fontId="30" fillId="2" borderId="52" xfId="8" applyFont="1" applyFill="1" applyBorder="1" applyAlignment="1">
      <alignment wrapText="1"/>
    </xf>
    <xf numFmtId="2" fontId="36" fillId="2" borderId="52" xfId="8" applyNumberFormat="1" applyFont="1" applyFill="1" applyBorder="1" applyAlignment="1">
      <alignment horizontal="center" wrapText="1"/>
    </xf>
    <xf numFmtId="0" fontId="30" fillId="2" borderId="16" xfId="8" applyFont="1" applyFill="1" applyBorder="1"/>
    <xf numFmtId="0" fontId="30" fillId="2" borderId="16" xfId="8" applyFont="1" applyFill="1" applyBorder="1" applyAlignment="1">
      <alignment horizontal="left"/>
    </xf>
    <xf numFmtId="0" fontId="13" fillId="2" borderId="16" xfId="8" applyFont="1" applyFill="1" applyBorder="1" applyAlignment="1">
      <alignment horizontal="left"/>
    </xf>
    <xf numFmtId="0" fontId="30" fillId="2" borderId="0" xfId="8" applyFont="1" applyFill="1" applyBorder="1" applyAlignment="1">
      <alignment horizontal="left"/>
    </xf>
    <xf numFmtId="0" fontId="10" fillId="2" borderId="35" xfId="8" applyFont="1" applyFill="1" applyBorder="1" applyAlignment="1">
      <alignment horizontal="center"/>
    </xf>
    <xf numFmtId="0" fontId="10" fillId="2" borderId="18" xfId="8" applyFont="1" applyFill="1" applyBorder="1" applyAlignment="1">
      <alignment horizontal="left" wrapText="1"/>
    </xf>
    <xf numFmtId="164" fontId="10" fillId="2" borderId="16" xfId="1" applyNumberFormat="1" applyFont="1" applyFill="1" applyBorder="1" applyAlignment="1">
      <alignment horizontal="left"/>
    </xf>
    <xf numFmtId="0" fontId="10" fillId="2" borderId="36" xfId="8" applyFont="1" applyFill="1" applyBorder="1" applyAlignment="1">
      <alignment horizontal="center"/>
    </xf>
    <xf numFmtId="0" fontId="10" fillId="2" borderId="15" xfId="8" applyFont="1" applyFill="1" applyBorder="1" applyAlignment="1">
      <alignment horizontal="left" wrapText="1"/>
    </xf>
    <xf numFmtId="0" fontId="10" fillId="2" borderId="38" xfId="8" applyFont="1" applyFill="1" applyBorder="1" applyAlignment="1">
      <alignment horizontal="center"/>
    </xf>
    <xf numFmtId="0" fontId="10" fillId="2" borderId="8" xfId="8" applyFont="1" applyFill="1" applyBorder="1" applyAlignment="1">
      <alignment horizontal="left" wrapText="1"/>
    </xf>
    <xf numFmtId="164" fontId="10" fillId="2" borderId="0" xfId="0" applyNumberFormat="1" applyFont="1" applyFill="1"/>
    <xf numFmtId="0" fontId="10" fillId="2" borderId="18" xfId="8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left"/>
    </xf>
    <xf numFmtId="49" fontId="14" fillId="2" borderId="53" xfId="0" applyNumberFormat="1" applyFont="1" applyFill="1" applyBorder="1"/>
    <xf numFmtId="37" fontId="13" fillId="2" borderId="62" xfId="0" applyNumberFormat="1" applyFont="1" applyFill="1" applyBorder="1"/>
    <xf numFmtId="175" fontId="10" fillId="2" borderId="0" xfId="0" applyNumberFormat="1" applyFont="1" applyFill="1"/>
    <xf numFmtId="49" fontId="14" fillId="2" borderId="52" xfId="0" applyNumberFormat="1" applyFont="1" applyFill="1" applyBorder="1"/>
    <xf numFmtId="37" fontId="13" fillId="2" borderId="57" xfId="0" applyNumberFormat="1" applyFont="1" applyFill="1" applyBorder="1"/>
    <xf numFmtId="49" fontId="30" fillId="2" borderId="0" xfId="26" applyNumberFormat="1" applyFont="1" applyFill="1"/>
    <xf numFmtId="37" fontId="10" fillId="2" borderId="0" xfId="0" applyNumberFormat="1" applyFont="1" applyFill="1"/>
    <xf numFmtId="37" fontId="13" fillId="2" borderId="0" xfId="0" applyNumberFormat="1" applyFont="1" applyFill="1" applyBorder="1"/>
    <xf numFmtId="172" fontId="10" fillId="2" borderId="16" xfId="1" applyNumberFormat="1" applyFont="1" applyFill="1" applyBorder="1" applyAlignment="1">
      <alignment horizontal="left"/>
    </xf>
    <xf numFmtId="0" fontId="10" fillId="2" borderId="0" xfId="8" applyFont="1" applyFill="1"/>
    <xf numFmtId="0" fontId="24" fillId="2" borderId="34" xfId="0" applyFont="1" applyFill="1" applyBorder="1"/>
    <xf numFmtId="0" fontId="24" fillId="2" borderId="41" xfId="0" applyFont="1" applyFill="1" applyBorder="1"/>
    <xf numFmtId="0" fontId="24" fillId="2" borderId="37" xfId="0" applyFont="1" applyFill="1" applyBorder="1"/>
    <xf numFmtId="173" fontId="24" fillId="2" borderId="42" xfId="1" applyNumberFormat="1" applyFont="1" applyFill="1" applyBorder="1"/>
    <xf numFmtId="0" fontId="24" fillId="2" borderId="31" xfId="0" applyFont="1" applyFill="1" applyBorder="1"/>
    <xf numFmtId="3" fontId="24" fillId="2" borderId="44" xfId="0" applyNumberFormat="1" applyFont="1" applyFill="1" applyBorder="1"/>
    <xf numFmtId="0" fontId="24" fillId="2" borderId="33" xfId="0" applyFont="1" applyFill="1" applyBorder="1"/>
    <xf numFmtId="0" fontId="24" fillId="2" borderId="48" xfId="0" applyFont="1" applyFill="1" applyBorder="1"/>
    <xf numFmtId="0" fontId="24" fillId="2" borderId="32" xfId="0" applyFont="1" applyFill="1" applyBorder="1"/>
    <xf numFmtId="0" fontId="24" fillId="2" borderId="49" xfId="0" applyFont="1" applyFill="1" applyBorder="1"/>
    <xf numFmtId="0" fontId="10" fillId="2" borderId="40" xfId="0" applyFont="1" applyFill="1" applyBorder="1"/>
    <xf numFmtId="0" fontId="10" fillId="2" borderId="34" xfId="0" applyFont="1" applyFill="1" applyBorder="1"/>
    <xf numFmtId="0" fontId="10" fillId="2" borderId="37" xfId="0" applyFont="1" applyFill="1" applyBorder="1"/>
    <xf numFmtId="0" fontId="10" fillId="2" borderId="16" xfId="0" applyFont="1" applyFill="1" applyBorder="1"/>
    <xf numFmtId="0" fontId="10" fillId="2" borderId="42" xfId="0" applyFont="1" applyFill="1" applyBorder="1"/>
    <xf numFmtId="0" fontId="10" fillId="2" borderId="43" xfId="0" applyFont="1" applyFill="1" applyBorder="1"/>
    <xf numFmtId="173" fontId="10" fillId="2" borderId="42" xfId="1" applyNumberFormat="1" applyFont="1" applyFill="1" applyBorder="1"/>
    <xf numFmtId="0" fontId="10" fillId="2" borderId="39" xfId="0" applyFont="1" applyFill="1" applyBorder="1"/>
    <xf numFmtId="0" fontId="10" fillId="2" borderId="31" xfId="0" applyFont="1" applyFill="1" applyBorder="1"/>
    <xf numFmtId="0" fontId="10" fillId="2" borderId="45" xfId="0" applyFont="1" applyFill="1" applyBorder="1"/>
    <xf numFmtId="0" fontId="10" fillId="2" borderId="46" xfId="0" applyFont="1" applyFill="1" applyBorder="1"/>
    <xf numFmtId="0" fontId="10" fillId="2" borderId="47" xfId="0" applyFont="1" applyFill="1" applyBorder="1"/>
    <xf numFmtId="0" fontId="10" fillId="2" borderId="38" xfId="0" applyFont="1" applyFill="1" applyBorder="1"/>
    <xf numFmtId="0" fontId="10" fillId="2" borderId="15" xfId="0" applyFont="1" applyFill="1" applyBorder="1"/>
    <xf numFmtId="0" fontId="10" fillId="2" borderId="35" xfId="0" applyFont="1" applyFill="1" applyBorder="1"/>
    <xf numFmtId="0" fontId="10" fillId="2" borderId="11" xfId="0" applyFont="1" applyFill="1" applyBorder="1"/>
    <xf numFmtId="0" fontId="13" fillId="2" borderId="4" xfId="0" applyFont="1" applyFill="1" applyBorder="1"/>
    <xf numFmtId="0" fontId="22" fillId="2" borderId="24" xfId="0" applyFont="1" applyFill="1" applyBorder="1" applyAlignment="1">
      <alignment horizontal="center"/>
    </xf>
    <xf numFmtId="0" fontId="13" fillId="2" borderId="19" xfId="0" applyFont="1" applyFill="1" applyBorder="1"/>
    <xf numFmtId="0" fontId="13" fillId="2" borderId="5" xfId="0" applyFont="1" applyFill="1" applyBorder="1"/>
    <xf numFmtId="0" fontId="13" fillId="2" borderId="20" xfId="0" applyFont="1" applyFill="1" applyBorder="1"/>
    <xf numFmtId="0" fontId="13" fillId="2" borderId="21" xfId="0" applyFont="1" applyFill="1" applyBorder="1"/>
    <xf numFmtId="0" fontId="13" fillId="2" borderId="21" xfId="0" applyFont="1" applyFill="1" applyBorder="1" applyAlignment="1"/>
    <xf numFmtId="0" fontId="13" fillId="2" borderId="22" xfId="0" applyFont="1" applyFill="1" applyBorder="1"/>
    <xf numFmtId="0" fontId="13" fillId="2" borderId="23" xfId="0" applyFont="1" applyFill="1" applyBorder="1"/>
    <xf numFmtId="0" fontId="28" fillId="2" borderId="0" xfId="0" applyFont="1" applyFill="1" applyBorder="1" applyAlignment="1">
      <alignment horizontal="right" vertical="center"/>
    </xf>
    <xf numFmtId="0" fontId="28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right"/>
    </xf>
    <xf numFmtId="0" fontId="10" fillId="2" borderId="4" xfId="0" applyFont="1" applyFill="1" applyBorder="1"/>
    <xf numFmtId="0" fontId="10" fillId="2" borderId="5" xfId="0" applyFont="1" applyFill="1" applyBorder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169" fontId="10" fillId="2" borderId="0" xfId="1" applyNumberFormat="1" applyFont="1" applyFill="1" applyAlignment="1"/>
    <xf numFmtId="0" fontId="10" fillId="2" borderId="2" xfId="0" applyFont="1" applyFill="1" applyBorder="1" applyAlignment="1">
      <alignment horizontal="center"/>
    </xf>
    <xf numFmtId="0" fontId="14" fillId="2" borderId="4" xfId="0" applyFont="1" applyFill="1" applyBorder="1"/>
    <xf numFmtId="0" fontId="14" fillId="2" borderId="0" xfId="0" applyFont="1" applyFill="1" applyBorder="1"/>
    <xf numFmtId="0" fontId="18" fillId="2" borderId="0" xfId="0" applyFont="1" applyFill="1" applyBorder="1" applyAlignment="1">
      <alignment horizontal="left"/>
    </xf>
    <xf numFmtId="0" fontId="14" fillId="2" borderId="0" xfId="0" applyFont="1" applyFill="1"/>
    <xf numFmtId="0" fontId="18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14" fillId="2" borderId="5" xfId="0" applyFont="1" applyFill="1" applyBorder="1"/>
    <xf numFmtId="0" fontId="19" fillId="2" borderId="4" xfId="0" applyFont="1" applyFill="1" applyBorder="1"/>
    <xf numFmtId="0" fontId="14" fillId="2" borderId="0" xfId="0" applyFont="1" applyFill="1" applyBorder="1" applyAlignment="1">
      <alignment horizontal="center"/>
    </xf>
    <xf numFmtId="0" fontId="19" fillId="2" borderId="0" xfId="0" applyFont="1" applyFill="1" applyBorder="1"/>
    <xf numFmtId="0" fontId="19" fillId="2" borderId="5" xfId="0" applyFont="1" applyFill="1" applyBorder="1"/>
    <xf numFmtId="0" fontId="19" fillId="2" borderId="0" xfId="0" applyFont="1" applyFill="1"/>
    <xf numFmtId="0" fontId="31" fillId="2" borderId="4" xfId="0" applyFont="1" applyFill="1" applyBorder="1"/>
    <xf numFmtId="0" fontId="32" fillId="2" borderId="0" xfId="0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32" fillId="2" borderId="5" xfId="0" applyFont="1" applyFill="1" applyBorder="1" applyAlignment="1">
      <alignment horizontal="left"/>
    </xf>
    <xf numFmtId="0" fontId="32" fillId="2" borderId="0" xfId="0" applyFont="1" applyFill="1" applyBorder="1" applyAlignment="1">
      <alignment wrapText="1"/>
    </xf>
    <xf numFmtId="0" fontId="10" fillId="2" borderId="7" xfId="0" applyFont="1" applyFill="1" applyBorder="1" applyAlignment="1">
      <alignment horizontal="center"/>
    </xf>
    <xf numFmtId="39" fontId="13" fillId="2" borderId="0" xfId="27" applyNumberFormat="1" applyFont="1" applyFill="1"/>
    <xf numFmtId="169" fontId="44" fillId="2" borderId="18" xfId="1" applyNumberFormat="1" applyFont="1" applyFill="1" applyBorder="1" applyAlignment="1">
      <alignment vertical="center"/>
    </xf>
    <xf numFmtId="169" fontId="24" fillId="2" borderId="16" xfId="1" applyNumberFormat="1" applyFont="1" applyFill="1" applyBorder="1" applyAlignment="1">
      <alignment vertical="center"/>
    </xf>
    <xf numFmtId="169" fontId="10" fillId="2" borderId="16" xfId="1" applyNumberFormat="1" applyFont="1" applyFill="1" applyBorder="1" applyAlignment="1">
      <alignment vertical="center"/>
    </xf>
    <xf numFmtId="0" fontId="32" fillId="2" borderId="0" xfId="0" applyFont="1" applyFill="1" applyBorder="1" applyAlignment="1">
      <alignment horizontal="left"/>
    </xf>
    <xf numFmtId="0" fontId="32" fillId="2" borderId="5" xfId="0" applyFont="1" applyFill="1" applyBorder="1" applyAlignment="1">
      <alignment horizontal="left"/>
    </xf>
    <xf numFmtId="14" fontId="18" fillId="2" borderId="7" xfId="0" applyNumberFormat="1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46" fontId="14" fillId="2" borderId="0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21" fontId="14" fillId="2" borderId="0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4" fillId="2" borderId="0" xfId="0" applyFont="1" applyFill="1" applyBorder="1" applyAlignment="1">
      <alignment wrapText="1"/>
    </xf>
    <xf numFmtId="0" fontId="24" fillId="2" borderId="5" xfId="0" applyFont="1" applyFill="1" applyBorder="1" applyAlignment="1">
      <alignment wrapText="1"/>
    </xf>
    <xf numFmtId="0" fontId="14" fillId="2" borderId="7" xfId="0" applyFont="1" applyFill="1" applyBorder="1" applyAlignment="1">
      <alignment horizontal="center"/>
    </xf>
    <xf numFmtId="0" fontId="24" fillId="2" borderId="12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2" borderId="18" xfId="0" applyFont="1" applyFill="1" applyBorder="1" applyAlignment="1">
      <alignment horizontal="center" vertical="center"/>
    </xf>
    <xf numFmtId="0" fontId="33" fillId="2" borderId="0" xfId="7" applyFont="1" applyFill="1" applyAlignment="1">
      <alignment horizontal="center"/>
    </xf>
    <xf numFmtId="0" fontId="29" fillId="2" borderId="0" xfId="7" applyFont="1" applyFill="1" applyAlignment="1">
      <alignment horizontal="center" vertical="center"/>
    </xf>
    <xf numFmtId="0" fontId="24" fillId="2" borderId="17" xfId="7" applyFont="1" applyFill="1" applyBorder="1" applyAlignment="1">
      <alignment horizontal="center" vertical="center"/>
    </xf>
    <xf numFmtId="0" fontId="24" fillId="2" borderId="18" xfId="7" applyFont="1" applyFill="1" applyBorder="1" applyAlignment="1">
      <alignment horizontal="center" vertical="center"/>
    </xf>
    <xf numFmtId="0" fontId="30" fillId="2" borderId="11" xfId="7" applyFont="1" applyFill="1" applyBorder="1" applyAlignment="1">
      <alignment horizontal="center" vertical="center" textRotation="90" wrapText="1"/>
    </xf>
    <xf numFmtId="0" fontId="10" fillId="2" borderId="43" xfId="0" applyFont="1" applyFill="1" applyBorder="1" applyAlignment="1">
      <alignment horizontal="center" vertical="center" textRotation="90" wrapText="1"/>
    </xf>
    <xf numFmtId="0" fontId="10" fillId="2" borderId="15" xfId="0" applyFont="1" applyFill="1" applyBorder="1" applyAlignment="1">
      <alignment horizontal="center" vertical="center" textRotation="90" wrapText="1"/>
    </xf>
    <xf numFmtId="0" fontId="24" fillId="2" borderId="11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12" xfId="7" applyFont="1" applyFill="1" applyBorder="1" applyAlignment="1">
      <alignment horizontal="center" vertical="center"/>
    </xf>
    <xf numFmtId="0" fontId="24" fillId="2" borderId="11" xfId="7" applyFont="1" applyFill="1" applyBorder="1" applyAlignment="1">
      <alignment horizontal="center" vertical="center"/>
    </xf>
    <xf numFmtId="0" fontId="24" fillId="2" borderId="15" xfId="7" applyFont="1" applyFill="1" applyBorder="1" applyAlignment="1">
      <alignment horizontal="center" vertical="center"/>
    </xf>
    <xf numFmtId="0" fontId="24" fillId="2" borderId="1" xfId="7" applyFont="1" applyFill="1" applyBorder="1" applyAlignment="1">
      <alignment horizontal="center" vertical="center"/>
    </xf>
    <xf numFmtId="0" fontId="24" fillId="2" borderId="2" xfId="7" applyFont="1" applyFill="1" applyBorder="1" applyAlignment="1">
      <alignment horizontal="center" vertical="center"/>
    </xf>
    <xf numFmtId="0" fontId="24" fillId="2" borderId="3" xfId="7" applyFont="1" applyFill="1" applyBorder="1" applyAlignment="1">
      <alignment horizontal="center" vertical="center"/>
    </xf>
    <xf numFmtId="0" fontId="24" fillId="2" borderId="6" xfId="7" applyFont="1" applyFill="1" applyBorder="1" applyAlignment="1">
      <alignment horizontal="center" vertical="center"/>
    </xf>
    <xf numFmtId="0" fontId="24" fillId="2" borderId="7" xfId="7" applyFont="1" applyFill="1" applyBorder="1" applyAlignment="1">
      <alignment horizontal="center" vertical="center"/>
    </xf>
    <xf numFmtId="0" fontId="24" fillId="2" borderId="8" xfId="7" applyFont="1" applyFill="1" applyBorder="1" applyAlignment="1">
      <alignment horizontal="center" vertical="center"/>
    </xf>
    <xf numFmtId="0" fontId="24" fillId="2" borderId="11" xfId="7" applyFont="1" applyFill="1" applyBorder="1" applyAlignment="1">
      <alignment horizontal="center" vertical="center" textRotation="90" wrapText="1"/>
    </xf>
    <xf numFmtId="0" fontId="10" fillId="2" borderId="12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left" vertical="center"/>
    </xf>
    <xf numFmtId="0" fontId="25" fillId="2" borderId="18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/>
    </xf>
    <xf numFmtId="3" fontId="19" fillId="2" borderId="0" xfId="0" applyNumberFormat="1" applyFont="1" applyFill="1" applyAlignment="1">
      <alignment horizontal="center" vertical="center"/>
    </xf>
    <xf numFmtId="0" fontId="24" fillId="2" borderId="12" xfId="0" applyFont="1" applyFill="1" applyBorder="1" applyAlignment="1">
      <alignment horizontal="left" vertical="center"/>
    </xf>
    <xf numFmtId="0" fontId="24" fillId="2" borderId="17" xfId="0" applyFont="1" applyFill="1" applyBorder="1" applyAlignment="1">
      <alignment horizontal="left" vertical="center"/>
    </xf>
    <xf numFmtId="0" fontId="24" fillId="2" borderId="18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right" vertical="center"/>
    </xf>
    <xf numFmtId="3" fontId="10" fillId="2" borderId="15" xfId="0" applyNumberFormat="1" applyFont="1" applyFill="1" applyBorder="1" applyAlignment="1">
      <alignment horizontal="right" vertical="center"/>
    </xf>
    <xf numFmtId="169" fontId="10" fillId="2" borderId="11" xfId="1" applyNumberFormat="1" applyFont="1" applyFill="1" applyBorder="1" applyAlignment="1">
      <alignment horizontal="center" vertical="center"/>
    </xf>
    <xf numFmtId="169" fontId="10" fillId="2" borderId="15" xfId="1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165" fontId="31" fillId="2" borderId="12" xfId="1" applyFont="1" applyFill="1" applyBorder="1" applyAlignment="1">
      <alignment horizontal="center"/>
    </xf>
    <xf numFmtId="165" fontId="31" fillId="2" borderId="18" xfId="1" applyFont="1" applyFill="1" applyBorder="1" applyAlignment="1">
      <alignment horizontal="center"/>
    </xf>
    <xf numFmtId="0" fontId="31" fillId="2" borderId="0" xfId="0" applyFont="1" applyFill="1" applyBorder="1" applyAlignment="1">
      <alignment horizontal="left"/>
    </xf>
    <xf numFmtId="0" fontId="41" fillId="2" borderId="0" xfId="0" applyFont="1" applyFill="1" applyBorder="1" applyAlignment="1">
      <alignment horizontal="left" vertical="center"/>
    </xf>
    <xf numFmtId="0" fontId="31" fillId="2" borderId="16" xfId="0" applyFont="1" applyFill="1" applyBorder="1" applyAlignment="1">
      <alignment horizontal="center" wrapText="1"/>
    </xf>
    <xf numFmtId="0" fontId="32" fillId="2" borderId="11" xfId="0" applyFont="1" applyFill="1" applyBorder="1" applyAlignment="1">
      <alignment horizontal="center" vertical="center"/>
    </xf>
    <xf numFmtId="0" fontId="32" fillId="2" borderId="15" xfId="0" applyFont="1" applyFill="1" applyBorder="1" applyAlignment="1">
      <alignment horizontal="center" vertical="center"/>
    </xf>
    <xf numFmtId="169" fontId="32" fillId="2" borderId="12" xfId="1" applyNumberFormat="1" applyFont="1" applyFill="1" applyBorder="1" applyAlignment="1">
      <alignment horizontal="center"/>
    </xf>
    <xf numFmtId="169" fontId="32" fillId="2" borderId="17" xfId="1" applyNumberFormat="1" applyFont="1" applyFill="1" applyBorder="1" applyAlignment="1">
      <alignment horizontal="center"/>
    </xf>
    <xf numFmtId="169" fontId="32" fillId="2" borderId="18" xfId="1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169" fontId="32" fillId="2" borderId="11" xfId="1" applyNumberFormat="1" applyFont="1" applyFill="1" applyBorder="1" applyAlignment="1">
      <alignment horizontal="center" vertical="center"/>
    </xf>
    <xf numFmtId="169" fontId="32" fillId="2" borderId="15" xfId="1" applyNumberFormat="1" applyFont="1" applyFill="1" applyBorder="1" applyAlignment="1">
      <alignment horizontal="center" vertical="center"/>
    </xf>
    <xf numFmtId="169" fontId="32" fillId="2" borderId="1" xfId="1" applyNumberFormat="1" applyFont="1" applyFill="1" applyBorder="1" applyAlignment="1">
      <alignment horizontal="center" vertical="center"/>
    </xf>
    <xf numFmtId="169" fontId="32" fillId="2" borderId="3" xfId="1" applyNumberFormat="1" applyFont="1" applyFill="1" applyBorder="1" applyAlignment="1">
      <alignment horizontal="center" vertical="center"/>
    </xf>
    <xf numFmtId="169" fontId="32" fillId="2" borderId="6" xfId="1" applyNumberFormat="1" applyFont="1" applyFill="1" applyBorder="1" applyAlignment="1">
      <alignment horizontal="center" vertical="center"/>
    </xf>
    <xf numFmtId="169" fontId="32" fillId="2" borderId="8" xfId="1" applyNumberFormat="1" applyFont="1" applyFill="1" applyBorder="1" applyAlignment="1">
      <alignment horizontal="center" vertical="center"/>
    </xf>
    <xf numFmtId="169" fontId="31" fillId="2" borderId="0" xfId="1" applyNumberFormat="1" applyFont="1" applyFill="1" applyBorder="1" applyAlignment="1">
      <alignment horizontal="center"/>
    </xf>
    <xf numFmtId="165" fontId="31" fillId="2" borderId="12" xfId="1" applyFont="1" applyFill="1" applyBorder="1" applyAlignment="1">
      <alignment horizontal="left"/>
    </xf>
    <xf numFmtId="165" fontId="31" fillId="2" borderId="17" xfId="1" applyFont="1" applyFill="1" applyBorder="1" applyAlignment="1">
      <alignment horizontal="left"/>
    </xf>
    <xf numFmtId="165" fontId="31" fillId="2" borderId="18" xfId="1" applyFont="1" applyFill="1" applyBorder="1" applyAlignment="1">
      <alignment horizontal="left"/>
    </xf>
    <xf numFmtId="165" fontId="32" fillId="2" borderId="12" xfId="1" applyFont="1" applyFill="1" applyBorder="1" applyAlignment="1">
      <alignment horizontal="center" vertical="center"/>
    </xf>
    <xf numFmtId="165" fontId="32" fillId="2" borderId="17" xfId="1" applyFont="1" applyFill="1" applyBorder="1" applyAlignment="1">
      <alignment horizontal="center" vertical="center"/>
    </xf>
    <xf numFmtId="165" fontId="32" fillId="2" borderId="18" xfId="1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169" fontId="31" fillId="2" borderId="12" xfId="1" applyNumberFormat="1" applyFont="1" applyFill="1" applyBorder="1" applyAlignment="1">
      <alignment horizontal="center"/>
    </xf>
    <xf numFmtId="169" fontId="31" fillId="2" borderId="18" xfId="1" applyNumberFormat="1" applyFont="1" applyFill="1" applyBorder="1" applyAlignment="1">
      <alignment horizontal="center"/>
    </xf>
    <xf numFmtId="0" fontId="32" fillId="2" borderId="16" xfId="0" applyFont="1" applyFill="1" applyBorder="1" applyAlignment="1">
      <alignment horizontal="center" vertical="center"/>
    </xf>
    <xf numFmtId="165" fontId="32" fillId="2" borderId="1" xfId="1" applyFont="1" applyFill="1" applyBorder="1" applyAlignment="1">
      <alignment horizontal="center" vertical="center"/>
    </xf>
    <xf numFmtId="165" fontId="32" fillId="2" borderId="2" xfId="1" applyFont="1" applyFill="1" applyBorder="1" applyAlignment="1">
      <alignment horizontal="center" vertical="center"/>
    </xf>
    <xf numFmtId="165" fontId="32" fillId="2" borderId="3" xfId="1" applyFont="1" applyFill="1" applyBorder="1" applyAlignment="1">
      <alignment horizontal="center" vertical="center"/>
    </xf>
    <xf numFmtId="165" fontId="32" fillId="2" borderId="6" xfId="1" applyFont="1" applyFill="1" applyBorder="1" applyAlignment="1">
      <alignment horizontal="center" vertical="center"/>
    </xf>
    <xf numFmtId="165" fontId="32" fillId="2" borderId="7" xfId="1" applyFont="1" applyFill="1" applyBorder="1" applyAlignment="1">
      <alignment horizontal="center" vertical="center"/>
    </xf>
    <xf numFmtId="165" fontId="32" fillId="2" borderId="8" xfId="1" applyFont="1" applyFill="1" applyBorder="1" applyAlignment="1">
      <alignment horizontal="center" vertical="center"/>
    </xf>
    <xf numFmtId="1" fontId="31" fillId="2" borderId="12" xfId="1" applyNumberFormat="1" applyFont="1" applyFill="1" applyBorder="1" applyAlignment="1">
      <alignment horizontal="left"/>
    </xf>
    <xf numFmtId="1" fontId="31" fillId="2" borderId="18" xfId="1" applyNumberFormat="1" applyFont="1" applyFill="1" applyBorder="1" applyAlignment="1">
      <alignment horizontal="left"/>
    </xf>
    <xf numFmtId="0" fontId="41" fillId="2" borderId="0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left"/>
    </xf>
    <xf numFmtId="169" fontId="32" fillId="2" borderId="16" xfId="1" applyNumberFormat="1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left"/>
    </xf>
    <xf numFmtId="0" fontId="30" fillId="2" borderId="17" xfId="0" applyFont="1" applyFill="1" applyBorder="1" applyAlignment="1">
      <alignment horizontal="left"/>
    </xf>
    <xf numFmtId="0" fontId="30" fillId="2" borderId="18" xfId="0" applyFont="1" applyFill="1" applyBorder="1" applyAlignment="1">
      <alignment horizontal="left"/>
    </xf>
    <xf numFmtId="0" fontId="37" fillId="2" borderId="16" xfId="8" applyFont="1" applyFill="1" applyBorder="1" applyAlignment="1">
      <alignment horizontal="left"/>
    </xf>
    <xf numFmtId="0" fontId="10" fillId="2" borderId="17" xfId="8" applyFont="1" applyFill="1" applyBorder="1" applyAlignment="1">
      <alignment horizontal="center" wrapText="1"/>
    </xf>
    <xf numFmtId="0" fontId="10" fillId="2" borderId="18" xfId="8" applyFont="1" applyFill="1" applyBorder="1" applyAlignment="1">
      <alignment horizontal="center" wrapText="1"/>
    </xf>
    <xf numFmtId="0" fontId="24" fillId="2" borderId="17" xfId="8" applyFont="1" applyFill="1" applyBorder="1" applyAlignment="1">
      <alignment horizontal="left" wrapText="1"/>
    </xf>
    <xf numFmtId="0" fontId="24" fillId="2" borderId="18" xfId="8" applyFont="1" applyFill="1" applyBorder="1" applyAlignment="1">
      <alignment horizontal="left" wrapText="1"/>
    </xf>
    <xf numFmtId="0" fontId="25" fillId="2" borderId="18" xfId="8" applyFont="1" applyFill="1" applyBorder="1" applyAlignment="1">
      <alignment horizontal="left" wrapText="1"/>
    </xf>
    <xf numFmtId="0" fontId="25" fillId="2" borderId="16" xfId="8" applyFont="1" applyFill="1" applyBorder="1" applyAlignment="1">
      <alignment horizontal="left" wrapText="1"/>
    </xf>
    <xf numFmtId="0" fontId="24" fillId="2" borderId="16" xfId="8" applyFont="1" applyFill="1" applyBorder="1" applyAlignment="1">
      <alignment horizontal="left" wrapText="1"/>
    </xf>
    <xf numFmtId="0" fontId="30" fillId="2" borderId="16" xfId="8" applyFont="1" applyFill="1" applyBorder="1" applyAlignment="1">
      <alignment horizontal="left"/>
    </xf>
    <xf numFmtId="0" fontId="13" fillId="2" borderId="16" xfId="8" applyFont="1" applyFill="1" applyBorder="1" applyAlignment="1">
      <alignment horizontal="left"/>
    </xf>
    <xf numFmtId="0" fontId="24" fillId="2" borderId="31" xfId="8" applyFont="1" applyFill="1" applyBorder="1" applyAlignment="1">
      <alignment horizontal="left" wrapText="1"/>
    </xf>
    <xf numFmtId="2" fontId="24" fillId="2" borderId="16" xfId="8" applyNumberFormat="1" applyFont="1" applyFill="1" applyBorder="1" applyAlignment="1">
      <alignment horizontal="center" wrapText="1"/>
    </xf>
    <xf numFmtId="0" fontId="36" fillId="2" borderId="16" xfId="8" applyFont="1" applyFill="1" applyBorder="1" applyAlignment="1">
      <alignment horizontal="center" wrapText="1"/>
    </xf>
    <xf numFmtId="0" fontId="10" fillId="2" borderId="17" xfId="8" applyFont="1" applyFill="1" applyBorder="1" applyAlignment="1">
      <alignment horizontal="left" wrapText="1"/>
    </xf>
    <xf numFmtId="0" fontId="10" fillId="2" borderId="18" xfId="8" applyFont="1" applyFill="1" applyBorder="1" applyAlignment="1">
      <alignment horizontal="left" wrapText="1"/>
    </xf>
    <xf numFmtId="2" fontId="24" fillId="2" borderId="12" xfId="8" applyNumberFormat="1" applyFont="1" applyFill="1" applyBorder="1" applyAlignment="1">
      <alignment horizontal="center" wrapText="1"/>
    </xf>
    <xf numFmtId="2" fontId="24" fillId="2" borderId="17" xfId="8" applyNumberFormat="1" applyFont="1" applyFill="1" applyBorder="1" applyAlignment="1">
      <alignment horizontal="center" wrapText="1"/>
    </xf>
    <xf numFmtId="2" fontId="36" fillId="2" borderId="50" xfId="8" applyNumberFormat="1" applyFont="1" applyFill="1" applyBorder="1" applyAlignment="1">
      <alignment horizontal="center" wrapText="1"/>
    </xf>
    <xf numFmtId="2" fontId="36" fillId="2" borderId="32" xfId="8" applyNumberFormat="1" applyFont="1" applyFill="1" applyBorder="1" applyAlignment="1">
      <alignment horizontal="center" wrapText="1"/>
    </xf>
    <xf numFmtId="0" fontId="24" fillId="2" borderId="51" xfId="8" applyFont="1" applyFill="1" applyBorder="1" applyAlignment="1">
      <alignment horizontal="left" wrapText="1"/>
    </xf>
    <xf numFmtId="0" fontId="24" fillId="2" borderId="34" xfId="8" applyFont="1" applyFill="1" applyBorder="1" applyAlignment="1">
      <alignment horizontal="left" wrapText="1"/>
    </xf>
    <xf numFmtId="0" fontId="17" fillId="2" borderId="4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</cellXfs>
  <cellStyles count="28">
    <cellStyle name="Comma" xfId="1" builtinId="3"/>
    <cellStyle name="Comma 2" xfId="2"/>
    <cellStyle name="Comma 3" xfId="3"/>
    <cellStyle name="Comma 4" xfId="4"/>
    <cellStyle name="Comma 5" xfId="13"/>
    <cellStyle name="Comma 6" xfId="19"/>
    <cellStyle name="Comma 7" xfId="23"/>
    <cellStyle name="Comma_21.Aktivet Afatgjata Materiale  09" xfId="5"/>
    <cellStyle name="Normal" xfId="0" builtinId="0"/>
    <cellStyle name="Normal 10" xfId="26"/>
    <cellStyle name="Normal 2" xfId="6"/>
    <cellStyle name="Normal 2 2" xfId="17"/>
    <cellStyle name="Normal 3" xfId="7"/>
    <cellStyle name="Normal 4" xfId="12"/>
    <cellStyle name="Normal 5" xfId="14"/>
    <cellStyle name="Normal 5 2" xfId="20"/>
    <cellStyle name="Normal 5 3" xfId="25"/>
    <cellStyle name="Normal 6" xfId="15"/>
    <cellStyle name="Normal 6 2" xfId="24"/>
    <cellStyle name="Normal 6 3" xfId="27"/>
    <cellStyle name="Normal 7" xfId="16"/>
    <cellStyle name="Normal 8" xfId="21"/>
    <cellStyle name="Normal 9" xfId="22"/>
    <cellStyle name="Normal_asn_2009 Propozimet" xfId="8"/>
    <cellStyle name="Normalny_AKTYWA" xfId="9"/>
    <cellStyle name="Percent" xfId="10" builtinId="5"/>
    <cellStyle name="Percent 2" xfId="11"/>
    <cellStyle name="Percent 2 2" xfId="18"/>
  </cellStyles>
  <dxfs count="0"/>
  <tableStyles count="0" defaultTableStyle="TableStyleMedium9" defaultPivotStyle="PivotStyleLight16"/>
  <colors>
    <mruColors>
      <color rgb="FFD69AD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%20A.Net%20_13(%20me%20formula)%20OK%20TON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lie 31.12"/>
      <sheetName val="Furnitor 31.12"/>
      <sheetName val="FD T Fitimit"/>
      <sheetName val="Shen.Spjeg.ne vazhdim"/>
      <sheetName val="PL 13"/>
      <sheetName val="TriB 13"/>
      <sheetName val="Aktivet"/>
      <sheetName val="Pasivet"/>
      <sheetName val="Fluksi 2"/>
      <sheetName val="Rez.1"/>
      <sheetName val="Kapitali 2"/>
      <sheetName val="Pasq.per AAM 2"/>
      <sheetName val="Pasq.per AAM 1"/>
      <sheetName val="Pasqyra 1&amp;2"/>
      <sheetName val="Pasqyra 3"/>
      <sheetName val="Shen.Spjeg.faqa 1"/>
      <sheetName val="Kop."/>
    </sheetNames>
    <sheetDataSet>
      <sheetData sheetId="0">
        <row r="64">
          <cell r="D64">
            <v>16855.669999999998</v>
          </cell>
          <cell r="E64">
            <v>1768342.39</v>
          </cell>
          <cell r="F64">
            <v>1713482.04</v>
          </cell>
          <cell r="G64">
            <v>2861.99</v>
          </cell>
          <cell r="H64">
            <v>14527077.939999999</v>
          </cell>
        </row>
      </sheetData>
      <sheetData sheetId="1">
        <row r="72">
          <cell r="C72">
            <v>57114.879999999997</v>
          </cell>
          <cell r="D72">
            <v>1311513.6499999999</v>
          </cell>
          <cell r="E72">
            <v>533628.97</v>
          </cell>
          <cell r="F72">
            <v>642759.67000000004</v>
          </cell>
          <cell r="G72">
            <v>33771786.289999999</v>
          </cell>
        </row>
      </sheetData>
      <sheetData sheetId="2">
        <row r="23">
          <cell r="G23">
            <v>11687477.550000001</v>
          </cell>
        </row>
      </sheetData>
      <sheetData sheetId="3">
        <row r="236">
          <cell r="K236">
            <v>-7128785.5699999779</v>
          </cell>
        </row>
        <row r="239">
          <cell r="K239">
            <v>-2335547</v>
          </cell>
        </row>
      </sheetData>
      <sheetData sheetId="4">
        <row r="50">
          <cell r="I50">
            <v>84764977.159999996</v>
          </cell>
        </row>
      </sheetData>
      <sheetData sheetId="5">
        <row r="3">
          <cell r="B3">
            <v>71000</v>
          </cell>
        </row>
        <row r="4">
          <cell r="B4">
            <v>50000</v>
          </cell>
        </row>
        <row r="5">
          <cell r="B5">
            <v>25000</v>
          </cell>
        </row>
        <row r="50">
          <cell r="E50">
            <v>347492.49999999994</v>
          </cell>
        </row>
        <row r="71">
          <cell r="B71">
            <v>5410684</v>
          </cell>
        </row>
        <row r="72">
          <cell r="B72">
            <v>1245411.6000000001</v>
          </cell>
        </row>
        <row r="73">
          <cell r="B73">
            <v>1339968</v>
          </cell>
        </row>
        <row r="74">
          <cell r="B74">
            <v>4005576.5</v>
          </cell>
        </row>
        <row r="77">
          <cell r="B77">
            <v>2666396.14</v>
          </cell>
        </row>
        <row r="1938">
          <cell r="B1938">
            <v>6621653.1399999997</v>
          </cell>
        </row>
        <row r="1939">
          <cell r="B1939">
            <v>13159770.939999999</v>
          </cell>
        </row>
        <row r="1961">
          <cell r="D1961">
            <v>1629070.83</v>
          </cell>
        </row>
        <row r="1962">
          <cell r="D1962">
            <v>170977.84</v>
          </cell>
        </row>
        <row r="1975">
          <cell r="E1975">
            <v>39833480.430000007</v>
          </cell>
        </row>
        <row r="1978">
          <cell r="D1978">
            <v>207095</v>
          </cell>
        </row>
        <row r="1980">
          <cell r="D1980">
            <v>51600.42</v>
          </cell>
        </row>
        <row r="1981">
          <cell r="D1981">
            <v>7165</v>
          </cell>
        </row>
        <row r="1982">
          <cell r="D1982">
            <v>26944.58</v>
          </cell>
        </row>
        <row r="1984">
          <cell r="B1984">
            <v>430000</v>
          </cell>
        </row>
        <row r="1987">
          <cell r="B1987">
            <v>14257.47</v>
          </cell>
        </row>
        <row r="1992">
          <cell r="D1992">
            <v>239155</v>
          </cell>
        </row>
        <row r="1993">
          <cell r="D1993">
            <v>697950</v>
          </cell>
        </row>
        <row r="1996">
          <cell r="D1996">
            <v>194318.33</v>
          </cell>
        </row>
        <row r="1997">
          <cell r="B1997">
            <v>25351518.84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9">
          <cell r="G9">
            <v>2878615</v>
          </cell>
        </row>
        <row r="10">
          <cell r="G10">
            <v>1041831.7346666665</v>
          </cell>
        </row>
        <row r="16">
          <cell r="G16">
            <v>104426169.99839845</v>
          </cell>
        </row>
        <row r="25">
          <cell r="G25">
            <v>288070.42</v>
          </cell>
        </row>
        <row r="26">
          <cell r="G26">
            <v>622347.7100000002</v>
          </cell>
        </row>
        <row r="32">
          <cell r="G32">
            <v>34408656.326061025</v>
          </cell>
        </row>
      </sheetData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B1:K49"/>
  <sheetViews>
    <sheetView topLeftCell="A17" workbookViewId="0">
      <selection activeCell="G48" sqref="G48"/>
    </sheetView>
  </sheetViews>
  <sheetFormatPr defaultRowHeight="12.75"/>
  <cols>
    <col min="1" max="1" width="1.28515625" style="148" customWidth="1"/>
    <col min="2" max="2" width="9.140625" style="148"/>
    <col min="3" max="3" width="13" style="148" customWidth="1"/>
    <col min="4" max="4" width="9.28515625" style="148" customWidth="1"/>
    <col min="5" max="5" width="11.42578125" style="148" customWidth="1"/>
    <col min="6" max="6" width="12.85546875" style="148" customWidth="1"/>
    <col min="7" max="7" width="5.42578125" style="148" customWidth="1"/>
    <col min="8" max="9" width="9.140625" style="245"/>
    <col min="10" max="10" width="3.140625" style="148" customWidth="1"/>
    <col min="11" max="11" width="15.42578125" style="148" customWidth="1"/>
    <col min="12" max="12" width="1.7109375" style="148" customWidth="1"/>
    <col min="13" max="16384" width="9.140625" style="148"/>
  </cols>
  <sheetData>
    <row r="1" spans="2:11" ht="6.75" customHeight="1"/>
    <row r="2" spans="2:11">
      <c r="B2" s="477"/>
      <c r="C2" s="478"/>
      <c r="D2" s="478"/>
      <c r="E2" s="478"/>
      <c r="F2" s="478"/>
      <c r="G2" s="478"/>
      <c r="H2" s="485"/>
      <c r="I2" s="485"/>
      <c r="J2" s="478"/>
      <c r="K2" s="479"/>
    </row>
    <row r="3" spans="2:11" s="9" customFormat="1" ht="26.25" customHeight="1">
      <c r="B3" s="499"/>
      <c r="C3" s="11" t="s">
        <v>165</v>
      </c>
      <c r="D3" s="11"/>
      <c r="E3" s="11"/>
      <c r="F3" s="509" t="s">
        <v>302</v>
      </c>
      <c r="G3" s="509"/>
      <c r="H3" s="509"/>
      <c r="I3" s="509"/>
      <c r="J3" s="509"/>
      <c r="K3" s="510"/>
    </row>
    <row r="4" spans="2:11" s="9" customFormat="1" ht="26.25" customHeight="1">
      <c r="B4" s="499"/>
      <c r="C4" s="11" t="s">
        <v>106</v>
      </c>
      <c r="D4" s="11"/>
      <c r="E4" s="11"/>
      <c r="F4" s="509" t="s">
        <v>303</v>
      </c>
      <c r="G4" s="509"/>
      <c r="H4" s="509"/>
      <c r="I4" s="509"/>
      <c r="J4" s="509"/>
      <c r="K4" s="510"/>
    </row>
    <row r="5" spans="2:11" s="9" customFormat="1" ht="26.25" customHeight="1">
      <c r="B5" s="499"/>
      <c r="C5" s="11" t="s">
        <v>8</v>
      </c>
      <c r="D5" s="11"/>
      <c r="E5" s="11"/>
      <c r="F5" s="509" t="s">
        <v>304</v>
      </c>
      <c r="G5" s="509"/>
      <c r="H5" s="509"/>
      <c r="I5" s="509"/>
      <c r="J5" s="509"/>
      <c r="K5" s="510"/>
    </row>
    <row r="6" spans="2:11" s="9" customFormat="1" ht="26.25" customHeight="1">
      <c r="B6" s="499"/>
      <c r="C6" s="11" t="s">
        <v>2</v>
      </c>
      <c r="D6" s="11"/>
      <c r="E6" s="11"/>
      <c r="F6" s="500" t="s">
        <v>305</v>
      </c>
      <c r="G6" s="501"/>
      <c r="H6" s="500"/>
      <c r="I6" s="500"/>
      <c r="J6" s="500"/>
      <c r="K6" s="502"/>
    </row>
    <row r="7" spans="2:11" s="9" customFormat="1" ht="26.25" customHeight="1">
      <c r="B7" s="499"/>
      <c r="C7" s="11" t="s">
        <v>3</v>
      </c>
      <c r="D7" s="11"/>
      <c r="E7" s="11"/>
      <c r="F7" s="500" t="s">
        <v>313</v>
      </c>
      <c r="G7" s="500"/>
      <c r="H7" s="500"/>
      <c r="I7" s="500"/>
      <c r="J7" s="500"/>
      <c r="K7" s="502"/>
    </row>
    <row r="8" spans="2:11" s="9" customFormat="1" ht="48" customHeight="1">
      <c r="B8" s="499"/>
      <c r="C8" s="11" t="s">
        <v>31</v>
      </c>
      <c r="D8" s="503"/>
      <c r="E8" s="520" t="s">
        <v>312</v>
      </c>
      <c r="F8" s="520"/>
      <c r="G8" s="520"/>
      <c r="H8" s="520"/>
      <c r="I8" s="520"/>
      <c r="J8" s="520"/>
      <c r="K8" s="521"/>
    </row>
    <row r="9" spans="2:11" s="489" customFormat="1" ht="14.1" customHeight="1">
      <c r="B9" s="486"/>
      <c r="C9" s="487"/>
      <c r="D9" s="487"/>
      <c r="E9" s="487"/>
      <c r="F9" s="488"/>
      <c r="G9" s="488"/>
      <c r="H9" s="488"/>
      <c r="I9" s="488"/>
      <c r="J9" s="488"/>
      <c r="K9" s="502"/>
    </row>
    <row r="10" spans="2:11" s="489" customFormat="1" ht="14.1" customHeight="1">
      <c r="B10" s="486"/>
      <c r="C10" s="487"/>
      <c r="D10" s="487"/>
      <c r="E10" s="487"/>
      <c r="F10" s="490"/>
      <c r="G10" s="490"/>
      <c r="H10" s="491"/>
      <c r="I10" s="491"/>
      <c r="J10" s="490"/>
      <c r="K10" s="30"/>
    </row>
    <row r="11" spans="2:11">
      <c r="B11" s="475"/>
      <c r="C11" s="290"/>
      <c r="D11" s="290"/>
      <c r="H11" s="148"/>
      <c r="I11" s="148"/>
      <c r="K11" s="476"/>
    </row>
    <row r="12" spans="2:11">
      <c r="B12" s="475"/>
      <c r="C12" s="290"/>
      <c r="D12" s="290"/>
      <c r="H12" s="148"/>
      <c r="I12" s="148"/>
      <c r="K12" s="476"/>
    </row>
    <row r="13" spans="2:11">
      <c r="B13" s="475"/>
      <c r="C13" s="290"/>
      <c r="D13" s="290"/>
      <c r="H13" s="148"/>
      <c r="I13" s="148"/>
      <c r="K13" s="476"/>
    </row>
    <row r="14" spans="2:11">
      <c r="B14" s="475"/>
      <c r="C14" s="290"/>
      <c r="D14" s="290"/>
      <c r="H14" s="148"/>
      <c r="I14" s="148"/>
      <c r="K14" s="476"/>
    </row>
    <row r="15" spans="2:11">
      <c r="B15" s="475"/>
      <c r="C15" s="290"/>
      <c r="D15" s="290"/>
      <c r="H15" s="148"/>
      <c r="I15" s="148"/>
      <c r="K15" s="476"/>
    </row>
    <row r="16" spans="2:11">
      <c r="B16" s="475"/>
      <c r="C16" s="290"/>
      <c r="D16" s="290"/>
      <c r="H16" s="148"/>
      <c r="I16" s="148"/>
      <c r="K16" s="476"/>
    </row>
    <row r="17" spans="2:11">
      <c r="B17" s="475"/>
      <c r="C17" s="290"/>
      <c r="D17" s="290"/>
      <c r="E17" s="290"/>
      <c r="F17" s="290"/>
      <c r="G17" s="290"/>
      <c r="H17" s="289"/>
      <c r="I17" s="289"/>
      <c r="J17" s="290"/>
      <c r="K17" s="476"/>
    </row>
    <row r="18" spans="2:11">
      <c r="B18" s="475"/>
      <c r="C18" s="290"/>
      <c r="D18" s="290"/>
      <c r="E18" s="290"/>
      <c r="F18" s="290"/>
      <c r="G18" s="290"/>
      <c r="H18" s="289"/>
      <c r="I18" s="289"/>
      <c r="J18" s="290"/>
      <c r="K18" s="476"/>
    </row>
    <row r="19" spans="2:11">
      <c r="B19" s="475"/>
      <c r="D19" s="290"/>
      <c r="E19" s="290"/>
      <c r="F19" s="290"/>
      <c r="G19" s="290"/>
      <c r="H19" s="289"/>
      <c r="I19" s="289"/>
      <c r="J19" s="290"/>
      <c r="K19" s="476"/>
    </row>
    <row r="20" spans="2:11">
      <c r="B20" s="475"/>
      <c r="C20" s="290"/>
      <c r="D20" s="290"/>
      <c r="E20" s="290"/>
      <c r="F20" s="290"/>
      <c r="G20" s="290"/>
      <c r="H20" s="289"/>
      <c r="I20" s="289"/>
      <c r="J20" s="290"/>
      <c r="K20" s="476"/>
    </row>
    <row r="21" spans="2:11">
      <c r="B21" s="475"/>
      <c r="C21" s="290"/>
      <c r="D21" s="290"/>
      <c r="E21" s="290"/>
      <c r="F21" s="290"/>
      <c r="G21" s="290"/>
      <c r="H21" s="289"/>
      <c r="I21" s="289"/>
      <c r="J21" s="290"/>
      <c r="K21" s="476"/>
    </row>
    <row r="22" spans="2:11">
      <c r="B22" s="475"/>
      <c r="C22" s="290"/>
      <c r="D22" s="290"/>
      <c r="E22" s="290"/>
      <c r="F22" s="290"/>
      <c r="G22" s="290"/>
      <c r="H22" s="289"/>
      <c r="I22" s="289"/>
      <c r="J22" s="290"/>
      <c r="K22" s="476"/>
    </row>
    <row r="23" spans="2:11" ht="33.75">
      <c r="B23" s="517" t="s">
        <v>9</v>
      </c>
      <c r="C23" s="518"/>
      <c r="D23" s="518"/>
      <c r="E23" s="518"/>
      <c r="F23" s="518"/>
      <c r="G23" s="518"/>
      <c r="H23" s="518"/>
      <c r="I23" s="518"/>
      <c r="J23" s="518"/>
      <c r="K23" s="519"/>
    </row>
    <row r="24" spans="2:11">
      <c r="B24" s="475"/>
      <c r="C24" s="514" t="s">
        <v>72</v>
      </c>
      <c r="D24" s="514"/>
      <c r="E24" s="514"/>
      <c r="F24" s="514"/>
      <c r="G24" s="514"/>
      <c r="H24" s="514"/>
      <c r="I24" s="514"/>
      <c r="J24" s="514"/>
      <c r="K24" s="476"/>
    </row>
    <row r="25" spans="2:11">
      <c r="B25" s="475"/>
      <c r="C25" s="514" t="s">
        <v>73</v>
      </c>
      <c r="D25" s="514"/>
      <c r="E25" s="514"/>
      <c r="F25" s="514"/>
      <c r="G25" s="514"/>
      <c r="H25" s="514"/>
      <c r="I25" s="514"/>
      <c r="J25" s="514"/>
      <c r="K25" s="476"/>
    </row>
    <row r="26" spans="2:11">
      <c r="B26" s="475"/>
      <c r="C26" s="290"/>
      <c r="D26" s="290"/>
      <c r="E26" s="290"/>
      <c r="F26" s="290"/>
      <c r="G26" s="290"/>
      <c r="H26" s="289"/>
      <c r="I26" s="289"/>
      <c r="J26" s="290"/>
      <c r="K26" s="476"/>
    </row>
    <row r="27" spans="2:11">
      <c r="B27" s="475"/>
      <c r="C27" s="290"/>
      <c r="D27" s="290"/>
      <c r="E27" s="290"/>
      <c r="F27" s="290"/>
      <c r="G27" s="290"/>
      <c r="H27" s="289"/>
      <c r="I27" s="289"/>
      <c r="J27" s="290"/>
      <c r="K27" s="476"/>
    </row>
    <row r="28" spans="2:11" ht="33.75">
      <c r="B28" s="475"/>
      <c r="C28" s="290"/>
      <c r="D28" s="290"/>
      <c r="E28" s="290"/>
      <c r="F28" s="492" t="s">
        <v>561</v>
      </c>
      <c r="G28" s="290"/>
      <c r="H28" s="289"/>
      <c r="I28" s="289"/>
      <c r="J28" s="290"/>
      <c r="K28" s="476"/>
    </row>
    <row r="29" spans="2:11">
      <c r="B29" s="475"/>
      <c r="C29" s="290"/>
      <c r="D29" s="290"/>
      <c r="E29" s="290"/>
      <c r="F29" s="290"/>
      <c r="G29" s="290"/>
      <c r="H29" s="289"/>
      <c r="I29" s="289"/>
      <c r="J29" s="290"/>
      <c r="K29" s="476"/>
    </row>
    <row r="30" spans="2:11">
      <c r="B30" s="475"/>
      <c r="C30" s="290"/>
      <c r="D30" s="290"/>
      <c r="E30" s="290"/>
      <c r="F30" s="290"/>
      <c r="G30" s="290"/>
      <c r="H30" s="289"/>
      <c r="I30" s="289"/>
      <c r="J30" s="290"/>
      <c r="K30" s="476"/>
    </row>
    <row r="31" spans="2:11">
      <c r="B31" s="475"/>
      <c r="C31" s="290"/>
      <c r="D31" s="290"/>
      <c r="E31" s="290"/>
      <c r="F31" s="290"/>
      <c r="G31" s="290"/>
      <c r="H31" s="289"/>
      <c r="I31" s="289"/>
      <c r="J31" s="290"/>
      <c r="K31" s="476"/>
    </row>
    <row r="32" spans="2:11">
      <c r="B32" s="475"/>
      <c r="C32" s="290"/>
      <c r="D32" s="290"/>
      <c r="E32" s="290"/>
      <c r="F32" s="290"/>
      <c r="G32" s="290"/>
      <c r="H32" s="289"/>
      <c r="I32" s="289"/>
      <c r="J32" s="290"/>
      <c r="K32" s="476"/>
    </row>
    <row r="33" spans="2:11">
      <c r="B33" s="475"/>
      <c r="C33" s="290"/>
      <c r="D33" s="290"/>
      <c r="E33" s="290"/>
      <c r="F33" s="290"/>
      <c r="G33" s="290"/>
      <c r="H33" s="289"/>
      <c r="I33" s="289"/>
      <c r="J33" s="290"/>
      <c r="K33" s="476"/>
    </row>
    <row r="34" spans="2:11">
      <c r="B34" s="475"/>
      <c r="C34" s="290"/>
      <c r="D34" s="290"/>
      <c r="E34" s="290"/>
      <c r="F34" s="290"/>
      <c r="G34" s="290"/>
      <c r="H34" s="289"/>
      <c r="I34" s="289"/>
      <c r="J34" s="290"/>
      <c r="K34" s="476"/>
    </row>
    <row r="35" spans="2:11">
      <c r="B35" s="475"/>
      <c r="C35" s="290"/>
      <c r="D35" s="290"/>
      <c r="E35" s="290"/>
      <c r="F35" s="290"/>
      <c r="G35" s="290"/>
      <c r="H35" s="289"/>
      <c r="I35" s="289"/>
      <c r="J35" s="290"/>
      <c r="K35" s="476"/>
    </row>
    <row r="36" spans="2:11" ht="9" customHeight="1">
      <c r="B36" s="475"/>
      <c r="C36" s="290"/>
      <c r="D36" s="290"/>
      <c r="E36" s="290"/>
      <c r="F36" s="290"/>
      <c r="G36" s="290"/>
      <c r="H36" s="289"/>
      <c r="I36" s="289"/>
      <c r="J36" s="290"/>
      <c r="K36" s="476"/>
    </row>
    <row r="37" spans="2:11">
      <c r="B37" s="475"/>
      <c r="C37" s="290"/>
      <c r="D37" s="290"/>
      <c r="E37" s="290"/>
      <c r="F37" s="290"/>
      <c r="G37" s="290"/>
      <c r="H37" s="289"/>
      <c r="I37" s="289"/>
      <c r="J37" s="290"/>
      <c r="K37" s="476"/>
    </row>
    <row r="38" spans="2:11">
      <c r="B38" s="475"/>
      <c r="C38" s="290"/>
      <c r="D38" s="290"/>
      <c r="E38" s="290"/>
      <c r="F38" s="290"/>
      <c r="G38" s="290"/>
      <c r="H38" s="289"/>
      <c r="I38" s="289"/>
      <c r="J38" s="290"/>
      <c r="K38" s="476"/>
    </row>
    <row r="39" spans="2:11" s="489" customFormat="1" ht="12.95" customHeight="1">
      <c r="B39" s="486"/>
      <c r="C39" s="487" t="s">
        <v>112</v>
      </c>
      <c r="D39" s="487"/>
      <c r="E39" s="487"/>
      <c r="F39" s="487"/>
      <c r="G39" s="487"/>
      <c r="H39" s="522" t="s">
        <v>286</v>
      </c>
      <c r="I39" s="522"/>
      <c r="J39" s="487"/>
      <c r="K39" s="493"/>
    </row>
    <row r="40" spans="2:11" s="489" customFormat="1" ht="12.95" customHeight="1">
      <c r="B40" s="486"/>
      <c r="C40" s="487" t="s">
        <v>113</v>
      </c>
      <c r="D40" s="487"/>
      <c r="E40" s="487"/>
      <c r="F40" s="487"/>
      <c r="G40" s="487"/>
      <c r="H40" s="515" t="s">
        <v>287</v>
      </c>
      <c r="I40" s="515"/>
      <c r="J40" s="487"/>
      <c r="K40" s="493"/>
    </row>
    <row r="41" spans="2:11" s="489" customFormat="1" ht="12.95" customHeight="1">
      <c r="B41" s="486"/>
      <c r="C41" s="487" t="s">
        <v>107</v>
      </c>
      <c r="D41" s="487"/>
      <c r="E41" s="487"/>
      <c r="F41" s="487"/>
      <c r="G41" s="487"/>
      <c r="H41" s="515" t="s">
        <v>236</v>
      </c>
      <c r="I41" s="515"/>
      <c r="J41" s="487"/>
      <c r="K41" s="493"/>
    </row>
    <row r="42" spans="2:11" s="489" customFormat="1" ht="12.95" customHeight="1">
      <c r="B42" s="486"/>
      <c r="C42" s="487" t="s">
        <v>108</v>
      </c>
      <c r="D42" s="487"/>
      <c r="E42" s="487"/>
      <c r="F42" s="487"/>
      <c r="G42" s="487"/>
      <c r="H42" s="515" t="s">
        <v>287</v>
      </c>
      <c r="I42" s="515"/>
      <c r="J42" s="487"/>
      <c r="K42" s="493"/>
    </row>
    <row r="43" spans="2:11">
      <c r="B43" s="475"/>
      <c r="C43" s="290"/>
      <c r="D43" s="290"/>
      <c r="E43" s="290"/>
      <c r="F43" s="290"/>
      <c r="G43" s="290"/>
      <c r="H43" s="289"/>
      <c r="I43" s="289"/>
      <c r="J43" s="290"/>
      <c r="K43" s="476"/>
    </row>
    <row r="44" spans="2:11" s="498" customFormat="1" ht="12.95" customHeight="1">
      <c r="B44" s="494"/>
      <c r="C44" s="487" t="s">
        <v>114</v>
      </c>
      <c r="D44" s="487"/>
      <c r="E44" s="487"/>
      <c r="F44" s="487"/>
      <c r="G44" s="495" t="s">
        <v>109</v>
      </c>
      <c r="H44" s="516" t="s">
        <v>565</v>
      </c>
      <c r="I44" s="514"/>
      <c r="J44" s="496"/>
      <c r="K44" s="497"/>
    </row>
    <row r="45" spans="2:11" s="498" customFormat="1" ht="12.95" customHeight="1">
      <c r="B45" s="494"/>
      <c r="C45" s="487"/>
      <c r="D45" s="487"/>
      <c r="E45" s="487"/>
      <c r="F45" s="487"/>
      <c r="G45" s="495" t="s">
        <v>110</v>
      </c>
      <c r="H45" s="513" t="s">
        <v>566</v>
      </c>
      <c r="I45" s="514"/>
      <c r="J45" s="496"/>
      <c r="K45" s="497"/>
    </row>
    <row r="46" spans="2:11" s="498" customFormat="1" ht="7.5" customHeight="1">
      <c r="B46" s="494"/>
      <c r="C46" s="487"/>
      <c r="D46" s="487"/>
      <c r="E46" s="487"/>
      <c r="F46" s="487"/>
      <c r="G46" s="495"/>
      <c r="H46" s="495"/>
      <c r="I46" s="495"/>
      <c r="J46" s="496"/>
      <c r="K46" s="497"/>
    </row>
    <row r="47" spans="2:11" s="498" customFormat="1" ht="12.95" customHeight="1">
      <c r="B47" s="494"/>
      <c r="C47" s="487" t="s">
        <v>111</v>
      </c>
      <c r="D47" s="487"/>
      <c r="E47" s="487"/>
      <c r="F47" s="495"/>
      <c r="G47" s="487"/>
      <c r="H47" s="511">
        <v>41718</v>
      </c>
      <c r="I47" s="512"/>
      <c r="J47" s="496"/>
      <c r="K47" s="497"/>
    </row>
    <row r="48" spans="2:11" ht="22.5" customHeight="1">
      <c r="B48" s="481"/>
      <c r="C48" s="482"/>
      <c r="D48" s="482"/>
      <c r="E48" s="482"/>
      <c r="F48" s="482"/>
      <c r="G48" s="482"/>
      <c r="H48" s="504"/>
      <c r="I48" s="504"/>
      <c r="J48" s="482"/>
      <c r="K48" s="483"/>
    </row>
    <row r="49" ht="6.75" customHeight="1"/>
  </sheetData>
  <mergeCells count="14">
    <mergeCell ref="F3:K3"/>
    <mergeCell ref="H47:I47"/>
    <mergeCell ref="F5:K5"/>
    <mergeCell ref="F4:K4"/>
    <mergeCell ref="H45:I45"/>
    <mergeCell ref="H40:I40"/>
    <mergeCell ref="H41:I41"/>
    <mergeCell ref="H42:I42"/>
    <mergeCell ref="H44:I44"/>
    <mergeCell ref="B23:K23"/>
    <mergeCell ref="E8:K8"/>
    <mergeCell ref="C24:J24"/>
    <mergeCell ref="C25:J25"/>
    <mergeCell ref="H39:I39"/>
  </mergeCells>
  <phoneticPr fontId="0" type="noConversion"/>
  <printOptions horizontalCentered="1" verticalCentered="1"/>
  <pageMargins left="0" right="0" top="0" bottom="0" header="0.25" footer="0.22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98"/>
  <sheetViews>
    <sheetView topLeftCell="A4" workbookViewId="0">
      <selection activeCell="I88" sqref="I88"/>
    </sheetView>
  </sheetViews>
  <sheetFormatPr defaultRowHeight="12.75"/>
  <cols>
    <col min="1" max="1" width="3.28515625" style="148" customWidth="1"/>
    <col min="2" max="2" width="10.5703125" style="148" customWidth="1"/>
    <col min="3" max="3" width="31.140625" style="148" customWidth="1"/>
    <col min="4" max="4" width="14.7109375" style="148" customWidth="1"/>
    <col min="5" max="5" width="12.85546875" style="148" customWidth="1"/>
    <col min="6" max="6" width="5.5703125" style="148" customWidth="1"/>
    <col min="7" max="7" width="11.140625" style="148" bestFit="1" customWidth="1"/>
    <col min="8" max="8" width="14.140625" style="148" bestFit="1" customWidth="1"/>
    <col min="9" max="9" width="14" style="148" bestFit="1" customWidth="1"/>
    <col min="10" max="10" width="4.7109375" style="148" customWidth="1"/>
    <col min="11" max="11" width="14" style="148" bestFit="1" customWidth="1"/>
    <col min="12" max="12" width="18.5703125" style="148" bestFit="1" customWidth="1"/>
    <col min="13" max="14" width="9.140625" style="148"/>
    <col min="15" max="15" width="53.42578125" style="148" customWidth="1"/>
    <col min="16" max="16384" width="9.140625" style="148"/>
  </cols>
  <sheetData>
    <row r="1" spans="1:15">
      <c r="B1" s="373" t="s">
        <v>318</v>
      </c>
      <c r="C1" s="374"/>
      <c r="D1" s="374"/>
    </row>
    <row r="2" spans="1:15">
      <c r="B2" s="373" t="s">
        <v>319</v>
      </c>
      <c r="C2" s="374"/>
      <c r="D2" s="374"/>
    </row>
    <row r="3" spans="1:15">
      <c r="B3" s="313"/>
      <c r="I3" s="313" t="s">
        <v>320</v>
      </c>
    </row>
    <row r="4" spans="1:15">
      <c r="B4" s="313"/>
    </row>
    <row r="5" spans="1:15">
      <c r="A5" s="290"/>
      <c r="B5" s="290"/>
      <c r="C5" s="290"/>
      <c r="D5" s="290"/>
      <c r="E5" s="290"/>
      <c r="F5" s="290"/>
      <c r="G5" s="290"/>
      <c r="H5" s="290"/>
      <c r="I5" s="375" t="s">
        <v>428</v>
      </c>
      <c r="J5" s="290"/>
      <c r="K5" s="290"/>
      <c r="L5" s="290"/>
      <c r="M5" s="290"/>
      <c r="N5" s="290"/>
      <c r="O5" s="290"/>
    </row>
    <row r="6" spans="1:15" ht="15.75" customHeight="1">
      <c r="A6" s="637" t="s">
        <v>321</v>
      </c>
      <c r="B6" s="638"/>
      <c r="C6" s="638"/>
      <c r="D6" s="638"/>
      <c r="E6" s="638"/>
      <c r="F6" s="638"/>
      <c r="G6" s="638"/>
      <c r="H6" s="638"/>
      <c r="I6" s="638"/>
      <c r="J6" s="376"/>
      <c r="K6" s="376"/>
      <c r="L6" s="376"/>
      <c r="M6" s="376"/>
      <c r="N6" s="376"/>
      <c r="O6" s="376"/>
    </row>
    <row r="7" spans="1:15" ht="26.25" customHeight="1" thickBot="1">
      <c r="A7" s="377"/>
      <c r="B7" s="639" t="s">
        <v>322</v>
      </c>
      <c r="C7" s="639"/>
      <c r="D7" s="639"/>
      <c r="E7" s="639"/>
      <c r="F7" s="640"/>
      <c r="G7" s="378" t="s">
        <v>323</v>
      </c>
      <c r="H7" s="378" t="s">
        <v>324</v>
      </c>
      <c r="I7" s="379" t="s">
        <v>467</v>
      </c>
    </row>
    <row r="8" spans="1:15" ht="16.5" customHeight="1">
      <c r="A8" s="380">
        <v>1</v>
      </c>
      <c r="B8" s="641" t="s">
        <v>325</v>
      </c>
      <c r="C8" s="642"/>
      <c r="D8" s="642"/>
      <c r="E8" s="642"/>
      <c r="F8" s="642"/>
      <c r="G8" s="381">
        <v>70</v>
      </c>
      <c r="H8" s="381">
        <v>11100</v>
      </c>
      <c r="I8" s="382">
        <v>84764977.159999996</v>
      </c>
    </row>
    <row r="9" spans="1:15" ht="16.5" customHeight="1">
      <c r="A9" s="416" t="s">
        <v>326</v>
      </c>
      <c r="B9" s="635" t="s">
        <v>327</v>
      </c>
      <c r="C9" s="635"/>
      <c r="D9" s="635"/>
      <c r="E9" s="635"/>
      <c r="F9" s="636"/>
      <c r="G9" s="417" t="s">
        <v>328</v>
      </c>
      <c r="H9" s="417">
        <v>11101</v>
      </c>
      <c r="I9" s="418">
        <v>0</v>
      </c>
    </row>
    <row r="10" spans="1:15" ht="16.5" customHeight="1">
      <c r="A10" s="419" t="s">
        <v>329</v>
      </c>
      <c r="B10" s="635" t="s">
        <v>330</v>
      </c>
      <c r="C10" s="635"/>
      <c r="D10" s="635"/>
      <c r="E10" s="635"/>
      <c r="F10" s="636"/>
      <c r="G10" s="417">
        <v>704</v>
      </c>
      <c r="H10" s="417">
        <v>11102</v>
      </c>
      <c r="I10" s="418"/>
    </row>
    <row r="11" spans="1:15" ht="16.5" customHeight="1">
      <c r="A11" s="419" t="s">
        <v>331</v>
      </c>
      <c r="B11" s="635" t="s">
        <v>332</v>
      </c>
      <c r="C11" s="635"/>
      <c r="D11" s="635"/>
      <c r="E11" s="635"/>
      <c r="F11" s="636"/>
      <c r="G11" s="383">
        <v>705</v>
      </c>
      <c r="H11" s="417">
        <v>11103</v>
      </c>
      <c r="I11" s="418"/>
    </row>
    <row r="12" spans="1:15" ht="16.5" customHeight="1">
      <c r="A12" s="384">
        <v>2</v>
      </c>
      <c r="B12" s="625" t="s">
        <v>333</v>
      </c>
      <c r="C12" s="625"/>
      <c r="D12" s="625"/>
      <c r="E12" s="625"/>
      <c r="F12" s="626"/>
      <c r="G12" s="385">
        <v>708</v>
      </c>
      <c r="H12" s="420">
        <v>11104</v>
      </c>
      <c r="I12" s="386"/>
    </row>
    <row r="13" spans="1:15" ht="16.5" customHeight="1">
      <c r="A13" s="421" t="s">
        <v>326</v>
      </c>
      <c r="B13" s="635" t="s">
        <v>334</v>
      </c>
      <c r="C13" s="635"/>
      <c r="D13" s="635"/>
      <c r="E13" s="635"/>
      <c r="F13" s="636"/>
      <c r="G13" s="417">
        <v>7081</v>
      </c>
      <c r="H13" s="422">
        <v>111041</v>
      </c>
      <c r="I13" s="418"/>
    </row>
    <row r="14" spans="1:15" ht="16.5" customHeight="1">
      <c r="A14" s="421" t="s">
        <v>335</v>
      </c>
      <c r="B14" s="635" t="s">
        <v>336</v>
      </c>
      <c r="C14" s="635"/>
      <c r="D14" s="635"/>
      <c r="E14" s="635"/>
      <c r="F14" s="636"/>
      <c r="G14" s="417">
        <v>7082</v>
      </c>
      <c r="H14" s="422">
        <v>111042</v>
      </c>
      <c r="I14" s="418"/>
      <c r="K14" s="423"/>
    </row>
    <row r="15" spans="1:15" ht="16.5" customHeight="1">
      <c r="A15" s="421" t="s">
        <v>337</v>
      </c>
      <c r="B15" s="635" t="s">
        <v>338</v>
      </c>
      <c r="C15" s="635"/>
      <c r="D15" s="635"/>
      <c r="E15" s="635"/>
      <c r="F15" s="636"/>
      <c r="G15" s="417">
        <v>7083</v>
      </c>
      <c r="H15" s="422">
        <v>111043</v>
      </c>
      <c r="I15" s="418"/>
    </row>
    <row r="16" spans="1:15" ht="29.25" customHeight="1">
      <c r="A16" s="387">
        <v>3</v>
      </c>
      <c r="B16" s="625" t="s">
        <v>339</v>
      </c>
      <c r="C16" s="625"/>
      <c r="D16" s="625"/>
      <c r="E16" s="625"/>
      <c r="F16" s="626"/>
      <c r="G16" s="385">
        <v>71</v>
      </c>
      <c r="H16" s="420">
        <v>11201</v>
      </c>
      <c r="I16" s="418"/>
    </row>
    <row r="17" spans="1:15" ht="16.5" customHeight="1">
      <c r="A17" s="388"/>
      <c r="B17" s="623" t="s">
        <v>340</v>
      </c>
      <c r="C17" s="623"/>
      <c r="D17" s="623"/>
      <c r="E17" s="623"/>
      <c r="F17" s="624"/>
      <c r="G17" s="424"/>
      <c r="H17" s="417">
        <v>112011</v>
      </c>
      <c r="I17" s="418">
        <v>0</v>
      </c>
    </row>
    <row r="18" spans="1:15" ht="16.5" customHeight="1">
      <c r="A18" s="388"/>
      <c r="B18" s="623" t="s">
        <v>341</v>
      </c>
      <c r="C18" s="623"/>
      <c r="D18" s="623"/>
      <c r="E18" s="623"/>
      <c r="F18" s="624"/>
      <c r="G18" s="424"/>
      <c r="H18" s="417">
        <v>112012</v>
      </c>
      <c r="I18" s="418">
        <v>0</v>
      </c>
    </row>
    <row r="19" spans="1:15" ht="16.5" customHeight="1">
      <c r="A19" s="389">
        <v>4</v>
      </c>
      <c r="B19" s="625" t="s">
        <v>342</v>
      </c>
      <c r="C19" s="625"/>
      <c r="D19" s="625"/>
      <c r="E19" s="625"/>
      <c r="F19" s="626"/>
      <c r="G19" s="390">
        <v>72</v>
      </c>
      <c r="H19" s="391">
        <v>11300</v>
      </c>
      <c r="I19" s="418">
        <v>0</v>
      </c>
    </row>
    <row r="20" spans="1:15" ht="16.5" customHeight="1">
      <c r="A20" s="419"/>
      <c r="B20" s="627" t="s">
        <v>343</v>
      </c>
      <c r="C20" s="628"/>
      <c r="D20" s="628"/>
      <c r="E20" s="628"/>
      <c r="F20" s="628"/>
      <c r="G20" s="348"/>
      <c r="H20" s="425">
        <v>11301</v>
      </c>
      <c r="I20" s="418">
        <v>0</v>
      </c>
    </row>
    <row r="21" spans="1:15" ht="16.5" customHeight="1">
      <c r="A21" s="392">
        <v>5</v>
      </c>
      <c r="B21" s="626" t="s">
        <v>344</v>
      </c>
      <c r="C21" s="629"/>
      <c r="D21" s="629"/>
      <c r="E21" s="629"/>
      <c r="F21" s="629"/>
      <c r="G21" s="393">
        <v>73</v>
      </c>
      <c r="H21" s="393">
        <v>11400</v>
      </c>
      <c r="I21" s="418">
        <v>0</v>
      </c>
    </row>
    <row r="22" spans="1:15" ht="16.5" customHeight="1">
      <c r="A22" s="394">
        <v>6</v>
      </c>
      <c r="B22" s="626" t="s">
        <v>345</v>
      </c>
      <c r="C22" s="629"/>
      <c r="D22" s="629"/>
      <c r="E22" s="629"/>
      <c r="F22" s="629"/>
      <c r="G22" s="393">
        <v>75</v>
      </c>
      <c r="H22" s="395">
        <v>11500</v>
      </c>
      <c r="I22" s="418">
        <v>0</v>
      </c>
    </row>
    <row r="23" spans="1:15" ht="16.5" customHeight="1">
      <c r="A23" s="392">
        <v>7</v>
      </c>
      <c r="B23" s="625" t="s">
        <v>346</v>
      </c>
      <c r="C23" s="625"/>
      <c r="D23" s="625"/>
      <c r="E23" s="625"/>
      <c r="F23" s="626"/>
      <c r="G23" s="385">
        <v>77</v>
      </c>
      <c r="H23" s="385">
        <v>11600</v>
      </c>
      <c r="I23" s="418">
        <v>0</v>
      </c>
    </row>
    <row r="24" spans="1:15" ht="16.5" customHeight="1" thickBot="1">
      <c r="A24" s="396" t="s">
        <v>347</v>
      </c>
      <c r="B24" s="632" t="s">
        <v>348</v>
      </c>
      <c r="C24" s="632"/>
      <c r="D24" s="632"/>
      <c r="E24" s="632"/>
      <c r="F24" s="632"/>
      <c r="G24" s="397"/>
      <c r="H24" s="397">
        <v>11800</v>
      </c>
      <c r="I24" s="398">
        <v>84764977.159999996</v>
      </c>
    </row>
    <row r="25" spans="1:15" ht="16.5" customHeight="1">
      <c r="A25" s="399"/>
      <c r="B25" s="400"/>
      <c r="C25" s="400"/>
      <c r="D25" s="400"/>
      <c r="E25" s="400"/>
      <c r="F25" s="400"/>
      <c r="G25" s="400"/>
      <c r="H25" s="400"/>
    </row>
    <row r="26" spans="1:15" ht="16.5" customHeight="1">
      <c r="A26" s="399"/>
      <c r="B26" s="400"/>
      <c r="C26" s="400"/>
      <c r="D26" s="400"/>
      <c r="E26" s="400"/>
      <c r="F26" s="400"/>
      <c r="G26" s="400"/>
      <c r="H26" s="400"/>
      <c r="I26" s="401" t="s">
        <v>280</v>
      </c>
    </row>
    <row r="27" spans="1:15" ht="16.5" customHeight="1">
      <c r="A27" s="399"/>
      <c r="B27" s="400"/>
      <c r="C27" s="400"/>
      <c r="D27" s="400"/>
      <c r="E27" s="400"/>
      <c r="F27" s="400"/>
      <c r="G27" s="400"/>
      <c r="H27" s="400"/>
      <c r="I27" s="401"/>
    </row>
    <row r="28" spans="1:15">
      <c r="B28" s="373" t="s">
        <v>318</v>
      </c>
      <c r="C28" s="374"/>
      <c r="D28" s="374"/>
    </row>
    <row r="29" spans="1:15">
      <c r="B29" s="373" t="s">
        <v>319</v>
      </c>
      <c r="C29" s="374"/>
      <c r="D29" s="374"/>
    </row>
    <row r="30" spans="1:15">
      <c r="B30" s="313"/>
      <c r="I30" s="313" t="s">
        <v>349</v>
      </c>
    </row>
    <row r="31" spans="1:15" ht="12.75" customHeight="1">
      <c r="A31" s="290"/>
      <c r="B31" s="290"/>
      <c r="C31" s="290"/>
      <c r="D31" s="290"/>
      <c r="E31" s="290"/>
      <c r="F31" s="290"/>
      <c r="G31" s="290"/>
      <c r="H31" s="290"/>
      <c r="I31" s="402"/>
      <c r="J31" s="290"/>
      <c r="K31" s="290"/>
      <c r="L31" s="290"/>
      <c r="M31" s="290"/>
      <c r="N31" s="290"/>
      <c r="O31" s="290"/>
    </row>
    <row r="32" spans="1:15">
      <c r="A32" s="633" t="s">
        <v>321</v>
      </c>
      <c r="B32" s="633"/>
      <c r="C32" s="633"/>
      <c r="D32" s="633"/>
      <c r="E32" s="633"/>
      <c r="F32" s="633"/>
      <c r="G32" s="633"/>
      <c r="H32" s="633"/>
      <c r="I32" s="633"/>
    </row>
    <row r="33" spans="1:12" ht="24.75" customHeight="1">
      <c r="A33" s="403"/>
      <c r="B33" s="634" t="s">
        <v>350</v>
      </c>
      <c r="C33" s="634"/>
      <c r="D33" s="634"/>
      <c r="E33" s="634"/>
      <c r="F33" s="634"/>
      <c r="G33" s="404" t="s">
        <v>323</v>
      </c>
      <c r="H33" s="404" t="s">
        <v>324</v>
      </c>
      <c r="I33" s="405" t="s">
        <v>560</v>
      </c>
    </row>
    <row r="34" spans="1:12" ht="12" customHeight="1">
      <c r="A34" s="406">
        <v>1</v>
      </c>
      <c r="B34" s="426" t="s">
        <v>427</v>
      </c>
      <c r="C34" s="407"/>
      <c r="D34" s="407"/>
      <c r="E34" s="407"/>
      <c r="F34" s="407"/>
      <c r="G34" s="408"/>
      <c r="H34" s="408"/>
      <c r="I34" s="427">
        <v>39165958.460000001</v>
      </c>
      <c r="L34" s="428"/>
    </row>
    <row r="35" spans="1:12" ht="12" customHeight="1">
      <c r="A35" s="409">
        <v>2</v>
      </c>
      <c r="B35" s="429" t="s">
        <v>453</v>
      </c>
      <c r="C35" s="410"/>
      <c r="D35" s="410"/>
      <c r="E35" s="410"/>
      <c r="F35" s="410"/>
      <c r="G35" s="411"/>
      <c r="H35" s="411"/>
      <c r="I35" s="430">
        <v>160092.56</v>
      </c>
    </row>
    <row r="36" spans="1:12" ht="12" customHeight="1">
      <c r="A36" s="406">
        <v>3</v>
      </c>
      <c r="B36" s="429" t="s">
        <v>468</v>
      </c>
      <c r="C36" s="410"/>
      <c r="D36" s="410"/>
      <c r="E36" s="410"/>
      <c r="F36" s="410"/>
      <c r="G36" s="411"/>
      <c r="H36" s="411"/>
      <c r="I36" s="430">
        <v>98380</v>
      </c>
    </row>
    <row r="37" spans="1:12" ht="12" customHeight="1">
      <c r="A37" s="409">
        <v>4</v>
      </c>
      <c r="B37" s="429" t="s">
        <v>429</v>
      </c>
      <c r="C37" s="410"/>
      <c r="D37" s="410"/>
      <c r="E37" s="410"/>
      <c r="F37" s="410"/>
      <c r="G37" s="411"/>
      <c r="H37" s="411"/>
      <c r="I37" s="430">
        <v>231500.84</v>
      </c>
    </row>
    <row r="38" spans="1:12" ht="12" customHeight="1">
      <c r="A38" s="406">
        <v>5</v>
      </c>
      <c r="B38" s="429" t="s">
        <v>430</v>
      </c>
      <c r="C38" s="410"/>
      <c r="D38" s="410"/>
      <c r="E38" s="410"/>
      <c r="F38" s="410"/>
      <c r="G38" s="411"/>
      <c r="H38" s="411"/>
      <c r="I38" s="430">
        <v>3752</v>
      </c>
    </row>
    <row r="39" spans="1:12" ht="12" customHeight="1">
      <c r="A39" s="409">
        <v>6</v>
      </c>
      <c r="B39" s="429" t="s">
        <v>431</v>
      </c>
      <c r="C39" s="410"/>
      <c r="D39" s="410"/>
      <c r="E39" s="410"/>
      <c r="F39" s="410"/>
      <c r="G39" s="411"/>
      <c r="H39" s="411"/>
      <c r="I39" s="430">
        <v>1936071</v>
      </c>
    </row>
    <row r="40" spans="1:12" ht="12" customHeight="1">
      <c r="A40" s="406">
        <v>7</v>
      </c>
      <c r="B40" s="429" t="s">
        <v>432</v>
      </c>
      <c r="C40" s="410"/>
      <c r="D40" s="410"/>
      <c r="E40" s="410"/>
      <c r="F40" s="410"/>
      <c r="G40" s="411"/>
      <c r="H40" s="411"/>
      <c r="I40" s="430">
        <v>37668.6</v>
      </c>
    </row>
    <row r="41" spans="1:12" ht="12" customHeight="1">
      <c r="A41" s="409">
        <v>8</v>
      </c>
      <c r="B41" s="429" t="s">
        <v>433</v>
      </c>
      <c r="C41" s="410"/>
      <c r="D41" s="410"/>
      <c r="E41" s="410"/>
      <c r="F41" s="410"/>
      <c r="G41" s="411"/>
      <c r="H41" s="411"/>
      <c r="I41" s="430">
        <v>488888.88</v>
      </c>
    </row>
    <row r="42" spans="1:12" ht="12" customHeight="1">
      <c r="A42" s="406">
        <v>9</v>
      </c>
      <c r="B42" s="429" t="s">
        <v>469</v>
      </c>
      <c r="C42" s="410"/>
      <c r="D42" s="410"/>
      <c r="E42" s="410"/>
      <c r="F42" s="410"/>
      <c r="G42" s="411"/>
      <c r="H42" s="411"/>
      <c r="I42" s="430">
        <v>66000</v>
      </c>
    </row>
    <row r="43" spans="1:12" ht="12" customHeight="1">
      <c r="A43" s="409">
        <v>10</v>
      </c>
      <c r="B43" s="429" t="s">
        <v>470</v>
      </c>
      <c r="C43" s="410"/>
      <c r="D43" s="410"/>
      <c r="E43" s="410"/>
      <c r="F43" s="410"/>
      <c r="G43" s="411"/>
      <c r="H43" s="411"/>
      <c r="I43" s="430">
        <v>210442.5</v>
      </c>
    </row>
    <row r="44" spans="1:12" ht="12" customHeight="1">
      <c r="A44" s="406">
        <v>11</v>
      </c>
      <c r="B44" s="429" t="s">
        <v>471</v>
      </c>
      <c r="C44" s="410"/>
      <c r="D44" s="410"/>
      <c r="E44" s="410"/>
      <c r="F44" s="410"/>
      <c r="G44" s="411"/>
      <c r="H44" s="411"/>
      <c r="I44" s="430">
        <v>462976.5</v>
      </c>
    </row>
    <row r="45" spans="1:12" ht="12" customHeight="1">
      <c r="A45" s="409">
        <v>12</v>
      </c>
      <c r="B45" s="429" t="s">
        <v>472</v>
      </c>
      <c r="C45" s="410"/>
      <c r="D45" s="410"/>
      <c r="E45" s="410"/>
      <c r="F45" s="410"/>
      <c r="G45" s="411"/>
      <c r="H45" s="411"/>
      <c r="I45" s="430">
        <v>37531.050000000003</v>
      </c>
    </row>
    <row r="46" spans="1:12" ht="12" customHeight="1">
      <c r="A46" s="406">
        <v>13</v>
      </c>
      <c r="B46" s="429" t="s">
        <v>473</v>
      </c>
      <c r="C46" s="410"/>
      <c r="D46" s="410"/>
      <c r="E46" s="410"/>
      <c r="F46" s="410"/>
      <c r="G46" s="411"/>
      <c r="H46" s="411"/>
      <c r="I46" s="430">
        <v>542500.43000000005</v>
      </c>
    </row>
    <row r="47" spans="1:12" ht="12" customHeight="1">
      <c r="A47" s="409">
        <v>14</v>
      </c>
      <c r="B47" s="429" t="s">
        <v>474</v>
      </c>
      <c r="C47" s="410"/>
      <c r="D47" s="410"/>
      <c r="E47" s="410"/>
      <c r="F47" s="410"/>
      <c r="G47" s="411"/>
      <c r="H47" s="411"/>
      <c r="I47" s="430">
        <v>2081253.77</v>
      </c>
    </row>
    <row r="48" spans="1:12" ht="12" customHeight="1">
      <c r="A48" s="406">
        <v>15</v>
      </c>
      <c r="B48" s="429" t="s">
        <v>475</v>
      </c>
      <c r="C48" s="410"/>
      <c r="D48" s="410"/>
      <c r="E48" s="410"/>
      <c r="F48" s="410"/>
      <c r="G48" s="411"/>
      <c r="H48" s="411"/>
      <c r="I48" s="430">
        <v>239442.69</v>
      </c>
    </row>
    <row r="49" spans="1:9" ht="12" customHeight="1">
      <c r="A49" s="409">
        <v>16</v>
      </c>
      <c r="B49" s="429" t="s">
        <v>476</v>
      </c>
      <c r="C49" s="410"/>
      <c r="D49" s="410"/>
      <c r="E49" s="410"/>
      <c r="F49" s="410"/>
      <c r="G49" s="411"/>
      <c r="H49" s="411"/>
      <c r="I49" s="430">
        <v>1655409.93</v>
      </c>
    </row>
    <row r="50" spans="1:9" ht="12" customHeight="1">
      <c r="A50" s="406">
        <v>17</v>
      </c>
      <c r="B50" s="429" t="s">
        <v>477</v>
      </c>
      <c r="C50" s="410"/>
      <c r="D50" s="410"/>
      <c r="E50" s="410"/>
      <c r="F50" s="410"/>
      <c r="G50" s="411"/>
      <c r="H50" s="411"/>
      <c r="I50" s="430">
        <v>734496.31</v>
      </c>
    </row>
    <row r="51" spans="1:9" ht="12" customHeight="1">
      <c r="A51" s="409">
        <v>18</v>
      </c>
      <c r="B51" s="429" t="s">
        <v>478</v>
      </c>
      <c r="C51" s="410"/>
      <c r="D51" s="410"/>
      <c r="E51" s="410"/>
      <c r="F51" s="410"/>
      <c r="G51" s="411"/>
      <c r="H51" s="411"/>
      <c r="I51" s="430">
        <v>26996.240000000002</v>
      </c>
    </row>
    <row r="52" spans="1:9" ht="12" customHeight="1">
      <c r="A52" s="406">
        <v>19</v>
      </c>
      <c r="B52" s="429" t="s">
        <v>479</v>
      </c>
      <c r="C52" s="410"/>
      <c r="D52" s="410"/>
      <c r="E52" s="410"/>
      <c r="F52" s="410"/>
      <c r="G52" s="411"/>
      <c r="H52" s="411"/>
      <c r="I52" s="430">
        <v>23280.9</v>
      </c>
    </row>
    <row r="53" spans="1:9" ht="12" customHeight="1">
      <c r="A53" s="409">
        <v>20</v>
      </c>
      <c r="B53" s="429" t="s">
        <v>480</v>
      </c>
      <c r="C53" s="410"/>
      <c r="D53" s="410"/>
      <c r="E53" s="410"/>
      <c r="F53" s="410"/>
      <c r="G53" s="411"/>
      <c r="H53" s="411"/>
      <c r="I53" s="430">
        <v>17708.25</v>
      </c>
    </row>
    <row r="54" spans="1:9" ht="12" customHeight="1">
      <c r="A54" s="406">
        <v>21</v>
      </c>
      <c r="B54" s="429" t="s">
        <v>481</v>
      </c>
      <c r="C54" s="410"/>
      <c r="D54" s="410"/>
      <c r="E54" s="410"/>
      <c r="F54" s="410"/>
      <c r="G54" s="411"/>
      <c r="H54" s="411"/>
      <c r="I54" s="430">
        <v>99495.94</v>
      </c>
    </row>
    <row r="55" spans="1:9" ht="12" customHeight="1">
      <c r="A55" s="409">
        <v>22</v>
      </c>
      <c r="B55" s="429" t="s">
        <v>482</v>
      </c>
      <c r="C55" s="410"/>
      <c r="D55" s="410"/>
      <c r="E55" s="410"/>
      <c r="F55" s="410"/>
      <c r="G55" s="411"/>
      <c r="H55" s="411"/>
      <c r="I55" s="430">
        <v>9999.99</v>
      </c>
    </row>
    <row r="56" spans="1:9" ht="12" customHeight="1">
      <c r="A56" s="406">
        <v>23</v>
      </c>
      <c r="B56" s="429" t="s">
        <v>483</v>
      </c>
      <c r="C56" s="410"/>
      <c r="D56" s="410"/>
      <c r="E56" s="410"/>
      <c r="F56" s="410"/>
      <c r="G56" s="411"/>
      <c r="H56" s="411"/>
      <c r="I56" s="430">
        <v>2680</v>
      </c>
    </row>
    <row r="57" spans="1:9" ht="12" customHeight="1">
      <c r="A57" s="409">
        <v>24</v>
      </c>
      <c r="B57" s="429" t="s">
        <v>484</v>
      </c>
      <c r="C57" s="410"/>
      <c r="D57" s="410"/>
      <c r="E57" s="410"/>
      <c r="F57" s="410"/>
      <c r="G57" s="411"/>
      <c r="H57" s="411"/>
      <c r="I57" s="430">
        <v>38933.67</v>
      </c>
    </row>
    <row r="58" spans="1:9" ht="12" customHeight="1">
      <c r="A58" s="406">
        <v>25</v>
      </c>
      <c r="B58" s="429" t="s">
        <v>485</v>
      </c>
      <c r="C58" s="410"/>
      <c r="D58" s="410"/>
      <c r="E58" s="410"/>
      <c r="F58" s="410"/>
      <c r="G58" s="411"/>
      <c r="H58" s="411"/>
      <c r="I58" s="430">
        <v>3200</v>
      </c>
    </row>
    <row r="59" spans="1:9" ht="12" customHeight="1">
      <c r="A59" s="409">
        <v>26</v>
      </c>
      <c r="B59" s="429" t="s">
        <v>434</v>
      </c>
      <c r="C59" s="410"/>
      <c r="D59" s="410"/>
      <c r="E59" s="410"/>
      <c r="F59" s="410"/>
      <c r="G59" s="411"/>
      <c r="H59" s="411"/>
      <c r="I59" s="430">
        <v>47280</v>
      </c>
    </row>
    <row r="60" spans="1:9" ht="12" customHeight="1">
      <c r="A60" s="406">
        <v>27</v>
      </c>
      <c r="B60" s="429" t="s">
        <v>533</v>
      </c>
      <c r="C60" s="431"/>
      <c r="D60" s="410"/>
      <c r="E60" s="410"/>
      <c r="F60" s="410"/>
      <c r="G60" s="411"/>
      <c r="H60" s="411"/>
      <c r="I60" s="430">
        <v>2775908.69</v>
      </c>
    </row>
    <row r="61" spans="1:9" ht="12" customHeight="1">
      <c r="A61" s="409">
        <v>28</v>
      </c>
      <c r="B61" s="429" t="s">
        <v>435</v>
      </c>
      <c r="C61" s="410"/>
      <c r="D61" s="410"/>
      <c r="E61" s="410"/>
      <c r="F61" s="410"/>
      <c r="G61" s="411"/>
      <c r="H61" s="411"/>
      <c r="I61" s="430">
        <v>235440</v>
      </c>
    </row>
    <row r="62" spans="1:9" ht="12" customHeight="1">
      <c r="A62" s="406">
        <v>29</v>
      </c>
      <c r="B62" s="429" t="s">
        <v>486</v>
      </c>
      <c r="C62" s="410"/>
      <c r="D62" s="410"/>
      <c r="E62" s="410"/>
      <c r="F62" s="410"/>
      <c r="G62" s="411"/>
      <c r="H62" s="411"/>
      <c r="I62" s="430">
        <v>5977.08</v>
      </c>
    </row>
    <row r="63" spans="1:9" ht="12" customHeight="1">
      <c r="A63" s="409">
        <v>30</v>
      </c>
      <c r="B63" s="429" t="s">
        <v>436</v>
      </c>
      <c r="C63" s="410"/>
      <c r="D63" s="410"/>
      <c r="E63" s="410"/>
      <c r="F63" s="410"/>
      <c r="G63" s="411"/>
      <c r="H63" s="411"/>
      <c r="I63" s="430">
        <v>277598.95</v>
      </c>
    </row>
    <row r="64" spans="1:9" ht="12" customHeight="1">
      <c r="A64" s="406">
        <v>31</v>
      </c>
      <c r="B64" s="429" t="s">
        <v>437</v>
      </c>
      <c r="C64" s="410"/>
      <c r="D64" s="410"/>
      <c r="E64" s="410"/>
      <c r="F64" s="410"/>
      <c r="G64" s="411"/>
      <c r="H64" s="411"/>
      <c r="I64" s="430">
        <v>11666.67</v>
      </c>
    </row>
    <row r="65" spans="1:12" ht="12" customHeight="1">
      <c r="A65" s="409">
        <v>32</v>
      </c>
      <c r="B65" s="429" t="s">
        <v>487</v>
      </c>
      <c r="C65" s="410"/>
      <c r="D65" s="410"/>
      <c r="E65" s="410"/>
      <c r="F65" s="410"/>
      <c r="G65" s="411"/>
      <c r="H65" s="411"/>
      <c r="I65" s="430">
        <v>6000</v>
      </c>
    </row>
    <row r="66" spans="1:12" ht="12" customHeight="1">
      <c r="A66" s="406">
        <v>33</v>
      </c>
      <c r="B66" s="429" t="s">
        <v>452</v>
      </c>
      <c r="C66" s="410"/>
      <c r="D66" s="410"/>
      <c r="E66" s="410"/>
      <c r="F66" s="410"/>
      <c r="G66" s="411"/>
      <c r="H66" s="411"/>
      <c r="I66" s="430">
        <v>280856.62</v>
      </c>
    </row>
    <row r="67" spans="1:12" ht="12" customHeight="1">
      <c r="A67" s="409">
        <v>34</v>
      </c>
      <c r="B67" s="429" t="s">
        <v>488</v>
      </c>
      <c r="C67" s="410"/>
      <c r="D67" s="410"/>
      <c r="E67" s="410"/>
      <c r="F67" s="410"/>
      <c r="G67" s="411"/>
      <c r="H67" s="411"/>
      <c r="I67" s="430">
        <v>200</v>
      </c>
    </row>
    <row r="68" spans="1:12" ht="12" customHeight="1">
      <c r="A68" s="406">
        <v>35</v>
      </c>
      <c r="B68" s="429" t="s">
        <v>489</v>
      </c>
      <c r="C68" s="410"/>
      <c r="D68" s="410"/>
      <c r="E68" s="410"/>
      <c r="F68" s="410"/>
      <c r="G68" s="411"/>
      <c r="H68" s="411"/>
      <c r="I68" s="430">
        <v>5000</v>
      </c>
    </row>
    <row r="69" spans="1:12" ht="12" customHeight="1">
      <c r="A69" s="409">
        <v>36</v>
      </c>
      <c r="B69" s="429" t="s">
        <v>490</v>
      </c>
      <c r="C69" s="410"/>
      <c r="D69" s="410"/>
      <c r="E69" s="410"/>
      <c r="F69" s="410"/>
      <c r="G69" s="411"/>
      <c r="H69" s="411"/>
      <c r="I69" s="430">
        <v>30000</v>
      </c>
    </row>
    <row r="70" spans="1:12" ht="12" customHeight="1">
      <c r="A70" s="406">
        <v>37</v>
      </c>
      <c r="B70" s="429" t="s">
        <v>491</v>
      </c>
      <c r="C70" s="410"/>
      <c r="D70" s="410"/>
      <c r="E70" s="410"/>
      <c r="F70" s="410"/>
      <c r="G70" s="411"/>
      <c r="H70" s="411"/>
      <c r="I70" s="430">
        <v>5240</v>
      </c>
    </row>
    <row r="71" spans="1:12" ht="12" customHeight="1">
      <c r="A71" s="409">
        <v>38</v>
      </c>
      <c r="B71" s="429" t="s">
        <v>492</v>
      </c>
      <c r="C71" s="410"/>
      <c r="D71" s="410"/>
      <c r="E71" s="410"/>
      <c r="F71" s="410"/>
      <c r="G71" s="411"/>
      <c r="H71" s="411"/>
      <c r="I71" s="430">
        <v>3664782</v>
      </c>
      <c r="L71" s="360"/>
    </row>
    <row r="72" spans="1:12" ht="12" customHeight="1">
      <c r="A72" s="406">
        <v>39</v>
      </c>
      <c r="B72" s="429" t="s">
        <v>438</v>
      </c>
      <c r="C72" s="410"/>
      <c r="D72" s="410"/>
      <c r="E72" s="410"/>
      <c r="F72" s="410"/>
      <c r="G72" s="411"/>
      <c r="H72" s="411"/>
      <c r="I72" s="430">
        <v>531467</v>
      </c>
      <c r="L72" s="360"/>
    </row>
    <row r="73" spans="1:12" ht="12" customHeight="1">
      <c r="A73" s="409">
        <v>40</v>
      </c>
      <c r="B73" s="429" t="s">
        <v>439</v>
      </c>
      <c r="C73" s="410"/>
      <c r="D73" s="410"/>
      <c r="E73" s="410"/>
      <c r="F73" s="410"/>
      <c r="G73" s="411"/>
      <c r="H73" s="411"/>
      <c r="I73" s="430">
        <v>60232</v>
      </c>
      <c r="L73" s="432"/>
    </row>
    <row r="74" spans="1:12" ht="12" customHeight="1">
      <c r="A74" s="406">
        <v>41</v>
      </c>
      <c r="B74" s="429" t="s">
        <v>534</v>
      </c>
      <c r="C74" s="410"/>
      <c r="D74" s="410"/>
      <c r="E74" s="410"/>
      <c r="F74" s="410"/>
      <c r="G74" s="411"/>
      <c r="H74" s="411"/>
      <c r="I74" s="430">
        <v>4739975</v>
      </c>
    </row>
    <row r="75" spans="1:12" ht="12" customHeight="1">
      <c r="A75" s="409">
        <v>42</v>
      </c>
      <c r="B75" s="429" t="s">
        <v>493</v>
      </c>
      <c r="C75" s="410"/>
      <c r="D75" s="410"/>
      <c r="E75" s="410"/>
      <c r="F75" s="410"/>
      <c r="G75" s="411"/>
      <c r="H75" s="411"/>
      <c r="I75" s="430">
        <v>1638335.46</v>
      </c>
      <c r="L75" s="432"/>
    </row>
    <row r="76" spans="1:12" ht="12" customHeight="1">
      <c r="A76" s="406">
        <v>43</v>
      </c>
      <c r="B76" s="429" t="s">
        <v>494</v>
      </c>
      <c r="C76" s="410"/>
      <c r="D76" s="410"/>
      <c r="E76" s="410"/>
      <c r="F76" s="410"/>
      <c r="G76" s="411"/>
      <c r="H76" s="411"/>
      <c r="I76" s="430">
        <v>186337.97</v>
      </c>
    </row>
    <row r="77" spans="1:12" ht="12" customHeight="1">
      <c r="A77" s="409">
        <v>44</v>
      </c>
      <c r="B77" s="429" t="s">
        <v>495</v>
      </c>
      <c r="C77" s="410"/>
      <c r="D77" s="410"/>
      <c r="E77" s="410"/>
      <c r="F77" s="410"/>
      <c r="G77" s="411"/>
      <c r="H77" s="411"/>
      <c r="I77" s="430">
        <v>4914715.29</v>
      </c>
      <c r="L77" s="432"/>
    </row>
    <row r="78" spans="1:12" ht="12" customHeight="1">
      <c r="A78" s="406">
        <v>45</v>
      </c>
      <c r="B78" s="429" t="s">
        <v>440</v>
      </c>
      <c r="C78" s="410"/>
      <c r="D78" s="410"/>
      <c r="E78" s="410"/>
      <c r="F78" s="410"/>
      <c r="G78" s="411"/>
      <c r="H78" s="411"/>
      <c r="I78" s="430">
        <v>306288.84000000003</v>
      </c>
    </row>
    <row r="79" spans="1:12" ht="12" customHeight="1">
      <c r="A79" s="409">
        <v>46</v>
      </c>
      <c r="B79" s="429" t="s">
        <v>496</v>
      </c>
      <c r="C79" s="410"/>
      <c r="D79" s="410"/>
      <c r="E79" s="410"/>
      <c r="F79" s="410"/>
      <c r="G79" s="411"/>
      <c r="H79" s="411"/>
      <c r="I79" s="430">
        <v>760049.52</v>
      </c>
      <c r="K79" s="432"/>
    </row>
    <row r="80" spans="1:12" ht="12" customHeight="1">
      <c r="A80" s="406">
        <v>47</v>
      </c>
      <c r="B80" s="429" t="s">
        <v>441</v>
      </c>
      <c r="C80" s="410"/>
      <c r="D80" s="410"/>
      <c r="E80" s="410"/>
      <c r="F80" s="410"/>
      <c r="G80" s="411"/>
      <c r="H80" s="411"/>
      <c r="I80" s="430">
        <v>4508493.7300000004</v>
      </c>
    </row>
    <row r="81" spans="1:11" ht="12" customHeight="1">
      <c r="A81" s="409">
        <v>48</v>
      </c>
      <c r="B81" s="429" t="s">
        <v>497</v>
      </c>
      <c r="C81" s="410"/>
      <c r="D81" s="410"/>
      <c r="E81" s="410"/>
      <c r="F81" s="410"/>
      <c r="G81" s="411"/>
      <c r="H81" s="411"/>
      <c r="I81" s="433">
        <v>15633523.960000001</v>
      </c>
      <c r="K81" s="432"/>
    </row>
    <row r="82" spans="1:11" ht="12" customHeight="1">
      <c r="A82" s="406">
        <v>49</v>
      </c>
      <c r="B82" s="429" t="s">
        <v>451</v>
      </c>
      <c r="C82" s="410"/>
      <c r="D82" s="410"/>
      <c r="E82" s="410"/>
      <c r="F82" s="410"/>
      <c r="G82" s="411"/>
      <c r="H82" s="411"/>
      <c r="I82" s="430">
        <v>3756181.3</v>
      </c>
      <c r="K82" s="432"/>
    </row>
    <row r="83" spans="1:11" ht="16.5" customHeight="1">
      <c r="A83" s="1"/>
      <c r="B83" s="619" t="s">
        <v>351</v>
      </c>
      <c r="C83" s="620"/>
      <c r="D83" s="620"/>
      <c r="E83" s="620"/>
      <c r="F83" s="621"/>
      <c r="G83" s="1"/>
      <c r="H83" s="1"/>
      <c r="I83" s="405" t="s">
        <v>560</v>
      </c>
    </row>
    <row r="84" spans="1:11" ht="16.5" customHeight="1">
      <c r="A84" s="412">
        <v>1</v>
      </c>
      <c r="B84" s="630" t="s">
        <v>352</v>
      </c>
      <c r="C84" s="630"/>
      <c r="D84" s="630"/>
      <c r="E84" s="630"/>
      <c r="F84" s="630"/>
      <c r="G84" s="413"/>
      <c r="H84" s="413">
        <v>14000</v>
      </c>
      <c r="I84" s="434"/>
      <c r="K84" s="309"/>
    </row>
    <row r="85" spans="1:11" ht="16.5" customHeight="1">
      <c r="A85" s="412">
        <v>2</v>
      </c>
      <c r="B85" s="630" t="s">
        <v>353</v>
      </c>
      <c r="C85" s="630"/>
      <c r="D85" s="630"/>
      <c r="E85" s="630"/>
      <c r="F85" s="630"/>
      <c r="G85" s="413"/>
      <c r="H85" s="413">
        <v>15000</v>
      </c>
      <c r="I85" s="418">
        <v>0</v>
      </c>
    </row>
    <row r="86" spans="1:11" ht="16.5" customHeight="1">
      <c r="A86" s="1" t="s">
        <v>326</v>
      </c>
      <c r="B86" s="631" t="s">
        <v>354</v>
      </c>
      <c r="C86" s="631"/>
      <c r="D86" s="631"/>
      <c r="E86" s="631"/>
      <c r="F86" s="631"/>
      <c r="G86" s="413"/>
      <c r="H86" s="414">
        <v>15001</v>
      </c>
      <c r="I86" s="430">
        <v>18959568.329999998</v>
      </c>
    </row>
    <row r="87" spans="1:11" ht="16.5" customHeight="1">
      <c r="A87" s="1"/>
      <c r="B87" s="622" t="s">
        <v>355</v>
      </c>
      <c r="C87" s="622"/>
      <c r="D87" s="622"/>
      <c r="E87" s="622"/>
      <c r="F87" s="622"/>
      <c r="G87" s="413"/>
      <c r="H87" s="414">
        <v>150011</v>
      </c>
      <c r="I87" s="418">
        <v>0</v>
      </c>
    </row>
    <row r="88" spans="1:11" ht="16.5" customHeight="1">
      <c r="A88" s="403" t="s">
        <v>335</v>
      </c>
      <c r="B88" s="631" t="s">
        <v>356</v>
      </c>
      <c r="C88" s="631"/>
      <c r="D88" s="631"/>
      <c r="E88" s="631"/>
      <c r="F88" s="631"/>
      <c r="G88" s="413"/>
      <c r="H88" s="414">
        <v>15002</v>
      </c>
      <c r="I88" s="418">
        <v>15320799.699999999</v>
      </c>
    </row>
    <row r="89" spans="1:11">
      <c r="A89" s="403"/>
      <c r="B89" s="622" t="s">
        <v>357</v>
      </c>
      <c r="C89" s="622"/>
      <c r="D89" s="622"/>
      <c r="E89" s="622"/>
      <c r="F89" s="622"/>
      <c r="G89" s="413"/>
      <c r="H89" s="414">
        <v>150021</v>
      </c>
      <c r="I89" s="418">
        <v>0</v>
      </c>
    </row>
    <row r="90" spans="1:11">
      <c r="A90" s="248"/>
      <c r="B90" s="248"/>
      <c r="C90" s="248"/>
      <c r="D90" s="248"/>
      <c r="E90" s="248"/>
      <c r="F90" s="248"/>
      <c r="G90" s="248"/>
      <c r="H90" s="248"/>
    </row>
    <row r="91" spans="1:11">
      <c r="I91" s="415" t="s">
        <v>280</v>
      </c>
    </row>
    <row r="95" spans="1:11">
      <c r="B95" s="435"/>
    </row>
    <row r="96" spans="1:11">
      <c r="B96" s="435"/>
    </row>
    <row r="97" spans="2:2">
      <c r="B97" s="435"/>
    </row>
    <row r="98" spans="2:2">
      <c r="B98" s="435"/>
    </row>
  </sheetData>
  <mergeCells count="28">
    <mergeCell ref="A6:I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24:F24"/>
    <mergeCell ref="A32:I32"/>
    <mergeCell ref="B33:F33"/>
    <mergeCell ref="B83:F83"/>
    <mergeCell ref="B89:F89"/>
    <mergeCell ref="B18:F18"/>
    <mergeCell ref="B19:F19"/>
    <mergeCell ref="B20:F20"/>
    <mergeCell ref="B21:F21"/>
    <mergeCell ref="B22:F22"/>
    <mergeCell ref="B23:F23"/>
    <mergeCell ref="B84:F84"/>
    <mergeCell ref="B85:F85"/>
    <mergeCell ref="B86:F86"/>
    <mergeCell ref="B87:F87"/>
    <mergeCell ref="B88:F88"/>
  </mergeCells>
  <pageMargins left="0.70866141732283472" right="0.70866141732283472" top="0.74803149606299213" bottom="0.74803149606299213" header="0.31496062992125984" footer="0.31496062992125984"/>
  <pageSetup scale="7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64"/>
  <sheetViews>
    <sheetView topLeftCell="H1" workbookViewId="0">
      <selection activeCell="H56" sqref="A56:XFD56"/>
    </sheetView>
  </sheetViews>
  <sheetFormatPr defaultRowHeight="12.75"/>
  <cols>
    <col min="1" max="1" width="0" style="148" hidden="1" customWidth="1"/>
    <col min="2" max="2" width="32.5703125" style="148" hidden="1" customWidth="1"/>
    <col min="3" max="3" width="17" style="148" hidden="1" customWidth="1"/>
    <col min="4" max="7" width="0" style="148" hidden="1" customWidth="1"/>
    <col min="8" max="8" width="6.42578125" style="148" customWidth="1"/>
    <col min="9" max="9" width="12.5703125" style="148" customWidth="1"/>
    <col min="10" max="10" width="37.42578125" style="148" customWidth="1"/>
    <col min="11" max="11" width="27.7109375" style="148" customWidth="1"/>
    <col min="12" max="16384" width="9.140625" style="148"/>
  </cols>
  <sheetData>
    <row r="1" spans="1:11">
      <c r="A1" s="313" t="s">
        <v>299</v>
      </c>
      <c r="B1" s="313" t="s">
        <v>358</v>
      </c>
      <c r="C1" s="313" t="s">
        <v>359</v>
      </c>
      <c r="I1" s="373" t="s">
        <v>318</v>
      </c>
    </row>
    <row r="2" spans="1:11">
      <c r="B2" s="313" t="s">
        <v>360</v>
      </c>
      <c r="C2" s="313" t="s">
        <v>360</v>
      </c>
      <c r="I2" s="373" t="s">
        <v>361</v>
      </c>
    </row>
    <row r="3" spans="1:11" ht="13.5" thickBot="1">
      <c r="B3" s="313"/>
      <c r="C3" s="313"/>
      <c r="I3" s="373"/>
      <c r="K3" s="313" t="s">
        <v>362</v>
      </c>
    </row>
    <row r="4" spans="1:11" ht="17.25" customHeight="1">
      <c r="B4" s="148" t="s">
        <v>363</v>
      </c>
      <c r="C4" s="148" t="s">
        <v>363</v>
      </c>
      <c r="H4" s="446"/>
      <c r="I4" s="447"/>
      <c r="J4" s="436" t="s">
        <v>364</v>
      </c>
      <c r="K4" s="437" t="s">
        <v>365</v>
      </c>
    </row>
    <row r="5" spans="1:11">
      <c r="B5" s="148" t="s">
        <v>366</v>
      </c>
      <c r="C5" s="148" t="s">
        <v>366</v>
      </c>
      <c r="H5" s="448">
        <v>1</v>
      </c>
      <c r="I5" s="348" t="s">
        <v>360</v>
      </c>
      <c r="J5" s="449" t="s">
        <v>363</v>
      </c>
      <c r="K5" s="450"/>
    </row>
    <row r="6" spans="1:11">
      <c r="B6" s="148" t="s">
        <v>367</v>
      </c>
      <c r="C6" s="148" t="s">
        <v>367</v>
      </c>
      <c r="H6" s="448">
        <v>2</v>
      </c>
      <c r="I6" s="348" t="s">
        <v>360</v>
      </c>
      <c r="J6" s="449" t="s">
        <v>368</v>
      </c>
      <c r="K6" s="450"/>
    </row>
    <row r="7" spans="1:11">
      <c r="B7" s="148" t="s">
        <v>369</v>
      </c>
      <c r="C7" s="148" t="s">
        <v>369</v>
      </c>
      <c r="H7" s="448">
        <v>3</v>
      </c>
      <c r="I7" s="348" t="s">
        <v>360</v>
      </c>
      <c r="J7" s="449" t="s">
        <v>370</v>
      </c>
      <c r="K7" s="450"/>
    </row>
    <row r="8" spans="1:11">
      <c r="B8" s="148" t="s">
        <v>371</v>
      </c>
      <c r="C8" s="148" t="s">
        <v>371</v>
      </c>
      <c r="H8" s="448">
        <v>4</v>
      </c>
      <c r="I8" s="348" t="s">
        <v>360</v>
      </c>
      <c r="J8" s="449" t="s">
        <v>369</v>
      </c>
      <c r="K8" s="450"/>
    </row>
    <row r="9" spans="1:11">
      <c r="B9" s="148" t="s">
        <v>372</v>
      </c>
      <c r="C9" s="148" t="s">
        <v>372</v>
      </c>
      <c r="H9" s="448">
        <v>5</v>
      </c>
      <c r="I9" s="348" t="s">
        <v>360</v>
      </c>
      <c r="J9" s="449" t="s">
        <v>371</v>
      </c>
      <c r="K9" s="450"/>
    </row>
    <row r="10" spans="1:11">
      <c r="B10" s="148" t="s">
        <v>373</v>
      </c>
      <c r="C10" s="148" t="s">
        <v>373</v>
      </c>
      <c r="H10" s="448">
        <v>6</v>
      </c>
      <c r="I10" s="348" t="s">
        <v>360</v>
      </c>
      <c r="J10" s="449" t="s">
        <v>372</v>
      </c>
      <c r="K10" s="450"/>
    </row>
    <row r="11" spans="1:11">
      <c r="B11" s="148" t="s">
        <v>374</v>
      </c>
      <c r="C11" s="148" t="s">
        <v>374</v>
      </c>
      <c r="H11" s="448">
        <v>7</v>
      </c>
      <c r="I11" s="348" t="s">
        <v>360</v>
      </c>
      <c r="J11" s="449" t="s">
        <v>375</v>
      </c>
      <c r="K11" s="450"/>
    </row>
    <row r="12" spans="1:11">
      <c r="B12" s="313" t="s">
        <v>376</v>
      </c>
      <c r="C12" s="313" t="s">
        <v>376</v>
      </c>
      <c r="H12" s="448">
        <v>8</v>
      </c>
      <c r="I12" s="348" t="s">
        <v>360</v>
      </c>
      <c r="J12" s="449" t="s">
        <v>374</v>
      </c>
      <c r="K12" s="450"/>
    </row>
    <row r="13" spans="1:11">
      <c r="B13" s="313"/>
      <c r="C13" s="313"/>
      <c r="H13" s="438" t="s">
        <v>5</v>
      </c>
      <c r="I13" s="348"/>
      <c r="J13" s="348" t="s">
        <v>377</v>
      </c>
      <c r="K13" s="450"/>
    </row>
    <row r="14" spans="1:11">
      <c r="B14" s="148" t="s">
        <v>378</v>
      </c>
      <c r="C14" s="148" t="s">
        <v>378</v>
      </c>
      <c r="H14" s="448">
        <v>9</v>
      </c>
      <c r="I14" s="348" t="s">
        <v>376</v>
      </c>
      <c r="J14" s="449" t="s">
        <v>379</v>
      </c>
      <c r="K14" s="450"/>
    </row>
    <row r="15" spans="1:11">
      <c r="B15" s="148" t="s">
        <v>380</v>
      </c>
      <c r="C15" s="148" t="s">
        <v>380</v>
      </c>
      <c r="H15" s="448">
        <v>10</v>
      </c>
      <c r="I15" s="348" t="s">
        <v>376</v>
      </c>
      <c r="J15" s="449" t="s">
        <v>380</v>
      </c>
      <c r="K15" s="450"/>
    </row>
    <row r="16" spans="1:11">
      <c r="B16" s="148" t="s">
        <v>381</v>
      </c>
      <c r="C16" s="148" t="s">
        <v>381</v>
      </c>
      <c r="H16" s="448">
        <v>11</v>
      </c>
      <c r="I16" s="348" t="s">
        <v>376</v>
      </c>
      <c r="J16" s="449" t="s">
        <v>381</v>
      </c>
      <c r="K16" s="450"/>
    </row>
    <row r="17" spans="2:15">
      <c r="H17" s="438" t="s">
        <v>6</v>
      </c>
      <c r="I17" s="348"/>
      <c r="J17" s="348" t="s">
        <v>382</v>
      </c>
      <c r="K17" s="450"/>
    </row>
    <row r="18" spans="2:15">
      <c r="B18" s="313" t="s">
        <v>383</v>
      </c>
      <c r="C18" s="313" t="s">
        <v>383</v>
      </c>
      <c r="H18" s="448">
        <v>12</v>
      </c>
      <c r="I18" s="348" t="s">
        <v>383</v>
      </c>
      <c r="J18" s="449" t="s">
        <v>384</v>
      </c>
      <c r="K18" s="450"/>
    </row>
    <row r="19" spans="2:15">
      <c r="B19" s="148" t="s">
        <v>373</v>
      </c>
      <c r="C19" s="148" t="s">
        <v>373</v>
      </c>
      <c r="H19" s="448">
        <v>13</v>
      </c>
      <c r="I19" s="348" t="s">
        <v>383</v>
      </c>
      <c r="J19" s="348" t="s">
        <v>385</v>
      </c>
      <c r="K19" s="450"/>
    </row>
    <row r="20" spans="2:15">
      <c r="B20" s="148" t="s">
        <v>386</v>
      </c>
      <c r="C20" s="148" t="s">
        <v>386</v>
      </c>
      <c r="H20" s="448">
        <v>14</v>
      </c>
      <c r="I20" s="348" t="s">
        <v>383</v>
      </c>
      <c r="J20" s="449" t="s">
        <v>387</v>
      </c>
      <c r="K20" s="450"/>
    </row>
    <row r="21" spans="2:15">
      <c r="B21" s="148" t="s">
        <v>387</v>
      </c>
      <c r="C21" s="148" t="s">
        <v>387</v>
      </c>
      <c r="H21" s="448">
        <v>15</v>
      </c>
      <c r="I21" s="348" t="s">
        <v>383</v>
      </c>
      <c r="J21" s="449" t="s">
        <v>388</v>
      </c>
      <c r="K21" s="450"/>
    </row>
    <row r="22" spans="2:15">
      <c r="B22" s="148" t="s">
        <v>388</v>
      </c>
      <c r="C22" s="148" t="s">
        <v>388</v>
      </c>
      <c r="H22" s="448">
        <v>16</v>
      </c>
      <c r="I22" s="348" t="s">
        <v>383</v>
      </c>
      <c r="J22" s="449" t="s">
        <v>389</v>
      </c>
      <c r="K22" s="450"/>
      <c r="O22" s="148" t="s">
        <v>308</v>
      </c>
    </row>
    <row r="23" spans="2:15">
      <c r="B23" s="148" t="s">
        <v>390</v>
      </c>
      <c r="C23" s="148" t="s">
        <v>390</v>
      </c>
      <c r="H23" s="448">
        <v>17</v>
      </c>
      <c r="I23" s="348" t="s">
        <v>383</v>
      </c>
      <c r="J23" s="449" t="s">
        <v>391</v>
      </c>
      <c r="K23" s="450"/>
    </row>
    <row r="24" spans="2:15">
      <c r="B24" s="148" t="s">
        <v>391</v>
      </c>
      <c r="C24" s="148" t="s">
        <v>391</v>
      </c>
      <c r="H24" s="448">
        <v>18</v>
      </c>
      <c r="I24" s="348" t="s">
        <v>383</v>
      </c>
      <c r="J24" s="449" t="s">
        <v>392</v>
      </c>
      <c r="K24" s="450"/>
    </row>
    <row r="25" spans="2:15">
      <c r="B25" s="148" t="s">
        <v>393</v>
      </c>
      <c r="C25" s="148" t="s">
        <v>393</v>
      </c>
      <c r="H25" s="448">
        <v>19</v>
      </c>
      <c r="I25" s="348" t="s">
        <v>383</v>
      </c>
      <c r="J25" s="449" t="s">
        <v>394</v>
      </c>
      <c r="K25" s="450"/>
    </row>
    <row r="26" spans="2:15">
      <c r="H26" s="438" t="s">
        <v>36</v>
      </c>
      <c r="I26" s="348"/>
      <c r="J26" s="348" t="s">
        <v>395</v>
      </c>
      <c r="K26" s="450"/>
    </row>
    <row r="27" spans="2:15">
      <c r="B27" s="148" t="s">
        <v>394</v>
      </c>
      <c r="C27" s="148" t="s">
        <v>394</v>
      </c>
      <c r="H27" s="448">
        <v>20</v>
      </c>
      <c r="I27" s="348" t="s">
        <v>396</v>
      </c>
      <c r="J27" s="449" t="s">
        <v>397</v>
      </c>
      <c r="K27" s="450"/>
    </row>
    <row r="28" spans="2:15">
      <c r="B28" s="313" t="s">
        <v>396</v>
      </c>
      <c r="C28" s="313" t="s">
        <v>396</v>
      </c>
      <c r="H28" s="448">
        <v>21</v>
      </c>
      <c r="I28" s="348" t="s">
        <v>396</v>
      </c>
      <c r="J28" s="449" t="s">
        <v>398</v>
      </c>
      <c r="K28" s="450"/>
    </row>
    <row r="29" spans="2:15">
      <c r="B29" s="148" t="s">
        <v>399</v>
      </c>
      <c r="C29" s="148" t="s">
        <v>399</v>
      </c>
      <c r="H29" s="448">
        <v>22</v>
      </c>
      <c r="I29" s="348" t="s">
        <v>396</v>
      </c>
      <c r="J29" s="449" t="s">
        <v>400</v>
      </c>
      <c r="K29" s="450"/>
    </row>
    <row r="30" spans="2:15">
      <c r="B30" s="148" t="s">
        <v>398</v>
      </c>
      <c r="C30" s="148" t="s">
        <v>398</v>
      </c>
      <c r="H30" s="448">
        <v>23</v>
      </c>
      <c r="I30" s="348" t="s">
        <v>396</v>
      </c>
      <c r="J30" s="449" t="s">
        <v>401</v>
      </c>
      <c r="K30" s="450"/>
    </row>
    <row r="31" spans="2:15">
      <c r="H31" s="438" t="s">
        <v>402</v>
      </c>
      <c r="I31" s="348"/>
      <c r="J31" s="348" t="s">
        <v>403</v>
      </c>
      <c r="K31" s="450"/>
    </row>
    <row r="32" spans="2:15">
      <c r="B32" s="148" t="s">
        <v>400</v>
      </c>
      <c r="C32" s="148" t="s">
        <v>400</v>
      </c>
      <c r="H32" s="448">
        <v>24</v>
      </c>
      <c r="I32" s="348" t="s">
        <v>404</v>
      </c>
      <c r="J32" s="449" t="s">
        <v>405</v>
      </c>
      <c r="K32" s="450"/>
    </row>
    <row r="33" spans="2:11">
      <c r="B33" s="148" t="s">
        <v>401</v>
      </c>
      <c r="C33" s="148" t="s">
        <v>401</v>
      </c>
      <c r="H33" s="448">
        <v>25</v>
      </c>
      <c r="I33" s="348" t="s">
        <v>404</v>
      </c>
      <c r="J33" s="449" t="s">
        <v>406</v>
      </c>
      <c r="K33" s="450"/>
    </row>
    <row r="34" spans="2:11">
      <c r="H34" s="448">
        <v>26</v>
      </c>
      <c r="I34" s="348" t="s">
        <v>404</v>
      </c>
      <c r="J34" s="449" t="s">
        <v>407</v>
      </c>
      <c r="K34" s="450"/>
    </row>
    <row r="35" spans="2:11">
      <c r="B35" s="313" t="s">
        <v>404</v>
      </c>
      <c r="C35" s="313" t="s">
        <v>404</v>
      </c>
      <c r="H35" s="448">
        <v>27</v>
      </c>
      <c r="I35" s="348" t="s">
        <v>404</v>
      </c>
      <c r="J35" s="449" t="s">
        <v>408</v>
      </c>
      <c r="K35" s="450"/>
    </row>
    <row r="36" spans="2:11">
      <c r="B36" s="148" t="s">
        <v>405</v>
      </c>
      <c r="C36" s="148" t="s">
        <v>405</v>
      </c>
      <c r="H36" s="448">
        <v>28</v>
      </c>
      <c r="I36" s="348" t="s">
        <v>404</v>
      </c>
      <c r="J36" s="449" t="s">
        <v>409</v>
      </c>
      <c r="K36" s="450"/>
    </row>
    <row r="37" spans="2:11">
      <c r="B37" s="148" t="s">
        <v>406</v>
      </c>
      <c r="C37" s="148" t="s">
        <v>406</v>
      </c>
      <c r="H37" s="448">
        <v>29</v>
      </c>
      <c r="I37" s="348" t="s">
        <v>404</v>
      </c>
      <c r="J37" s="451" t="s">
        <v>410</v>
      </c>
      <c r="K37" s="450"/>
    </row>
    <row r="38" spans="2:11">
      <c r="B38" s="148" t="s">
        <v>407</v>
      </c>
      <c r="C38" s="148" t="s">
        <v>407</v>
      </c>
      <c r="H38" s="448">
        <v>30</v>
      </c>
      <c r="I38" s="348" t="s">
        <v>404</v>
      </c>
      <c r="J38" s="449" t="s">
        <v>411</v>
      </c>
      <c r="K38" s="450"/>
    </row>
    <row r="39" spans="2:11">
      <c r="B39" s="148" t="s">
        <v>408</v>
      </c>
      <c r="C39" s="148" t="s">
        <v>408</v>
      </c>
      <c r="H39" s="448">
        <v>31</v>
      </c>
      <c r="I39" s="348" t="s">
        <v>404</v>
      </c>
      <c r="J39" s="449" t="s">
        <v>412</v>
      </c>
      <c r="K39" s="450"/>
    </row>
    <row r="40" spans="2:11">
      <c r="H40" s="448">
        <v>32</v>
      </c>
      <c r="I40" s="348" t="s">
        <v>404</v>
      </c>
      <c r="J40" s="449" t="s">
        <v>413</v>
      </c>
      <c r="K40" s="450"/>
    </row>
    <row r="41" spans="2:11">
      <c r="B41" s="148" t="s">
        <v>409</v>
      </c>
      <c r="C41" s="148" t="s">
        <v>409</v>
      </c>
      <c r="H41" s="448">
        <v>33</v>
      </c>
      <c r="I41" s="348" t="s">
        <v>404</v>
      </c>
      <c r="J41" s="449" t="s">
        <v>414</v>
      </c>
      <c r="K41" s="450"/>
    </row>
    <row r="42" spans="2:11">
      <c r="B42" s="148" t="s">
        <v>410</v>
      </c>
      <c r="C42" s="148" t="s">
        <v>410</v>
      </c>
      <c r="H42" s="448">
        <v>34</v>
      </c>
      <c r="I42" s="348" t="s">
        <v>404</v>
      </c>
      <c r="J42" s="449" t="s">
        <v>415</v>
      </c>
      <c r="K42" s="452"/>
    </row>
    <row r="43" spans="2:11">
      <c r="B43" s="148" t="s">
        <v>411</v>
      </c>
      <c r="C43" s="148" t="s">
        <v>411</v>
      </c>
      <c r="H43" s="438" t="s">
        <v>416</v>
      </c>
      <c r="I43" s="449"/>
      <c r="J43" s="348" t="s">
        <v>417</v>
      </c>
      <c r="K43" s="439"/>
    </row>
    <row r="44" spans="2:11" ht="13.5" thickBot="1">
      <c r="B44" s="148" t="s">
        <v>412</v>
      </c>
      <c r="C44" s="148" t="s">
        <v>412</v>
      </c>
      <c r="H44" s="453"/>
      <c r="I44" s="454"/>
      <c r="J44" s="440" t="s">
        <v>418</v>
      </c>
      <c r="K44" s="441">
        <v>84764977.159999996</v>
      </c>
    </row>
    <row r="45" spans="2:11">
      <c r="B45" s="148" t="s">
        <v>415</v>
      </c>
      <c r="C45" s="148" t="s">
        <v>415</v>
      </c>
    </row>
    <row r="46" spans="2:11" ht="13.5" thickBot="1"/>
    <row r="47" spans="2:11">
      <c r="I47" s="442" t="s">
        <v>564</v>
      </c>
      <c r="J47" s="455"/>
      <c r="K47" s="437" t="s">
        <v>419</v>
      </c>
    </row>
    <row r="48" spans="2:11">
      <c r="I48" s="456"/>
      <c r="J48" s="241"/>
      <c r="K48" s="457"/>
    </row>
    <row r="49" spans="8:15">
      <c r="I49" s="458" t="s">
        <v>420</v>
      </c>
      <c r="J49" s="459"/>
      <c r="K49" s="450"/>
    </row>
    <row r="50" spans="8:15">
      <c r="I50" s="448" t="s">
        <v>421</v>
      </c>
      <c r="J50" s="449"/>
      <c r="K50" s="450">
        <v>0</v>
      </c>
      <c r="O50" s="148" t="s">
        <v>308</v>
      </c>
    </row>
    <row r="51" spans="8:15">
      <c r="I51" s="448" t="s">
        <v>422</v>
      </c>
      <c r="J51" s="449"/>
      <c r="K51" s="450">
        <v>2</v>
      </c>
    </row>
    <row r="52" spans="8:15">
      <c r="I52" s="448" t="s">
        <v>423</v>
      </c>
      <c r="J52" s="449"/>
      <c r="K52" s="450">
        <v>1</v>
      </c>
    </row>
    <row r="53" spans="8:15">
      <c r="I53" s="460" t="s">
        <v>424</v>
      </c>
      <c r="J53" s="461"/>
      <c r="K53" s="450">
        <v>1</v>
      </c>
    </row>
    <row r="54" spans="8:15" ht="13.5" thickBot="1">
      <c r="I54" s="443"/>
      <c r="J54" s="444" t="s">
        <v>230</v>
      </c>
      <c r="K54" s="445">
        <v>4</v>
      </c>
    </row>
    <row r="56" spans="8:15">
      <c r="K56" s="313" t="s">
        <v>280</v>
      </c>
    </row>
    <row r="58" spans="8:15">
      <c r="I58" s="313" t="s">
        <v>425</v>
      </c>
    </row>
    <row r="60" spans="8:15">
      <c r="H60" s="313"/>
      <c r="I60" s="313"/>
      <c r="J60" s="313"/>
      <c r="K60" s="313"/>
      <c r="L60" s="313"/>
      <c r="M60" s="313"/>
      <c r="N60" s="313"/>
      <c r="O60" s="313"/>
    </row>
    <row r="61" spans="8:15">
      <c r="H61" s="313"/>
      <c r="I61" s="313"/>
      <c r="J61" s="313"/>
      <c r="K61" s="313"/>
      <c r="L61" s="313"/>
      <c r="M61" s="313"/>
      <c r="N61" s="313"/>
      <c r="O61" s="313"/>
    </row>
    <row r="62" spans="8:15">
      <c r="I62" s="313"/>
      <c r="J62" s="313"/>
      <c r="K62" s="313"/>
      <c r="L62" s="313"/>
      <c r="M62" s="313"/>
      <c r="N62" s="313"/>
      <c r="O62" s="313"/>
    </row>
    <row r="63" spans="8:15">
      <c r="I63" s="313"/>
      <c r="J63" s="313"/>
      <c r="K63" s="313"/>
      <c r="L63" s="313"/>
      <c r="M63" s="313"/>
      <c r="N63" s="313"/>
      <c r="O63" s="313"/>
    </row>
    <row r="64" spans="8:15">
      <c r="H64" s="313"/>
      <c r="I64" s="313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" enableFormatConditionsCalculation="0"/>
  <dimension ref="B2:M88"/>
  <sheetViews>
    <sheetView topLeftCell="A43" workbookViewId="0">
      <selection activeCell="D22" sqref="D22"/>
    </sheetView>
  </sheetViews>
  <sheetFormatPr defaultColWidth="4.7109375" defaultRowHeight="12.75"/>
  <cols>
    <col min="1" max="1" width="6.140625" style="148" customWidth="1"/>
    <col min="2" max="2" width="5.42578125" style="148" customWidth="1"/>
    <col min="3" max="3" width="8.5703125" style="148" customWidth="1"/>
    <col min="4" max="4" width="78.28515625" style="148" customWidth="1"/>
    <col min="5" max="5" width="4.85546875" style="148" customWidth="1"/>
    <col min="6" max="6" width="1.5703125" style="148" customWidth="1"/>
    <col min="7" max="16384" width="4.7109375" style="148"/>
  </cols>
  <sheetData>
    <row r="2" spans="2:5">
      <c r="B2" s="477"/>
      <c r="C2" s="478"/>
      <c r="D2" s="478"/>
      <c r="E2" s="479"/>
    </row>
    <row r="3" spans="2:5" s="153" customFormat="1" ht="33" customHeight="1">
      <c r="B3" s="643" t="s">
        <v>69</v>
      </c>
      <c r="C3" s="644"/>
      <c r="D3" s="644"/>
      <c r="E3" s="645"/>
    </row>
    <row r="4" spans="2:5" s="248" customFormat="1">
      <c r="B4" s="462"/>
      <c r="C4" s="463" t="s">
        <v>166</v>
      </c>
      <c r="D4" s="464"/>
      <c r="E4" s="465"/>
    </row>
    <row r="5" spans="2:5" s="248" customFormat="1" ht="11.25">
      <c r="B5" s="462"/>
      <c r="C5" s="466"/>
      <c r="D5" s="467" t="s">
        <v>168</v>
      </c>
      <c r="E5" s="465"/>
    </row>
    <row r="6" spans="2:5" s="248" customFormat="1" ht="11.25">
      <c r="B6" s="462"/>
      <c r="C6" s="466"/>
      <c r="D6" s="467" t="s">
        <v>169</v>
      </c>
      <c r="E6" s="465"/>
    </row>
    <row r="7" spans="2:5" s="248" customFormat="1" ht="11.25">
      <c r="B7" s="462"/>
      <c r="C7" s="466" t="s">
        <v>167</v>
      </c>
      <c r="D7" s="468"/>
      <c r="E7" s="465"/>
    </row>
    <row r="8" spans="2:5" s="248" customFormat="1" ht="11.25">
      <c r="B8" s="462"/>
      <c r="C8" s="466"/>
      <c r="D8" s="467" t="s">
        <v>170</v>
      </c>
      <c r="E8" s="465"/>
    </row>
    <row r="9" spans="2:5" s="248" customFormat="1" ht="11.25">
      <c r="B9" s="462"/>
      <c r="C9" s="466"/>
      <c r="D9" s="467" t="s">
        <v>171</v>
      </c>
      <c r="E9" s="465"/>
    </row>
    <row r="10" spans="2:5" s="248" customFormat="1" ht="11.25">
      <c r="B10" s="462"/>
      <c r="C10" s="469"/>
      <c r="D10" s="470" t="s">
        <v>172</v>
      </c>
      <c r="E10" s="465"/>
    </row>
    <row r="11" spans="2:5" ht="5.25" customHeight="1">
      <c r="B11" s="475"/>
      <c r="C11" s="290"/>
      <c r="D11" s="290"/>
      <c r="E11" s="476"/>
    </row>
    <row r="12" spans="2:5" ht="15.75">
      <c r="B12" s="475"/>
      <c r="C12" s="471" t="s">
        <v>173</v>
      </c>
      <c r="D12" s="472" t="s">
        <v>174</v>
      </c>
      <c r="E12" s="476"/>
    </row>
    <row r="13" spans="2:5" ht="6" customHeight="1">
      <c r="B13" s="475"/>
      <c r="C13" s="473"/>
      <c r="E13" s="476"/>
    </row>
    <row r="14" spans="2:5">
      <c r="B14" s="475"/>
      <c r="C14" s="474">
        <v>1</v>
      </c>
      <c r="D14" s="290" t="s">
        <v>175</v>
      </c>
      <c r="E14" s="476"/>
    </row>
    <row r="15" spans="2:5">
      <c r="B15" s="475"/>
      <c r="C15" s="474">
        <v>2</v>
      </c>
      <c r="D15" s="148" t="s">
        <v>176</v>
      </c>
      <c r="E15" s="476"/>
    </row>
    <row r="16" spans="2:5">
      <c r="B16" s="475"/>
      <c r="C16" s="290">
        <v>3</v>
      </c>
      <c r="D16" s="148" t="s">
        <v>177</v>
      </c>
      <c r="E16" s="476"/>
    </row>
    <row r="17" spans="2:5">
      <c r="B17" s="475"/>
      <c r="C17" s="290">
        <v>4</v>
      </c>
      <c r="D17" s="290" t="s">
        <v>178</v>
      </c>
      <c r="E17" s="476"/>
    </row>
    <row r="18" spans="2:5">
      <c r="B18" s="475"/>
      <c r="C18" s="290"/>
      <c r="D18" s="290" t="s">
        <v>179</v>
      </c>
      <c r="E18" s="476"/>
    </row>
    <row r="19" spans="2:5">
      <c r="B19" s="475"/>
      <c r="C19" s="290" t="s">
        <v>180</v>
      </c>
      <c r="D19" s="290"/>
      <c r="E19" s="476"/>
    </row>
    <row r="20" spans="2:5">
      <c r="B20" s="475"/>
      <c r="C20" s="290"/>
      <c r="D20" s="290" t="s">
        <v>181</v>
      </c>
      <c r="E20" s="476"/>
    </row>
    <row r="21" spans="2:5">
      <c r="B21" s="475"/>
      <c r="C21" s="290" t="s">
        <v>182</v>
      </c>
      <c r="D21" s="290"/>
      <c r="E21" s="476"/>
    </row>
    <row r="22" spans="2:5">
      <c r="B22" s="475"/>
      <c r="C22" s="290"/>
      <c r="D22" s="290" t="s">
        <v>183</v>
      </c>
      <c r="E22" s="476"/>
    </row>
    <row r="23" spans="2:5">
      <c r="B23" s="475"/>
      <c r="C23" s="290" t="s">
        <v>184</v>
      </c>
      <c r="D23" s="290"/>
      <c r="E23" s="476"/>
    </row>
    <row r="24" spans="2:5">
      <c r="B24" s="475"/>
      <c r="C24" s="290"/>
      <c r="D24" s="290" t="s">
        <v>185</v>
      </c>
      <c r="E24" s="476"/>
    </row>
    <row r="25" spans="2:5">
      <c r="B25" s="475"/>
      <c r="C25" s="290" t="s">
        <v>186</v>
      </c>
      <c r="D25" s="290"/>
      <c r="E25" s="476"/>
    </row>
    <row r="26" spans="2:5">
      <c r="B26" s="475"/>
      <c r="C26" s="290" t="s">
        <v>187</v>
      </c>
      <c r="D26" s="290"/>
      <c r="E26" s="476"/>
    </row>
    <row r="27" spans="2:5">
      <c r="B27" s="475"/>
      <c r="C27" s="290"/>
      <c r="D27" s="290" t="s">
        <v>188</v>
      </c>
      <c r="E27" s="476"/>
    </row>
    <row r="28" spans="2:5">
      <c r="B28" s="475"/>
      <c r="C28" s="290" t="s">
        <v>189</v>
      </c>
      <c r="D28" s="290"/>
      <c r="E28" s="476"/>
    </row>
    <row r="29" spans="2:5">
      <c r="B29" s="475"/>
      <c r="C29" s="290"/>
      <c r="D29" s="290" t="s">
        <v>190</v>
      </c>
      <c r="E29" s="476"/>
    </row>
    <row r="30" spans="2:5">
      <c r="B30" s="475"/>
      <c r="C30" s="290" t="s">
        <v>191</v>
      </c>
      <c r="D30" s="290"/>
      <c r="E30" s="476"/>
    </row>
    <row r="31" spans="2:5">
      <c r="B31" s="475"/>
      <c r="C31" s="290" t="s">
        <v>192</v>
      </c>
      <c r="D31" s="290" t="s">
        <v>193</v>
      </c>
      <c r="E31" s="476"/>
    </row>
    <row r="32" spans="2:5">
      <c r="B32" s="475"/>
      <c r="C32" s="290"/>
      <c r="D32" s="290" t="s">
        <v>194</v>
      </c>
      <c r="E32" s="476"/>
    </row>
    <row r="33" spans="2:5">
      <c r="B33" s="475"/>
      <c r="C33" s="290"/>
      <c r="D33" s="290" t="s">
        <v>195</v>
      </c>
      <c r="E33" s="476"/>
    </row>
    <row r="34" spans="2:5">
      <c r="B34" s="475"/>
      <c r="C34" s="290"/>
      <c r="D34" s="290" t="s">
        <v>196</v>
      </c>
      <c r="E34" s="476"/>
    </row>
    <row r="35" spans="2:5">
      <c r="B35" s="475"/>
      <c r="C35" s="290"/>
      <c r="D35" s="290" t="s">
        <v>197</v>
      </c>
      <c r="E35" s="476"/>
    </row>
    <row r="36" spans="2:5">
      <c r="B36" s="475"/>
      <c r="C36" s="290"/>
      <c r="D36" s="290" t="s">
        <v>198</v>
      </c>
      <c r="E36" s="476"/>
    </row>
    <row r="37" spans="2:5">
      <c r="B37" s="475"/>
      <c r="C37" s="290"/>
      <c r="D37" s="290" t="s">
        <v>199</v>
      </c>
      <c r="E37" s="476"/>
    </row>
    <row r="38" spans="2:5" ht="6" customHeight="1">
      <c r="B38" s="475"/>
      <c r="C38" s="290"/>
      <c r="D38" s="290"/>
      <c r="E38" s="476"/>
    </row>
    <row r="39" spans="2:5" ht="15.75">
      <c r="B39" s="475"/>
      <c r="C39" s="471" t="s">
        <v>200</v>
      </c>
      <c r="D39" s="472" t="s">
        <v>201</v>
      </c>
      <c r="E39" s="476"/>
    </row>
    <row r="40" spans="2:5" ht="4.5" customHeight="1">
      <c r="B40" s="475"/>
      <c r="C40" s="290"/>
      <c r="D40" s="290"/>
      <c r="E40" s="476"/>
    </row>
    <row r="41" spans="2:5">
      <c r="B41" s="475"/>
      <c r="C41" s="290"/>
      <c r="D41" s="290" t="s">
        <v>202</v>
      </c>
      <c r="E41" s="476"/>
    </row>
    <row r="42" spans="2:5">
      <c r="B42" s="475"/>
      <c r="C42" s="290" t="s">
        <v>203</v>
      </c>
      <c r="D42" s="290"/>
      <c r="E42" s="476"/>
    </row>
    <row r="43" spans="2:5">
      <c r="B43" s="475"/>
      <c r="C43" s="290"/>
      <c r="D43" s="290" t="s">
        <v>204</v>
      </c>
      <c r="E43" s="476"/>
    </row>
    <row r="44" spans="2:5">
      <c r="B44" s="475"/>
      <c r="C44" s="290" t="s">
        <v>205</v>
      </c>
      <c r="D44" s="290"/>
      <c r="E44" s="476"/>
    </row>
    <row r="45" spans="2:5">
      <c r="B45" s="475"/>
      <c r="C45" s="290"/>
      <c r="D45" s="290" t="s">
        <v>206</v>
      </c>
      <c r="E45" s="476"/>
    </row>
    <row r="46" spans="2:5">
      <c r="B46" s="475"/>
      <c r="C46" s="290" t="s">
        <v>207</v>
      </c>
      <c r="D46" s="290"/>
      <c r="E46" s="476"/>
    </row>
    <row r="47" spans="2:5">
      <c r="B47" s="475"/>
      <c r="C47" s="290"/>
      <c r="D47" s="290" t="s">
        <v>208</v>
      </c>
      <c r="E47" s="476"/>
    </row>
    <row r="48" spans="2:5">
      <c r="B48" s="475"/>
      <c r="C48" s="290" t="s">
        <v>209</v>
      </c>
      <c r="D48" s="290"/>
      <c r="E48" s="476"/>
    </row>
    <row r="49" spans="2:5">
      <c r="B49" s="475"/>
      <c r="D49" s="148" t="s">
        <v>210</v>
      </c>
      <c r="E49" s="476"/>
    </row>
    <row r="50" spans="2:5">
      <c r="B50" s="475"/>
      <c r="C50" s="148" t="s">
        <v>211</v>
      </c>
      <c r="E50" s="476"/>
    </row>
    <row r="51" spans="2:5">
      <c r="B51" s="475"/>
      <c r="C51" s="148" t="s">
        <v>212</v>
      </c>
      <c r="E51" s="476"/>
    </row>
    <row r="52" spans="2:5">
      <c r="B52" s="475"/>
      <c r="C52" s="148" t="s">
        <v>213</v>
      </c>
      <c r="D52" s="290"/>
      <c r="E52" s="476"/>
    </row>
    <row r="53" spans="2:5">
      <c r="B53" s="475"/>
      <c r="C53" s="290"/>
      <c r="D53" s="148" t="s">
        <v>214</v>
      </c>
      <c r="E53" s="476"/>
    </row>
    <row r="54" spans="2:5">
      <c r="B54" s="475"/>
      <c r="C54" s="290"/>
      <c r="D54" s="290" t="s">
        <v>215</v>
      </c>
      <c r="E54" s="476"/>
    </row>
    <row r="55" spans="2:5">
      <c r="B55" s="475"/>
      <c r="C55" s="290"/>
      <c r="D55" s="290" t="s">
        <v>216</v>
      </c>
      <c r="E55" s="476"/>
    </row>
    <row r="56" spans="2:5">
      <c r="B56" s="475"/>
      <c r="D56" s="148" t="s">
        <v>217</v>
      </c>
      <c r="E56" s="476"/>
    </row>
    <row r="57" spans="2:5">
      <c r="B57" s="475"/>
      <c r="C57" s="148" t="s">
        <v>218</v>
      </c>
      <c r="E57" s="476"/>
    </row>
    <row r="58" spans="2:5">
      <c r="B58" s="475"/>
      <c r="E58" s="476"/>
    </row>
    <row r="59" spans="2:5">
      <c r="B59" s="475"/>
      <c r="E59" s="476"/>
    </row>
    <row r="60" spans="2:5">
      <c r="B60" s="475"/>
      <c r="E60" s="480">
        <v>1</v>
      </c>
    </row>
    <row r="61" spans="2:5">
      <c r="B61" s="481"/>
      <c r="C61" s="482"/>
      <c r="D61" s="482"/>
      <c r="E61" s="483"/>
    </row>
    <row r="77" spans="3:13" ht="23.25" customHeight="1">
      <c r="C77" s="245"/>
      <c r="F77" s="290"/>
      <c r="G77" s="360"/>
      <c r="H77" s="360"/>
      <c r="I77" s="360"/>
      <c r="J77" s="360"/>
      <c r="K77" s="360"/>
      <c r="L77" s="484"/>
      <c r="M77" s="269"/>
    </row>
    <row r="78" spans="3:13" ht="23.25" customHeight="1">
      <c r="C78" s="245"/>
      <c r="F78" s="290"/>
      <c r="G78" s="360"/>
      <c r="H78" s="360"/>
      <c r="I78" s="360"/>
      <c r="J78" s="360"/>
      <c r="K78" s="360"/>
      <c r="L78" s="484"/>
      <c r="M78" s="269"/>
    </row>
    <row r="79" spans="3:13" ht="23.25" customHeight="1">
      <c r="C79" s="245"/>
      <c r="F79" s="290"/>
      <c r="G79" s="360"/>
      <c r="H79" s="360"/>
      <c r="I79" s="360"/>
      <c r="J79" s="360"/>
      <c r="K79" s="360"/>
      <c r="L79" s="484"/>
      <c r="M79" s="269"/>
    </row>
    <row r="80" spans="3:13" ht="23.25" customHeight="1">
      <c r="C80" s="245"/>
      <c r="F80" s="290"/>
      <c r="G80" s="360"/>
      <c r="H80" s="360"/>
      <c r="I80" s="360"/>
      <c r="J80" s="360"/>
      <c r="K80" s="360"/>
      <c r="L80" s="484"/>
      <c r="M80" s="269"/>
    </row>
    <row r="81" spans="3:13" ht="23.25" customHeight="1">
      <c r="C81" s="245"/>
      <c r="F81" s="290"/>
      <c r="G81" s="360"/>
      <c r="H81" s="360"/>
      <c r="I81" s="360"/>
      <c r="J81" s="360"/>
      <c r="K81" s="360"/>
      <c r="L81" s="484"/>
      <c r="M81" s="269"/>
    </row>
    <row r="82" spans="3:13" ht="23.25" customHeight="1">
      <c r="C82" s="245"/>
      <c r="F82" s="290"/>
      <c r="G82" s="360"/>
      <c r="H82" s="360"/>
      <c r="I82" s="360"/>
      <c r="J82" s="360"/>
      <c r="K82" s="360"/>
      <c r="L82" s="484"/>
      <c r="M82" s="269"/>
    </row>
    <row r="83" spans="3:13" ht="23.25" customHeight="1">
      <c r="C83" s="245"/>
      <c r="F83" s="290"/>
      <c r="G83" s="360"/>
      <c r="H83" s="360"/>
      <c r="I83" s="360"/>
      <c r="J83" s="360"/>
      <c r="K83" s="360"/>
      <c r="L83" s="484"/>
      <c r="M83" s="269"/>
    </row>
    <row r="84" spans="3:13" ht="23.25" customHeight="1">
      <c r="C84" s="245"/>
      <c r="F84" s="290"/>
      <c r="G84" s="360"/>
      <c r="H84" s="360"/>
      <c r="I84" s="360"/>
      <c r="J84" s="360"/>
      <c r="K84" s="360"/>
      <c r="L84" s="484"/>
      <c r="M84" s="269"/>
    </row>
    <row r="85" spans="3:13" ht="23.25" customHeight="1">
      <c r="C85" s="245"/>
      <c r="F85" s="290"/>
      <c r="G85" s="360"/>
      <c r="H85" s="360"/>
      <c r="I85" s="360"/>
      <c r="J85" s="360"/>
      <c r="K85" s="360"/>
      <c r="L85" s="484"/>
      <c r="M85" s="269"/>
    </row>
    <row r="86" spans="3:13" ht="23.25" customHeight="1">
      <c r="C86" s="245"/>
      <c r="F86" s="290"/>
      <c r="G86" s="360"/>
      <c r="H86" s="360"/>
      <c r="I86" s="360"/>
      <c r="J86" s="360"/>
      <c r="K86" s="360"/>
      <c r="L86" s="484"/>
      <c r="M86" s="269"/>
    </row>
    <row r="87" spans="3:13" ht="23.25" customHeight="1">
      <c r="C87" s="245"/>
      <c r="F87" s="290"/>
      <c r="G87" s="360"/>
      <c r="H87" s="360"/>
      <c r="I87" s="360"/>
      <c r="J87" s="360"/>
      <c r="K87" s="360"/>
      <c r="L87" s="484"/>
      <c r="M87" s="269"/>
    </row>
    <row r="88" spans="3:13" ht="23.25" customHeight="1">
      <c r="C88" s="245"/>
      <c r="F88" s="290"/>
      <c r="G88" s="360"/>
      <c r="H88" s="360"/>
      <c r="I88" s="360"/>
      <c r="J88" s="360"/>
      <c r="K88" s="360"/>
      <c r="L88" s="484"/>
      <c r="M88" s="269"/>
    </row>
  </sheetData>
  <mergeCells count="1">
    <mergeCell ref="B3:E3"/>
  </mergeCells>
  <phoneticPr fontId="0" type="noConversion"/>
  <printOptions horizontalCentered="1" verticalCentered="1"/>
  <pageMargins left="0" right="0" top="0" bottom="0" header="0.511811023622047" footer="0.23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50"/>
  <sheetViews>
    <sheetView workbookViewId="0">
      <selection activeCell="F16" sqref="F16"/>
    </sheetView>
  </sheetViews>
  <sheetFormatPr defaultRowHeight="12.75"/>
  <cols>
    <col min="1" max="1" width="5.42578125" style="169" customWidth="1"/>
    <col min="2" max="2" width="5.140625" style="168" customWidth="1"/>
    <col min="3" max="3" width="4" style="168" customWidth="1"/>
    <col min="4" max="4" width="42.5703125" style="169" customWidth="1"/>
    <col min="5" max="5" width="5.5703125" style="169" customWidth="1"/>
    <col min="6" max="6" width="22.140625" style="170" customWidth="1"/>
    <col min="7" max="7" width="19.85546875" style="171" customWidth="1"/>
    <col min="8" max="16384" width="9.140625" style="169"/>
  </cols>
  <sheetData>
    <row r="2" spans="2:9" s="167" customFormat="1" ht="5.25" customHeight="1">
      <c r="B2" s="141"/>
      <c r="C2" s="142"/>
      <c r="D2" s="143"/>
      <c r="E2" s="143"/>
      <c r="F2" s="144"/>
      <c r="G2" s="166"/>
    </row>
    <row r="3" spans="2:9" s="167" customFormat="1" ht="27.75" customHeight="1">
      <c r="B3" s="526" t="s">
        <v>302</v>
      </c>
      <c r="C3" s="526"/>
      <c r="D3" s="526"/>
      <c r="E3" s="526"/>
      <c r="F3" s="526"/>
      <c r="G3" s="526"/>
    </row>
    <row r="4" spans="2:9" s="167" customFormat="1" ht="33" customHeight="1">
      <c r="B4" s="527" t="s">
        <v>563</v>
      </c>
      <c r="C4" s="527"/>
      <c r="D4" s="527"/>
      <c r="E4" s="527"/>
      <c r="F4" s="527"/>
      <c r="G4" s="527"/>
    </row>
    <row r="5" spans="2:9" ht="14.25" customHeight="1"/>
    <row r="6" spans="2:9" s="148" customFormat="1" ht="12" customHeight="1">
      <c r="B6" s="533" t="s">
        <v>4</v>
      </c>
      <c r="C6" s="535" t="s">
        <v>500</v>
      </c>
      <c r="D6" s="536"/>
      <c r="E6" s="530" t="s">
        <v>450</v>
      </c>
      <c r="F6" s="145" t="s">
        <v>147</v>
      </c>
      <c r="G6" s="146" t="s">
        <v>147</v>
      </c>
    </row>
    <row r="7" spans="2:9" s="148" customFormat="1" ht="12" customHeight="1">
      <c r="B7" s="534"/>
      <c r="C7" s="537"/>
      <c r="D7" s="538"/>
      <c r="E7" s="531"/>
      <c r="F7" s="149" t="s">
        <v>148</v>
      </c>
      <c r="G7" s="150" t="s">
        <v>164</v>
      </c>
    </row>
    <row r="8" spans="2:9" s="153" customFormat="1" ht="24.95" customHeight="1">
      <c r="B8" s="151" t="s">
        <v>5</v>
      </c>
      <c r="C8" s="523" t="s">
        <v>501</v>
      </c>
      <c r="D8" s="524"/>
      <c r="E8" s="532"/>
      <c r="F8" s="152">
        <v>64859708.471999995</v>
      </c>
      <c r="G8" s="506">
        <v>59099303.213300005</v>
      </c>
    </row>
    <row r="9" spans="2:9" s="167" customFormat="1" ht="17.100000000000001" customHeight="1">
      <c r="B9" s="172">
        <v>1</v>
      </c>
      <c r="C9" s="155" t="s">
        <v>10</v>
      </c>
      <c r="D9" s="173"/>
      <c r="E9" s="173"/>
      <c r="F9" s="156">
        <v>344020.88999999996</v>
      </c>
      <c r="G9" s="507">
        <v>626209.70330000005</v>
      </c>
    </row>
    <row r="10" spans="2:9" s="167" customFormat="1" ht="17.100000000000001" customHeight="1">
      <c r="B10" s="172"/>
      <c r="C10" s="174" t="s">
        <v>115</v>
      </c>
      <c r="D10" s="157" t="s">
        <v>28</v>
      </c>
      <c r="E10" s="157">
        <v>3</v>
      </c>
      <c r="F10" s="158">
        <v>337782.85</v>
      </c>
      <c r="G10" s="508">
        <v>191443.4933</v>
      </c>
      <c r="I10" s="175"/>
    </row>
    <row r="11" spans="2:9" s="167" customFormat="1" ht="17.100000000000001" customHeight="1">
      <c r="B11" s="172"/>
      <c r="C11" s="174" t="s">
        <v>115</v>
      </c>
      <c r="D11" s="157" t="s">
        <v>29</v>
      </c>
      <c r="E11" s="157">
        <v>4</v>
      </c>
      <c r="F11" s="158">
        <v>6238.04</v>
      </c>
      <c r="G11" s="508">
        <v>434766.21</v>
      </c>
    </row>
    <row r="12" spans="2:9" s="167" customFormat="1" ht="17.100000000000001" customHeight="1">
      <c r="B12" s="172">
        <v>2</v>
      </c>
      <c r="C12" s="155" t="s">
        <v>151</v>
      </c>
      <c r="D12" s="173"/>
      <c r="E12" s="173"/>
      <c r="F12" s="176"/>
      <c r="G12" s="508">
        <v>0</v>
      </c>
    </row>
    <row r="13" spans="2:9" s="167" customFormat="1" ht="17.100000000000001" customHeight="1">
      <c r="B13" s="172">
        <v>3</v>
      </c>
      <c r="C13" s="155" t="s">
        <v>152</v>
      </c>
      <c r="D13" s="173"/>
      <c r="E13" s="173"/>
      <c r="F13" s="159">
        <v>38477987.081999995</v>
      </c>
      <c r="G13" s="507">
        <v>31679798.789999999</v>
      </c>
    </row>
    <row r="14" spans="2:9" s="167" customFormat="1" ht="17.100000000000001" customHeight="1">
      <c r="B14" s="172"/>
      <c r="C14" s="174" t="s">
        <v>115</v>
      </c>
      <c r="D14" s="157" t="s">
        <v>153</v>
      </c>
      <c r="E14" s="157">
        <v>7</v>
      </c>
      <c r="F14" s="158">
        <v>18028620.030000001</v>
      </c>
      <c r="G14" s="508">
        <v>9658862.1999999993</v>
      </c>
    </row>
    <row r="15" spans="2:9" s="167" customFormat="1" ht="17.100000000000001" customHeight="1">
      <c r="B15" s="172"/>
      <c r="C15" s="174" t="s">
        <v>115</v>
      </c>
      <c r="D15" s="157" t="s">
        <v>116</v>
      </c>
      <c r="E15" s="157">
        <v>8</v>
      </c>
      <c r="F15" s="158">
        <v>19941681.549999997</v>
      </c>
      <c r="G15" s="508">
        <v>21290936.59</v>
      </c>
    </row>
    <row r="16" spans="2:9" s="167" customFormat="1" ht="17.100000000000001" customHeight="1">
      <c r="B16" s="172"/>
      <c r="C16" s="174" t="s">
        <v>115</v>
      </c>
      <c r="D16" s="157" t="s">
        <v>117</v>
      </c>
      <c r="E16" s="157">
        <v>9</v>
      </c>
      <c r="F16" s="158">
        <v>207685.50199999771</v>
      </c>
      <c r="G16" s="508">
        <v>430000</v>
      </c>
    </row>
    <row r="17" spans="2:7" s="167" customFormat="1" ht="17.100000000000001" customHeight="1">
      <c r="B17" s="172"/>
      <c r="C17" s="174" t="s">
        <v>115</v>
      </c>
      <c r="D17" s="157" t="s">
        <v>118</v>
      </c>
      <c r="E17" s="157"/>
      <c r="F17" s="158">
        <v>0</v>
      </c>
      <c r="G17" s="508"/>
    </row>
    <row r="18" spans="2:7" s="167" customFormat="1" ht="17.100000000000001" customHeight="1">
      <c r="B18" s="172"/>
      <c r="C18" s="174" t="s">
        <v>115</v>
      </c>
      <c r="D18" s="157" t="s">
        <v>121</v>
      </c>
      <c r="E18" s="157">
        <v>68</v>
      </c>
      <c r="F18" s="197">
        <v>300000</v>
      </c>
      <c r="G18" s="508">
        <v>300000</v>
      </c>
    </row>
    <row r="19" spans="2:7" s="167" customFormat="1" ht="17.100000000000001" customHeight="1">
      <c r="B19" s="172"/>
      <c r="C19" s="174" t="s">
        <v>115</v>
      </c>
      <c r="D19" s="157"/>
      <c r="E19" s="157"/>
      <c r="F19" s="158"/>
      <c r="G19" s="508"/>
    </row>
    <row r="20" spans="2:7" s="167" customFormat="1" ht="17.100000000000001" customHeight="1">
      <c r="B20" s="172"/>
      <c r="C20" s="174" t="s">
        <v>115</v>
      </c>
      <c r="D20" s="157"/>
      <c r="E20" s="157"/>
      <c r="F20" s="158"/>
      <c r="G20" s="508"/>
    </row>
    <row r="21" spans="2:7" s="167" customFormat="1" ht="17.100000000000001" customHeight="1">
      <c r="B21" s="172">
        <v>4</v>
      </c>
      <c r="C21" s="155" t="s">
        <v>11</v>
      </c>
      <c r="D21" s="173"/>
      <c r="E21" s="173"/>
      <c r="F21" s="159">
        <v>25690208</v>
      </c>
      <c r="G21" s="507">
        <v>26211556.830000002</v>
      </c>
    </row>
    <row r="22" spans="2:7" s="167" customFormat="1" ht="17.100000000000001" customHeight="1">
      <c r="B22" s="172"/>
      <c r="C22" s="174" t="s">
        <v>115</v>
      </c>
      <c r="D22" s="157" t="s">
        <v>12</v>
      </c>
      <c r="E22" s="157"/>
      <c r="F22" s="158"/>
      <c r="G22" s="508"/>
    </row>
    <row r="23" spans="2:7" s="167" customFormat="1" ht="17.100000000000001" customHeight="1">
      <c r="B23" s="172"/>
      <c r="C23" s="174" t="s">
        <v>115</v>
      </c>
      <c r="D23" s="157" t="s">
        <v>120</v>
      </c>
      <c r="E23" s="157"/>
      <c r="F23" s="158"/>
      <c r="G23" s="508"/>
    </row>
    <row r="24" spans="2:7" s="167" customFormat="1" ht="17.100000000000001" customHeight="1">
      <c r="B24" s="172"/>
      <c r="C24" s="174" t="s">
        <v>115</v>
      </c>
      <c r="D24" s="157" t="s">
        <v>13</v>
      </c>
      <c r="E24" s="157"/>
      <c r="F24" s="158"/>
      <c r="G24" s="508"/>
    </row>
    <row r="25" spans="2:7" s="167" customFormat="1" ht="17.100000000000001" customHeight="1">
      <c r="B25" s="172"/>
      <c r="C25" s="174" t="s">
        <v>115</v>
      </c>
      <c r="D25" s="157" t="s">
        <v>154</v>
      </c>
      <c r="E25" s="157"/>
      <c r="F25" s="158"/>
      <c r="G25" s="508"/>
    </row>
    <row r="26" spans="2:7" s="167" customFormat="1" ht="17.100000000000001" customHeight="1">
      <c r="B26" s="172"/>
      <c r="C26" s="174" t="s">
        <v>115</v>
      </c>
      <c r="D26" s="157" t="s">
        <v>14</v>
      </c>
      <c r="E26" s="157">
        <v>14</v>
      </c>
      <c r="F26" s="158">
        <v>25690208</v>
      </c>
      <c r="G26" s="508">
        <v>26211556.830000002</v>
      </c>
    </row>
    <row r="27" spans="2:7" s="167" customFormat="1" ht="17.100000000000001" customHeight="1">
      <c r="B27" s="172"/>
      <c r="C27" s="174" t="s">
        <v>115</v>
      </c>
      <c r="D27" s="157" t="s">
        <v>15</v>
      </c>
      <c r="E27" s="157"/>
      <c r="F27" s="158"/>
      <c r="G27" s="508"/>
    </row>
    <row r="28" spans="2:7" s="167" customFormat="1" ht="17.100000000000001" customHeight="1">
      <c r="B28" s="172"/>
      <c r="C28" s="174" t="s">
        <v>115</v>
      </c>
      <c r="D28" s="157"/>
      <c r="E28" s="157"/>
      <c r="F28" s="158"/>
      <c r="G28" s="508"/>
    </row>
    <row r="29" spans="2:7" s="167" customFormat="1" ht="17.100000000000001" customHeight="1">
      <c r="B29" s="172">
        <v>5</v>
      </c>
      <c r="C29" s="155" t="s">
        <v>155</v>
      </c>
      <c r="D29" s="173"/>
      <c r="E29" s="173"/>
      <c r="F29" s="176"/>
      <c r="G29" s="508"/>
    </row>
    <row r="30" spans="2:7" s="167" customFormat="1" ht="17.100000000000001" customHeight="1">
      <c r="B30" s="172">
        <v>6</v>
      </c>
      <c r="C30" s="155" t="s">
        <v>156</v>
      </c>
      <c r="D30" s="173"/>
      <c r="E30" s="173"/>
      <c r="F30" s="176"/>
      <c r="G30" s="508"/>
    </row>
    <row r="31" spans="2:7" s="167" customFormat="1" ht="17.100000000000001" customHeight="1">
      <c r="B31" s="172">
        <v>7</v>
      </c>
      <c r="C31" s="155" t="s">
        <v>16</v>
      </c>
      <c r="D31" s="173"/>
      <c r="E31" s="173"/>
      <c r="F31" s="159">
        <v>347492.49999999994</v>
      </c>
      <c r="G31" s="507">
        <v>581737.88999999978</v>
      </c>
    </row>
    <row r="32" spans="2:7" s="167" customFormat="1" ht="17.100000000000001" customHeight="1">
      <c r="B32" s="172"/>
      <c r="C32" s="174" t="s">
        <v>115</v>
      </c>
      <c r="D32" s="173" t="s">
        <v>157</v>
      </c>
      <c r="E32" s="173">
        <v>24</v>
      </c>
      <c r="F32" s="176">
        <v>347492.49999999994</v>
      </c>
      <c r="G32" s="508">
        <v>581737.88999999978</v>
      </c>
    </row>
    <row r="33" spans="2:7" s="167" customFormat="1" ht="17.100000000000001" customHeight="1">
      <c r="B33" s="172"/>
      <c r="C33" s="174" t="s">
        <v>115</v>
      </c>
      <c r="D33" s="173"/>
      <c r="E33" s="173"/>
      <c r="F33" s="176"/>
      <c r="G33" s="508"/>
    </row>
    <row r="34" spans="2:7" s="167" customFormat="1" ht="24.95" customHeight="1">
      <c r="B34" s="161" t="s">
        <v>6</v>
      </c>
      <c r="C34" s="528"/>
      <c r="D34" s="529"/>
      <c r="E34" s="162"/>
      <c r="F34" s="159">
        <v>70017508.379999995</v>
      </c>
      <c r="G34" s="507">
        <v>74210432.16237691</v>
      </c>
    </row>
    <row r="35" spans="2:7" s="167" customFormat="1" ht="17.100000000000001" customHeight="1">
      <c r="B35" s="172">
        <v>1</v>
      </c>
      <c r="C35" s="155" t="s">
        <v>17</v>
      </c>
      <c r="D35" s="173"/>
      <c r="E35" s="173"/>
      <c r="F35" s="176"/>
      <c r="G35" s="508"/>
    </row>
    <row r="36" spans="2:7" s="167" customFormat="1" ht="17.100000000000001" customHeight="1">
      <c r="B36" s="172">
        <v>2</v>
      </c>
      <c r="C36" s="155" t="s">
        <v>18</v>
      </c>
      <c r="D36" s="163"/>
      <c r="E36" s="163"/>
      <c r="F36" s="159">
        <v>70017508.379999995</v>
      </c>
      <c r="G36" s="507">
        <v>74210432.16237691</v>
      </c>
    </row>
    <row r="37" spans="2:7" s="167" customFormat="1" ht="17.100000000000001" customHeight="1">
      <c r="B37" s="172"/>
      <c r="C37" s="174" t="s">
        <v>115</v>
      </c>
      <c r="D37" s="157" t="s">
        <v>23</v>
      </c>
      <c r="E37" s="157"/>
      <c r="F37" s="158"/>
      <c r="G37" s="508"/>
    </row>
    <row r="38" spans="2:7" s="167" customFormat="1" ht="17.100000000000001" customHeight="1">
      <c r="B38" s="172"/>
      <c r="C38" s="174" t="s">
        <v>115</v>
      </c>
      <c r="D38" s="157" t="s">
        <v>7</v>
      </c>
      <c r="E38" s="157">
        <v>31</v>
      </c>
      <c r="F38" s="158">
        <v>2568584.7000000002</v>
      </c>
      <c r="G38" s="508">
        <v>2722756.6809062501</v>
      </c>
    </row>
    <row r="39" spans="2:7" s="167" customFormat="1" ht="17.100000000000001" customHeight="1">
      <c r="B39" s="172"/>
      <c r="C39" s="174" t="s">
        <v>115</v>
      </c>
      <c r="D39" s="157" t="s">
        <v>119</v>
      </c>
      <c r="E39" s="157">
        <v>32</v>
      </c>
      <c r="F39" s="158">
        <v>1186493.83</v>
      </c>
      <c r="G39" s="508">
        <v>1286354.424195139</v>
      </c>
    </row>
    <row r="40" spans="2:7" s="167" customFormat="1" ht="17.100000000000001" customHeight="1">
      <c r="B40" s="172"/>
      <c r="C40" s="174" t="s">
        <v>115</v>
      </c>
      <c r="D40" s="157" t="s">
        <v>128</v>
      </c>
      <c r="E40" s="157">
        <v>33</v>
      </c>
      <c r="F40" s="158">
        <v>66262429.850000001</v>
      </c>
      <c r="G40" s="508">
        <v>70201321.057275519</v>
      </c>
    </row>
    <row r="41" spans="2:7" s="167" customFormat="1" ht="17.100000000000001" customHeight="1">
      <c r="B41" s="172"/>
      <c r="C41" s="174" t="s">
        <v>115</v>
      </c>
      <c r="D41" s="157" t="s">
        <v>288</v>
      </c>
      <c r="E41" s="157"/>
      <c r="F41" s="158"/>
      <c r="G41" s="508"/>
    </row>
    <row r="42" spans="2:7" s="167" customFormat="1" ht="17.100000000000001" customHeight="1">
      <c r="B42" s="172">
        <v>3</v>
      </c>
      <c r="C42" s="155" t="s">
        <v>19</v>
      </c>
      <c r="D42" s="173"/>
      <c r="E42" s="173"/>
      <c r="F42" s="176"/>
      <c r="G42" s="508"/>
    </row>
    <row r="43" spans="2:7" s="167" customFormat="1" ht="17.100000000000001" customHeight="1">
      <c r="B43" s="172">
        <v>4</v>
      </c>
      <c r="C43" s="155" t="s">
        <v>20</v>
      </c>
      <c r="D43" s="173"/>
      <c r="E43" s="173"/>
      <c r="F43" s="176"/>
      <c r="G43" s="508"/>
    </row>
    <row r="44" spans="2:7" s="167" customFormat="1" ht="17.100000000000001" customHeight="1">
      <c r="B44" s="172">
        <v>5</v>
      </c>
      <c r="C44" s="155" t="s">
        <v>21</v>
      </c>
      <c r="D44" s="173"/>
      <c r="E44" s="173"/>
      <c r="F44" s="176"/>
      <c r="G44" s="508"/>
    </row>
    <row r="45" spans="2:7" s="167" customFormat="1" ht="17.100000000000001" customHeight="1">
      <c r="B45" s="172">
        <v>6</v>
      </c>
      <c r="C45" s="155" t="s">
        <v>22</v>
      </c>
      <c r="D45" s="173"/>
      <c r="E45" s="177"/>
      <c r="F45" s="197"/>
      <c r="G45" s="508"/>
    </row>
    <row r="46" spans="2:7" s="167" customFormat="1" ht="30" customHeight="1">
      <c r="B46" s="178"/>
      <c r="C46" s="523" t="s">
        <v>502</v>
      </c>
      <c r="D46" s="524"/>
      <c r="E46" s="525"/>
      <c r="F46" s="159">
        <v>134877216.42199999</v>
      </c>
      <c r="G46" s="507">
        <v>133309735.80567691</v>
      </c>
    </row>
    <row r="47" spans="2:7" s="167" customFormat="1" ht="9.75" customHeight="1">
      <c r="B47" s="179"/>
      <c r="C47" s="179"/>
      <c r="D47" s="179"/>
      <c r="E47" s="179"/>
      <c r="F47" s="180"/>
      <c r="G47" s="181"/>
    </row>
    <row r="48" spans="2:7" s="167" customFormat="1" ht="13.5" customHeight="1">
      <c r="B48" s="179"/>
      <c r="C48" s="179"/>
      <c r="D48" s="164"/>
      <c r="E48" s="164"/>
      <c r="F48" s="165"/>
      <c r="G48" s="171"/>
    </row>
    <row r="49" spans="4:8">
      <c r="D49" s="182"/>
      <c r="E49" s="182"/>
      <c r="G49" s="183"/>
    </row>
    <row r="50" spans="4:8">
      <c r="H50" s="184"/>
    </row>
  </sheetData>
  <mergeCells count="8">
    <mergeCell ref="C46:E46"/>
    <mergeCell ref="B3:G3"/>
    <mergeCell ref="B4:G4"/>
    <mergeCell ref="C34:D34"/>
    <mergeCell ref="E6:E8"/>
    <mergeCell ref="B6:B7"/>
    <mergeCell ref="C6:D7"/>
    <mergeCell ref="C8:D8"/>
  </mergeCells>
  <printOptions horizontalCentered="1" verticalCentered="1"/>
  <pageMargins left="0" right="0" top="0" bottom="0" header="0.25" footer="0.25"/>
  <pageSetup scale="9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56"/>
  <sheetViews>
    <sheetView workbookViewId="0">
      <selection activeCell="E17" sqref="E17"/>
    </sheetView>
  </sheetViews>
  <sheetFormatPr defaultRowHeight="12.75"/>
  <cols>
    <col min="1" max="1" width="5.5703125" style="168" customWidth="1"/>
    <col min="2" max="2" width="2.7109375" style="168" customWidth="1"/>
    <col min="3" max="3" width="4" style="168" customWidth="1"/>
    <col min="4" max="4" width="45.42578125" style="169" customWidth="1"/>
    <col min="5" max="5" width="5" style="169" customWidth="1"/>
    <col min="6" max="6" width="22.140625" style="170" customWidth="1"/>
    <col min="7" max="7" width="19.28515625" style="171" customWidth="1"/>
    <col min="8" max="8" width="17" style="147" bestFit="1" customWidth="1"/>
    <col min="9" max="9" width="18.28515625" style="169" bestFit="1" customWidth="1"/>
    <col min="10" max="10" width="16" style="169" bestFit="1" customWidth="1"/>
    <col min="11" max="16384" width="9.140625" style="169"/>
  </cols>
  <sheetData>
    <row r="2" spans="1:10" s="167" customFormat="1" ht="2.25" customHeight="1">
      <c r="A2" s="141"/>
      <c r="B2" s="142"/>
      <c r="C2" s="142"/>
      <c r="D2" s="143"/>
      <c r="E2" s="143"/>
      <c r="F2" s="144"/>
      <c r="G2" s="166"/>
      <c r="H2" s="154"/>
    </row>
    <row r="3" spans="1:10" s="167" customFormat="1" ht="27.75" customHeight="1">
      <c r="A3" s="526" t="s">
        <v>307</v>
      </c>
      <c r="B3" s="526"/>
      <c r="C3" s="526"/>
      <c r="D3" s="526"/>
      <c r="E3" s="526"/>
      <c r="F3" s="526"/>
      <c r="G3" s="526"/>
      <c r="H3" s="154"/>
    </row>
    <row r="4" spans="1:10" ht="30.75" customHeight="1">
      <c r="A4" s="527" t="s">
        <v>563</v>
      </c>
      <c r="B4" s="527"/>
      <c r="C4" s="527"/>
      <c r="D4" s="527"/>
      <c r="E4" s="527"/>
      <c r="F4" s="527"/>
      <c r="G4" s="527"/>
    </row>
    <row r="5" spans="1:10" s="167" customFormat="1" ht="15.95" customHeight="1">
      <c r="A5" s="540" t="s">
        <v>4</v>
      </c>
      <c r="B5" s="542" t="s">
        <v>47</v>
      </c>
      <c r="C5" s="543"/>
      <c r="D5" s="544"/>
      <c r="E5" s="548" t="s">
        <v>499</v>
      </c>
      <c r="F5" s="186" t="s">
        <v>456</v>
      </c>
      <c r="G5" s="187" t="s">
        <v>147</v>
      </c>
      <c r="H5" s="154"/>
    </row>
    <row r="6" spans="1:10" s="167" customFormat="1" ht="15.95" customHeight="1">
      <c r="A6" s="541"/>
      <c r="B6" s="545"/>
      <c r="C6" s="546"/>
      <c r="D6" s="547"/>
      <c r="E6" s="531"/>
      <c r="F6" s="188" t="s">
        <v>148</v>
      </c>
      <c r="G6" s="189" t="s">
        <v>164</v>
      </c>
      <c r="H6" s="154"/>
    </row>
    <row r="7" spans="1:10" s="167" customFormat="1" ht="24.95" customHeight="1">
      <c r="A7" s="161" t="s">
        <v>5</v>
      </c>
      <c r="B7" s="539" t="s">
        <v>149</v>
      </c>
      <c r="C7" s="528"/>
      <c r="D7" s="529"/>
      <c r="E7" s="532"/>
      <c r="F7" s="152">
        <v>117538638.73000002</v>
      </c>
      <c r="G7" s="506">
        <v>98846866.065676957</v>
      </c>
      <c r="H7" s="154"/>
    </row>
    <row r="8" spans="1:10" s="167" customFormat="1" ht="15.95" customHeight="1">
      <c r="A8" s="172"/>
      <c r="B8" s="190">
        <v>1</v>
      </c>
      <c r="C8" s="155" t="s">
        <v>24</v>
      </c>
      <c r="D8" s="173"/>
      <c r="E8" s="173"/>
      <c r="F8" s="176"/>
      <c r="G8" s="507"/>
      <c r="H8" s="154"/>
    </row>
    <row r="9" spans="1:10" s="167" customFormat="1" ht="15.95" customHeight="1">
      <c r="A9" s="172"/>
      <c r="B9" s="190">
        <v>2</v>
      </c>
      <c r="C9" s="155" t="s">
        <v>25</v>
      </c>
      <c r="D9" s="173"/>
      <c r="E9" s="173"/>
      <c r="F9" s="159">
        <v>77951200</v>
      </c>
      <c r="G9" s="507">
        <v>69752951.30430001</v>
      </c>
      <c r="H9" s="154"/>
    </row>
    <row r="10" spans="1:10" s="167" customFormat="1" ht="15.95" customHeight="1">
      <c r="A10" s="172"/>
      <c r="B10" s="195"/>
      <c r="C10" s="174" t="s">
        <v>115</v>
      </c>
      <c r="D10" s="157" t="s">
        <v>122</v>
      </c>
      <c r="E10" s="157">
        <v>42</v>
      </c>
      <c r="F10" s="158">
        <v>77951200</v>
      </c>
      <c r="G10" s="508">
        <v>69752951.30430001</v>
      </c>
      <c r="H10" s="154"/>
    </row>
    <row r="11" spans="1:10" s="167" customFormat="1" ht="15.95" customHeight="1">
      <c r="A11" s="172"/>
      <c r="B11" s="195"/>
      <c r="C11" s="174" t="s">
        <v>115</v>
      </c>
      <c r="D11" s="157" t="s">
        <v>150</v>
      </c>
      <c r="E11" s="157"/>
      <c r="F11" s="158"/>
      <c r="G11" s="507"/>
      <c r="H11" s="154"/>
    </row>
    <row r="12" spans="1:10" s="167" customFormat="1" ht="15.95" customHeight="1">
      <c r="A12" s="172"/>
      <c r="B12" s="190">
        <v>3</v>
      </c>
      <c r="C12" s="155" t="s">
        <v>26</v>
      </c>
      <c r="D12" s="173"/>
      <c r="E12" s="173"/>
      <c r="F12" s="159">
        <v>39587438.730000012</v>
      </c>
      <c r="G12" s="507">
        <v>29093914.761376947</v>
      </c>
      <c r="H12" s="154"/>
      <c r="I12" s="160"/>
    </row>
    <row r="13" spans="1:10" s="167" customFormat="1" ht="15.95" customHeight="1">
      <c r="A13" s="172"/>
      <c r="B13" s="195"/>
      <c r="C13" s="174" t="s">
        <v>115</v>
      </c>
      <c r="D13" s="157" t="s">
        <v>158</v>
      </c>
      <c r="E13" s="157">
        <v>45</v>
      </c>
      <c r="F13" s="158">
        <v>36316803.460000008</v>
      </c>
      <c r="G13" s="508">
        <v>27418721.16</v>
      </c>
      <c r="H13" s="154"/>
      <c r="J13" s="196"/>
    </row>
    <row r="14" spans="1:10" s="167" customFormat="1" ht="15.95" customHeight="1">
      <c r="A14" s="172"/>
      <c r="B14" s="195"/>
      <c r="C14" s="174" t="s">
        <v>115</v>
      </c>
      <c r="D14" s="157" t="s">
        <v>159</v>
      </c>
      <c r="E14" s="157">
        <v>46</v>
      </c>
      <c r="F14" s="158">
        <v>207095</v>
      </c>
      <c r="G14" s="508">
        <v>543386</v>
      </c>
      <c r="H14" s="154"/>
    </row>
    <row r="15" spans="1:10" s="167" customFormat="1" ht="15.95" customHeight="1">
      <c r="A15" s="172"/>
      <c r="B15" s="195"/>
      <c r="C15" s="174" t="s">
        <v>115</v>
      </c>
      <c r="D15" s="157" t="s">
        <v>123</v>
      </c>
      <c r="E15" s="157">
        <v>47</v>
      </c>
      <c r="F15" s="158">
        <v>58765.42</v>
      </c>
      <c r="G15" s="508">
        <v>189589</v>
      </c>
      <c r="H15" s="154"/>
    </row>
    <row r="16" spans="1:10" s="167" customFormat="1" ht="15.95" customHeight="1">
      <c r="A16" s="172"/>
      <c r="B16" s="195"/>
      <c r="C16" s="174" t="s">
        <v>115</v>
      </c>
      <c r="D16" s="157" t="s">
        <v>124</v>
      </c>
      <c r="E16" s="157">
        <v>48</v>
      </c>
      <c r="F16" s="158">
        <v>26944.58</v>
      </c>
      <c r="G16" s="508">
        <v>66610</v>
      </c>
      <c r="H16" s="154"/>
    </row>
    <row r="17" spans="1:10" s="167" customFormat="1" ht="15.95" customHeight="1">
      <c r="A17" s="172"/>
      <c r="B17" s="195"/>
      <c r="C17" s="174" t="s">
        <v>115</v>
      </c>
      <c r="D17" s="157" t="s">
        <v>125</v>
      </c>
      <c r="E17" s="157"/>
      <c r="F17" s="158"/>
      <c r="G17" s="508"/>
      <c r="H17" s="154"/>
    </row>
    <row r="18" spans="1:10" s="167" customFormat="1" ht="15.95" customHeight="1">
      <c r="A18" s="172"/>
      <c r="B18" s="195"/>
      <c r="C18" s="174" t="s">
        <v>115</v>
      </c>
      <c r="D18" s="157" t="s">
        <v>126</v>
      </c>
      <c r="E18" s="157">
        <v>50</v>
      </c>
      <c r="F18" s="158">
        <v>254074.6</v>
      </c>
      <c r="G18" s="508">
        <v>20079.45245513157</v>
      </c>
      <c r="H18" s="154"/>
      <c r="J18" s="196"/>
    </row>
    <row r="19" spans="1:10" s="167" customFormat="1" ht="15.95" customHeight="1">
      <c r="A19" s="172"/>
      <c r="B19" s="195"/>
      <c r="C19" s="174" t="s">
        <v>115</v>
      </c>
      <c r="D19" s="157" t="s">
        <v>127</v>
      </c>
      <c r="E19" s="157"/>
      <c r="F19" s="158"/>
      <c r="G19" s="508"/>
      <c r="H19" s="154"/>
    </row>
    <row r="20" spans="1:10" s="167" customFormat="1" ht="15.95" customHeight="1">
      <c r="A20" s="172"/>
      <c r="B20" s="195"/>
      <c r="C20" s="174" t="s">
        <v>115</v>
      </c>
      <c r="D20" s="157" t="s">
        <v>121</v>
      </c>
      <c r="E20" s="157">
        <v>51</v>
      </c>
      <c r="F20" s="158">
        <v>937105</v>
      </c>
      <c r="G20" s="508">
        <v>697950</v>
      </c>
      <c r="H20" s="154"/>
    </row>
    <row r="21" spans="1:10" s="167" customFormat="1" ht="15.95" customHeight="1">
      <c r="A21" s="172"/>
      <c r="B21" s="195"/>
      <c r="C21" s="174" t="s">
        <v>115</v>
      </c>
      <c r="D21" s="157" t="s">
        <v>130</v>
      </c>
      <c r="E21" s="157"/>
      <c r="F21" s="158"/>
      <c r="G21" s="508"/>
      <c r="H21" s="154"/>
    </row>
    <row r="22" spans="1:10" s="167" customFormat="1" ht="15.95" customHeight="1">
      <c r="A22" s="172"/>
      <c r="B22" s="195"/>
      <c r="C22" s="174" t="s">
        <v>115</v>
      </c>
      <c r="D22" s="157" t="s">
        <v>129</v>
      </c>
      <c r="E22" s="157">
        <v>54</v>
      </c>
      <c r="F22" s="158">
        <v>157579.84</v>
      </c>
      <c r="G22" s="508">
        <v>157579.14892181396</v>
      </c>
      <c r="H22" s="154"/>
    </row>
    <row r="23" spans="1:10" s="167" customFormat="1" ht="15.95" customHeight="1">
      <c r="A23" s="172"/>
      <c r="B23" s="195"/>
      <c r="C23" s="174" t="s">
        <v>115</v>
      </c>
      <c r="D23" s="157" t="s">
        <v>549</v>
      </c>
      <c r="E23" s="157" t="s">
        <v>550</v>
      </c>
      <c r="F23" s="158">
        <v>1629070.83</v>
      </c>
      <c r="G23" s="508"/>
      <c r="H23" s="154"/>
    </row>
    <row r="24" spans="1:10" s="167" customFormat="1" ht="15.95" customHeight="1">
      <c r="A24" s="172"/>
      <c r="B24" s="190">
        <v>4</v>
      </c>
      <c r="C24" s="155" t="s">
        <v>27</v>
      </c>
      <c r="D24" s="173"/>
      <c r="E24" s="173"/>
      <c r="F24" s="176"/>
      <c r="G24" s="507"/>
      <c r="H24" s="154"/>
    </row>
    <row r="25" spans="1:10" s="167" customFormat="1" ht="15.95" customHeight="1">
      <c r="A25" s="172"/>
      <c r="B25" s="190">
        <v>5</v>
      </c>
      <c r="C25" s="155" t="s">
        <v>160</v>
      </c>
      <c r="D25" s="173"/>
      <c r="E25" s="177"/>
      <c r="F25" s="180"/>
      <c r="G25" s="200"/>
      <c r="H25" s="154"/>
      <c r="I25" s="196"/>
    </row>
    <row r="26" spans="1:10" s="167" customFormat="1" ht="24.75" customHeight="1">
      <c r="A26" s="161" t="s">
        <v>6</v>
      </c>
      <c r="B26" s="539" t="s">
        <v>48</v>
      </c>
      <c r="C26" s="528"/>
      <c r="D26" s="529"/>
      <c r="E26" s="162"/>
      <c r="F26" s="159">
        <v>40027798.760000005</v>
      </c>
      <c r="G26" s="507">
        <v>49800990.600000001</v>
      </c>
      <c r="H26" s="154"/>
    </row>
    <row r="27" spans="1:10" s="167" customFormat="1" ht="15.95" customHeight="1">
      <c r="A27" s="172"/>
      <c r="B27" s="190">
        <v>1</v>
      </c>
      <c r="C27" s="155" t="s">
        <v>32</v>
      </c>
      <c r="D27" s="163"/>
      <c r="E27" s="163"/>
      <c r="F27" s="159">
        <v>39833480.430000007</v>
      </c>
      <c r="G27" s="507">
        <v>49800990.600000001</v>
      </c>
      <c r="H27" s="154"/>
    </row>
    <row r="28" spans="1:10" s="167" customFormat="1" ht="15.95" customHeight="1">
      <c r="A28" s="172"/>
      <c r="B28" s="195"/>
      <c r="C28" s="174" t="s">
        <v>115</v>
      </c>
      <c r="D28" s="157" t="s">
        <v>33</v>
      </c>
      <c r="E28" s="157">
        <v>59</v>
      </c>
      <c r="F28" s="158">
        <v>39833480.430000007</v>
      </c>
      <c r="G28" s="508">
        <v>49800990.600000001</v>
      </c>
      <c r="H28" s="154"/>
    </row>
    <row r="29" spans="1:10" s="167" customFormat="1" ht="15.95" customHeight="1">
      <c r="A29" s="172"/>
      <c r="B29" s="195"/>
      <c r="C29" s="174" t="s">
        <v>115</v>
      </c>
      <c r="D29" s="157" t="s">
        <v>30</v>
      </c>
      <c r="E29" s="157"/>
      <c r="F29" s="158"/>
      <c r="G29" s="508"/>
      <c r="H29" s="154"/>
    </row>
    <row r="30" spans="1:10" s="167" customFormat="1" ht="15.95" customHeight="1">
      <c r="A30" s="172"/>
      <c r="B30" s="190">
        <v>2</v>
      </c>
      <c r="C30" s="155" t="s">
        <v>34</v>
      </c>
      <c r="D30" s="173"/>
      <c r="E30" s="173"/>
      <c r="F30" s="176"/>
      <c r="G30" s="508"/>
      <c r="H30" s="154"/>
    </row>
    <row r="31" spans="1:10" s="167" customFormat="1" ht="15.95" customHeight="1">
      <c r="A31" s="172"/>
      <c r="B31" s="190">
        <v>3</v>
      </c>
      <c r="C31" s="155" t="s">
        <v>27</v>
      </c>
      <c r="D31" s="173"/>
      <c r="E31" s="173"/>
      <c r="F31" s="176"/>
      <c r="G31" s="508"/>
      <c r="H31" s="154"/>
    </row>
    <row r="32" spans="1:10" s="167" customFormat="1" ht="15.95" customHeight="1">
      <c r="A32" s="172"/>
      <c r="B32" s="190">
        <v>4</v>
      </c>
      <c r="C32" s="155" t="s">
        <v>35</v>
      </c>
      <c r="D32" s="173"/>
      <c r="E32" s="173"/>
      <c r="F32" s="176"/>
      <c r="G32" s="508"/>
      <c r="H32" s="154"/>
      <c r="J32" s="196"/>
    </row>
    <row r="33" spans="1:10" s="167" customFormat="1" ht="15.95" customHeight="1">
      <c r="A33" s="172"/>
      <c r="B33" s="190">
        <v>5</v>
      </c>
      <c r="C33" s="155" t="s">
        <v>549</v>
      </c>
      <c r="D33" s="173"/>
      <c r="E33" s="173">
        <v>64</v>
      </c>
      <c r="F33" s="176">
        <v>194318.33</v>
      </c>
      <c r="G33" s="508"/>
      <c r="H33" s="154"/>
      <c r="J33" s="196"/>
    </row>
    <row r="34" spans="1:10" s="167" customFormat="1" ht="24.75" customHeight="1">
      <c r="A34" s="172"/>
      <c r="B34" s="539" t="s">
        <v>50</v>
      </c>
      <c r="C34" s="528"/>
      <c r="D34" s="529"/>
      <c r="E34" s="162"/>
      <c r="F34" s="159">
        <v>157566437.49000001</v>
      </c>
      <c r="G34" s="507">
        <v>148647856.66567695</v>
      </c>
      <c r="H34" s="154"/>
      <c r="J34" s="160"/>
    </row>
    <row r="35" spans="1:10" s="167" customFormat="1" ht="24.75" customHeight="1">
      <c r="A35" s="161" t="s">
        <v>36</v>
      </c>
      <c r="B35" s="539" t="s">
        <v>37</v>
      </c>
      <c r="C35" s="528"/>
      <c r="D35" s="529"/>
      <c r="E35" s="162"/>
      <c r="F35" s="159">
        <v>-22689221.067999985</v>
      </c>
      <c r="G35" s="507">
        <v>-15338121</v>
      </c>
      <c r="H35" s="154"/>
      <c r="J35" s="160"/>
    </row>
    <row r="36" spans="1:10" s="167" customFormat="1" ht="15.95" customHeight="1">
      <c r="A36" s="172"/>
      <c r="B36" s="190">
        <v>1</v>
      </c>
      <c r="C36" s="155" t="s">
        <v>38</v>
      </c>
      <c r="D36" s="173"/>
      <c r="E36" s="173"/>
      <c r="F36" s="176"/>
      <c r="G36" s="508"/>
      <c r="H36" s="154"/>
      <c r="J36" s="160"/>
    </row>
    <row r="37" spans="1:10" s="167" customFormat="1" ht="15.95" customHeight="1">
      <c r="A37" s="172"/>
      <c r="B37" s="191">
        <v>2</v>
      </c>
      <c r="C37" s="155" t="s">
        <v>39</v>
      </c>
      <c r="D37" s="173"/>
      <c r="E37" s="173"/>
      <c r="F37" s="176"/>
      <c r="G37" s="508"/>
      <c r="H37" s="154"/>
    </row>
    <row r="38" spans="1:10" s="167" customFormat="1" ht="15.95" customHeight="1">
      <c r="A38" s="172"/>
      <c r="B38" s="190">
        <v>3</v>
      </c>
      <c r="C38" s="155" t="s">
        <v>40</v>
      </c>
      <c r="D38" s="173"/>
      <c r="E38" s="173">
        <v>68</v>
      </c>
      <c r="F38" s="197">
        <v>10000000</v>
      </c>
      <c r="G38" s="508">
        <v>10000000</v>
      </c>
      <c r="H38" s="154"/>
    </row>
    <row r="39" spans="1:10" s="167" customFormat="1" ht="15.95" customHeight="1">
      <c r="A39" s="172"/>
      <c r="B39" s="191">
        <v>4</v>
      </c>
      <c r="C39" s="155" t="s">
        <v>41</v>
      </c>
      <c r="D39" s="173"/>
      <c r="E39" s="173"/>
      <c r="F39" s="176"/>
      <c r="G39" s="508">
        <v>0</v>
      </c>
      <c r="H39" s="154"/>
    </row>
    <row r="40" spans="1:10" s="167" customFormat="1" ht="15.95" customHeight="1">
      <c r="A40" s="172"/>
      <c r="B40" s="190">
        <v>5</v>
      </c>
      <c r="C40" s="155" t="s">
        <v>131</v>
      </c>
      <c r="D40" s="173"/>
      <c r="E40" s="173"/>
      <c r="F40" s="176"/>
      <c r="G40" s="508">
        <v>0</v>
      </c>
      <c r="H40" s="154"/>
    </row>
    <row r="41" spans="1:10" s="167" customFormat="1" ht="15.95" customHeight="1">
      <c r="A41" s="172"/>
      <c r="B41" s="191">
        <v>6</v>
      </c>
      <c r="C41" s="155" t="s">
        <v>42</v>
      </c>
      <c r="D41" s="173"/>
      <c r="E41" s="173"/>
      <c r="F41" s="176"/>
      <c r="G41" s="508">
        <v>0</v>
      </c>
      <c r="H41" s="154"/>
    </row>
    <row r="42" spans="1:10" s="167" customFormat="1" ht="15.95" customHeight="1">
      <c r="A42" s="172"/>
      <c r="B42" s="190">
        <v>7</v>
      </c>
      <c r="C42" s="155" t="s">
        <v>43</v>
      </c>
      <c r="D42" s="173"/>
      <c r="E42" s="173"/>
      <c r="F42" s="176"/>
      <c r="G42" s="508">
        <v>0</v>
      </c>
      <c r="H42" s="154"/>
    </row>
    <row r="43" spans="1:10" s="167" customFormat="1" ht="15.95" customHeight="1">
      <c r="A43" s="172"/>
      <c r="B43" s="191">
        <v>8</v>
      </c>
      <c r="C43" s="155" t="s">
        <v>44</v>
      </c>
      <c r="D43" s="173"/>
      <c r="E43" s="173"/>
      <c r="F43" s="176"/>
      <c r="G43" s="508">
        <v>0</v>
      </c>
      <c r="H43" s="154"/>
    </row>
    <row r="44" spans="1:10" s="167" customFormat="1" ht="15.95" customHeight="1">
      <c r="A44" s="172"/>
      <c r="B44" s="190">
        <v>9</v>
      </c>
      <c r="C44" s="155" t="s">
        <v>45</v>
      </c>
      <c r="D44" s="173"/>
      <c r="E44" s="173"/>
      <c r="F44" s="197">
        <v>-25338121</v>
      </c>
      <c r="G44" s="508">
        <v>-14367553</v>
      </c>
      <c r="H44" s="198"/>
      <c r="I44" s="199"/>
      <c r="J44" s="196"/>
    </row>
    <row r="45" spans="1:10" s="167" customFormat="1" ht="15.95" customHeight="1">
      <c r="A45" s="172"/>
      <c r="B45" s="191">
        <v>10</v>
      </c>
      <c r="C45" s="155" t="s">
        <v>46</v>
      </c>
      <c r="D45" s="173"/>
      <c r="E45" s="173"/>
      <c r="F45" s="176">
        <v>-7351100.0679999841</v>
      </c>
      <c r="G45" s="508">
        <v>-10970568</v>
      </c>
      <c r="H45" s="198"/>
    </row>
    <row r="46" spans="1:10" s="167" customFormat="1" ht="24.75" customHeight="1">
      <c r="A46" s="172"/>
      <c r="B46" s="539" t="s">
        <v>49</v>
      </c>
      <c r="C46" s="528"/>
      <c r="D46" s="529"/>
      <c r="E46" s="162"/>
      <c r="F46" s="159">
        <v>134877216.42200002</v>
      </c>
      <c r="G46" s="507">
        <v>133309735.66567695</v>
      </c>
      <c r="H46" s="200"/>
      <c r="I46" s="200"/>
    </row>
    <row r="47" spans="1:10" s="167" customFormat="1" ht="15.95" customHeight="1">
      <c r="A47" s="179"/>
      <c r="B47" s="179"/>
      <c r="C47" s="201"/>
      <c r="D47" s="177"/>
      <c r="E47" s="177"/>
      <c r="F47" s="180"/>
      <c r="G47" s="196"/>
      <c r="H47" s="154"/>
    </row>
    <row r="48" spans="1:10" s="167" customFormat="1" ht="15.95" customHeight="1">
      <c r="A48" s="179"/>
      <c r="B48" s="179"/>
      <c r="C48" s="201"/>
      <c r="D48" s="182" t="s">
        <v>308</v>
      </c>
      <c r="E48" s="182"/>
      <c r="F48" s="170"/>
      <c r="G48" s="202"/>
      <c r="H48" s="154"/>
    </row>
    <row r="49" spans="1:10" s="167" customFormat="1" ht="15.95" customHeight="1">
      <c r="A49" s="179"/>
      <c r="B49" s="179"/>
      <c r="C49" s="201"/>
      <c r="F49" s="203"/>
      <c r="G49" s="181"/>
      <c r="H49" s="185"/>
      <c r="J49" s="181"/>
    </row>
    <row r="50" spans="1:10" s="167" customFormat="1" ht="15.95" customHeight="1">
      <c r="A50" s="179"/>
      <c r="B50" s="179"/>
      <c r="C50" s="201"/>
      <c r="D50" s="177"/>
      <c r="E50" s="177"/>
      <c r="F50" s="180"/>
      <c r="G50" s="196"/>
      <c r="H50" s="185"/>
      <c r="J50" s="181"/>
    </row>
    <row r="51" spans="1:10" s="167" customFormat="1" ht="15.95" customHeight="1">
      <c r="A51" s="179"/>
      <c r="B51" s="179"/>
      <c r="C51" s="201"/>
      <c r="D51" s="177"/>
      <c r="E51" s="177"/>
      <c r="F51" s="165"/>
      <c r="H51" s="154"/>
    </row>
    <row r="52" spans="1:10" s="167" customFormat="1" ht="15.95" customHeight="1">
      <c r="A52" s="179"/>
      <c r="B52" s="179"/>
      <c r="C52" s="201"/>
      <c r="D52" s="177"/>
      <c r="E52" s="177"/>
      <c r="F52" s="203"/>
      <c r="G52" s="181"/>
      <c r="H52" s="154"/>
    </row>
    <row r="53" spans="1:10" s="167" customFormat="1" ht="15.95" customHeight="1">
      <c r="A53" s="179"/>
      <c r="B53" s="179"/>
      <c r="C53" s="201"/>
      <c r="D53" s="164"/>
      <c r="E53" s="164"/>
      <c r="F53" s="203"/>
      <c r="G53" s="192"/>
      <c r="H53" s="154"/>
    </row>
    <row r="54" spans="1:10" s="167" customFormat="1" ht="15.95" customHeight="1">
      <c r="A54" s="179"/>
      <c r="B54" s="179"/>
      <c r="C54" s="201"/>
      <c r="D54" s="182"/>
      <c r="E54" s="182"/>
      <c r="F54" s="170"/>
      <c r="G54" s="183"/>
      <c r="H54" s="154"/>
    </row>
    <row r="55" spans="1:10" s="167" customFormat="1" ht="15.95" customHeight="1">
      <c r="A55" s="179"/>
      <c r="B55" s="179"/>
      <c r="C55" s="179"/>
      <c r="D55" s="193"/>
      <c r="E55" s="193"/>
      <c r="F55" s="194"/>
      <c r="G55" s="193"/>
      <c r="H55" s="154"/>
    </row>
    <row r="56" spans="1:10">
      <c r="A56" s="204"/>
      <c r="B56" s="204"/>
      <c r="C56" s="205"/>
      <c r="D56" s="206"/>
      <c r="E56" s="206"/>
      <c r="F56" s="207"/>
      <c r="G56" s="208"/>
    </row>
  </sheetData>
  <mergeCells count="10">
    <mergeCell ref="B34:D34"/>
    <mergeCell ref="B35:D35"/>
    <mergeCell ref="B46:D46"/>
    <mergeCell ref="A3:G3"/>
    <mergeCell ref="A4:G4"/>
    <mergeCell ref="A5:A6"/>
    <mergeCell ref="B5:D6"/>
    <mergeCell ref="B7:D7"/>
    <mergeCell ref="B26:D26"/>
    <mergeCell ref="E5:E7"/>
  </mergeCells>
  <printOptions horizontalCentered="1" verticalCentered="1"/>
  <pageMargins left="0" right="0" top="0" bottom="0" header="0.27" footer="0.26"/>
  <pageSetup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 enableFormatConditionsCalculation="0">
    <pageSetUpPr fitToPage="1"/>
  </sheetPr>
  <dimension ref="B2:K42"/>
  <sheetViews>
    <sheetView topLeftCell="B1" workbookViewId="0">
      <selection activeCell="L42" sqref="L42"/>
    </sheetView>
  </sheetViews>
  <sheetFormatPr defaultRowHeight="12.75"/>
  <cols>
    <col min="1" max="1" width="4.42578125" style="148" customWidth="1"/>
    <col min="2" max="2" width="3.7109375" style="245" customWidth="1"/>
    <col min="3" max="3" width="5.28515625" style="245" customWidth="1"/>
    <col min="4" max="4" width="2.7109375" style="245" customWidth="1"/>
    <col min="5" max="5" width="47.28515625" style="148" customWidth="1"/>
    <col min="6" max="6" width="23" style="269" customWidth="1"/>
    <col min="7" max="7" width="17.5703125" style="270" customWidth="1"/>
    <col min="8" max="8" width="7.85546875" style="148" customWidth="1"/>
    <col min="9" max="9" width="15" style="148" customWidth="1"/>
    <col min="10" max="10" width="15" style="148" bestFit="1" customWidth="1"/>
    <col min="11" max="11" width="16" style="148" bestFit="1" customWidth="1"/>
    <col min="12" max="16384" width="9.140625" style="148"/>
  </cols>
  <sheetData>
    <row r="2" spans="2:11" s="153" customFormat="1" ht="7.5" customHeight="1">
      <c r="B2" s="268"/>
      <c r="C2" s="268"/>
      <c r="D2" s="252"/>
      <c r="E2" s="253"/>
      <c r="F2" s="254"/>
      <c r="G2" s="255"/>
    </row>
    <row r="3" spans="2:11" s="153" customFormat="1" ht="29.25" customHeight="1">
      <c r="B3" s="557" t="s">
        <v>302</v>
      </c>
      <c r="C3" s="557"/>
      <c r="D3" s="557"/>
      <c r="E3" s="557"/>
      <c r="F3" s="557"/>
      <c r="G3" s="557"/>
      <c r="H3" s="557"/>
    </row>
    <row r="4" spans="2:11" s="153" customFormat="1" ht="29.25" customHeight="1">
      <c r="B4" s="556" t="s">
        <v>546</v>
      </c>
      <c r="C4" s="556"/>
      <c r="D4" s="556"/>
      <c r="E4" s="556"/>
      <c r="F4" s="556"/>
      <c r="G4" s="556"/>
    </row>
    <row r="5" spans="2:11" s="153" customFormat="1" ht="18.75" customHeight="1">
      <c r="B5" s="558" t="s">
        <v>145</v>
      </c>
      <c r="C5" s="558"/>
      <c r="D5" s="558"/>
      <c r="E5" s="558"/>
      <c r="F5" s="558"/>
      <c r="G5" s="558"/>
    </row>
    <row r="6" spans="2:11" ht="7.5" customHeight="1"/>
    <row r="7" spans="2:11" s="153" customFormat="1" ht="15.95" customHeight="1">
      <c r="B7" s="533" t="s">
        <v>4</v>
      </c>
      <c r="C7" s="535" t="s">
        <v>146</v>
      </c>
      <c r="D7" s="536"/>
      <c r="E7" s="552"/>
      <c r="F7" s="256" t="s">
        <v>147</v>
      </c>
      <c r="G7" s="257" t="s">
        <v>147</v>
      </c>
    </row>
    <row r="8" spans="2:11" s="153" customFormat="1" ht="15.95" customHeight="1">
      <c r="B8" s="534"/>
      <c r="C8" s="537"/>
      <c r="D8" s="538"/>
      <c r="E8" s="553"/>
      <c r="F8" s="258" t="s">
        <v>148</v>
      </c>
      <c r="G8" s="259" t="s">
        <v>164</v>
      </c>
    </row>
    <row r="9" spans="2:11" s="153" customFormat="1" ht="24.95" customHeight="1">
      <c r="B9" s="215">
        <v>1</v>
      </c>
      <c r="C9" s="549" t="s">
        <v>51</v>
      </c>
      <c r="D9" s="550"/>
      <c r="E9" s="551"/>
      <c r="F9" s="180">
        <v>84764977.159999996</v>
      </c>
      <c r="G9" s="271">
        <v>139427009.88999996</v>
      </c>
      <c r="I9" s="272"/>
    </row>
    <row r="10" spans="2:11" s="153" customFormat="1" ht="24.95" customHeight="1">
      <c r="B10" s="215">
        <v>2</v>
      </c>
      <c r="C10" s="549" t="s">
        <v>52</v>
      </c>
      <c r="D10" s="550"/>
      <c r="E10" s="551"/>
      <c r="F10" s="273"/>
      <c r="G10" s="271"/>
      <c r="I10" s="272"/>
      <c r="J10" s="274"/>
    </row>
    <row r="11" spans="2:11" s="153" customFormat="1" ht="24.95" customHeight="1">
      <c r="B11" s="275">
        <v>3</v>
      </c>
      <c r="C11" s="549" t="s">
        <v>161</v>
      </c>
      <c r="D11" s="550"/>
      <c r="E11" s="551"/>
      <c r="F11" s="273"/>
      <c r="G11" s="271">
        <v>0</v>
      </c>
    </row>
    <row r="12" spans="2:11" s="153" customFormat="1" ht="24.95" customHeight="1">
      <c r="B12" s="275">
        <v>4</v>
      </c>
      <c r="C12" s="549" t="s">
        <v>132</v>
      </c>
      <c r="D12" s="550"/>
      <c r="E12" s="551"/>
      <c r="F12" s="276">
        <v>39165958.459999986</v>
      </c>
      <c r="G12" s="271">
        <v>90697474.490000024</v>
      </c>
      <c r="K12" s="277"/>
    </row>
    <row r="13" spans="2:11" s="153" customFormat="1" ht="24.95" customHeight="1">
      <c r="B13" s="275">
        <v>5</v>
      </c>
      <c r="C13" s="549" t="s">
        <v>133</v>
      </c>
      <c r="D13" s="550"/>
      <c r="E13" s="551"/>
      <c r="F13" s="260">
        <v>4256481</v>
      </c>
      <c r="G13" s="261">
        <v>8676615</v>
      </c>
    </row>
    <row r="14" spans="2:11" s="153" customFormat="1" ht="24.95" customHeight="1">
      <c r="B14" s="275"/>
      <c r="C14" s="278"/>
      <c r="D14" s="554" t="s">
        <v>134</v>
      </c>
      <c r="E14" s="555"/>
      <c r="F14" s="262">
        <v>3664782</v>
      </c>
      <c r="G14" s="271">
        <v>7449102</v>
      </c>
      <c r="J14" s="277"/>
    </row>
    <row r="15" spans="2:11" s="153" customFormat="1" ht="24.95" customHeight="1">
      <c r="B15" s="275"/>
      <c r="C15" s="278"/>
      <c r="D15" s="554" t="s">
        <v>135</v>
      </c>
      <c r="E15" s="555"/>
      <c r="F15" s="262">
        <v>591699</v>
      </c>
      <c r="G15" s="271">
        <v>1227513</v>
      </c>
    </row>
    <row r="16" spans="2:11" s="153" customFormat="1" ht="24.95" customHeight="1">
      <c r="B16" s="215">
        <v>6</v>
      </c>
      <c r="C16" s="549" t="s">
        <v>136</v>
      </c>
      <c r="D16" s="550"/>
      <c r="E16" s="551"/>
      <c r="F16" s="276">
        <v>15633523.960000001</v>
      </c>
      <c r="G16" s="271">
        <v>14864605.09</v>
      </c>
      <c r="I16" s="277"/>
      <c r="J16" s="279"/>
    </row>
    <row r="17" spans="2:11" s="153" customFormat="1" ht="24.95" customHeight="1">
      <c r="B17" s="215">
        <v>7</v>
      </c>
      <c r="C17" s="549" t="s">
        <v>137</v>
      </c>
      <c r="D17" s="550"/>
      <c r="E17" s="551"/>
      <c r="F17" s="276">
        <v>23210699.789999999</v>
      </c>
      <c r="G17" s="271">
        <v>27423450.580000002</v>
      </c>
      <c r="I17" s="277"/>
    </row>
    <row r="18" spans="2:11" s="153" customFormat="1" ht="39.950000000000003" customHeight="1">
      <c r="B18" s="215">
        <v>8</v>
      </c>
      <c r="C18" s="523" t="s">
        <v>138</v>
      </c>
      <c r="D18" s="524"/>
      <c r="E18" s="525"/>
      <c r="F18" s="263">
        <v>82266663.209999979</v>
      </c>
      <c r="G18" s="264">
        <v>141662145.16000003</v>
      </c>
      <c r="I18" s="223"/>
      <c r="J18" s="223"/>
      <c r="K18" s="223"/>
    </row>
    <row r="19" spans="2:11" s="153" customFormat="1" ht="39.950000000000003" customHeight="1">
      <c r="B19" s="215">
        <v>9</v>
      </c>
      <c r="C19" s="559" t="s">
        <v>139</v>
      </c>
      <c r="D19" s="560"/>
      <c r="E19" s="561"/>
      <c r="F19" s="265">
        <v>2498313.9500000179</v>
      </c>
      <c r="G19" s="266">
        <v>-2235135.2700000703</v>
      </c>
      <c r="I19" s="223"/>
    </row>
    <row r="20" spans="2:11" s="153" customFormat="1" ht="24.95" customHeight="1">
      <c r="B20" s="215">
        <v>10</v>
      </c>
      <c r="C20" s="549" t="s">
        <v>53</v>
      </c>
      <c r="D20" s="550"/>
      <c r="E20" s="551"/>
      <c r="F20" s="273"/>
      <c r="G20" s="271">
        <v>0</v>
      </c>
    </row>
    <row r="21" spans="2:11" s="153" customFormat="1" ht="24.95" customHeight="1">
      <c r="B21" s="215">
        <v>11</v>
      </c>
      <c r="C21" s="549" t="s">
        <v>140</v>
      </c>
      <c r="D21" s="550"/>
      <c r="E21" s="551"/>
      <c r="F21" s="273"/>
      <c r="G21" s="271">
        <v>0</v>
      </c>
    </row>
    <row r="22" spans="2:11" s="153" customFormat="1" ht="24.95" customHeight="1">
      <c r="B22" s="215">
        <v>12</v>
      </c>
      <c r="C22" s="549" t="s">
        <v>54</v>
      </c>
      <c r="D22" s="550"/>
      <c r="E22" s="551"/>
      <c r="F22" s="280">
        <v>-9627099.5199999996</v>
      </c>
      <c r="G22" s="281">
        <v>-8735433.0099999998</v>
      </c>
    </row>
    <row r="23" spans="2:11" s="153" customFormat="1" ht="24.95" customHeight="1">
      <c r="B23" s="215"/>
      <c r="C23" s="282">
        <v>121</v>
      </c>
      <c r="D23" s="554" t="s">
        <v>55</v>
      </c>
      <c r="E23" s="555"/>
      <c r="F23" s="267"/>
      <c r="G23" s="271"/>
    </row>
    <row r="24" spans="2:11" s="153" customFormat="1" ht="24.95" customHeight="1">
      <c r="B24" s="215"/>
      <c r="C24" s="278">
        <v>122</v>
      </c>
      <c r="D24" s="554" t="s">
        <v>141</v>
      </c>
      <c r="E24" s="555"/>
      <c r="F24" s="262">
        <v>-9132548.1699999999</v>
      </c>
      <c r="G24" s="271">
        <v>-8091674.71</v>
      </c>
    </row>
    <row r="25" spans="2:11" s="153" customFormat="1" ht="24.95" customHeight="1">
      <c r="B25" s="215"/>
      <c r="C25" s="278">
        <v>123</v>
      </c>
      <c r="D25" s="554" t="s">
        <v>56</v>
      </c>
      <c r="E25" s="555"/>
      <c r="F25" s="262">
        <v>-230779.12</v>
      </c>
      <c r="G25" s="271">
        <v>69785.690000000061</v>
      </c>
    </row>
    <row r="26" spans="2:11" s="153" customFormat="1" ht="24.95" customHeight="1">
      <c r="B26" s="215"/>
      <c r="C26" s="278">
        <v>124</v>
      </c>
      <c r="D26" s="554" t="s">
        <v>314</v>
      </c>
      <c r="E26" s="555"/>
      <c r="F26" s="262">
        <v>-263772.23000000004</v>
      </c>
      <c r="G26" s="271">
        <v>-713543.99</v>
      </c>
    </row>
    <row r="27" spans="2:11" s="153" customFormat="1" ht="33.75" customHeight="1">
      <c r="B27" s="215">
        <v>13</v>
      </c>
      <c r="C27" s="559" t="s">
        <v>57</v>
      </c>
      <c r="D27" s="560"/>
      <c r="E27" s="561"/>
      <c r="F27" s="265">
        <v>-9627099.5199999996</v>
      </c>
      <c r="G27" s="266">
        <v>-8735433.0099999998</v>
      </c>
    </row>
    <row r="28" spans="2:11" s="153" customFormat="1" ht="36" customHeight="1">
      <c r="B28" s="215">
        <v>14</v>
      </c>
      <c r="C28" s="559" t="s">
        <v>143</v>
      </c>
      <c r="D28" s="560"/>
      <c r="E28" s="561"/>
      <c r="F28" s="265">
        <v>-7128785.5699999817</v>
      </c>
      <c r="G28" s="266">
        <v>-10970568.28000007</v>
      </c>
      <c r="I28" s="272"/>
      <c r="J28" s="223"/>
    </row>
    <row r="29" spans="2:11" s="153" customFormat="1" ht="24.95" customHeight="1">
      <c r="B29" s="215">
        <v>15</v>
      </c>
      <c r="C29" s="549" t="s">
        <v>58</v>
      </c>
      <c r="D29" s="550"/>
      <c r="E29" s="551"/>
      <c r="F29" s="262">
        <v>222314.49800000229</v>
      </c>
      <c r="G29" s="271">
        <v>0</v>
      </c>
    </row>
    <row r="30" spans="2:11" s="153" customFormat="1" ht="36.75" customHeight="1">
      <c r="B30" s="215">
        <v>16</v>
      </c>
      <c r="C30" s="559" t="s">
        <v>144</v>
      </c>
      <c r="D30" s="560"/>
      <c r="E30" s="561"/>
      <c r="F30" s="265">
        <v>-7351100.0679999841</v>
      </c>
      <c r="G30" s="266">
        <v>-10970568.28000007</v>
      </c>
    </row>
    <row r="31" spans="2:11" s="153" customFormat="1" ht="24.95" customHeight="1">
      <c r="B31" s="215">
        <v>17</v>
      </c>
      <c r="C31" s="549" t="s">
        <v>142</v>
      </c>
      <c r="D31" s="550"/>
      <c r="E31" s="551"/>
      <c r="F31" s="283"/>
      <c r="G31" s="284"/>
    </row>
    <row r="32" spans="2:11" s="153" customFormat="1" ht="15.95" customHeight="1">
      <c r="B32" s="285"/>
      <c r="C32" s="285"/>
      <c r="D32" s="285"/>
      <c r="E32" s="227"/>
      <c r="G32" s="286"/>
    </row>
    <row r="33" spans="2:7" s="153" customFormat="1" ht="15.95" customHeight="1">
      <c r="B33" s="285"/>
      <c r="C33" s="285"/>
      <c r="D33" s="285"/>
      <c r="E33" s="227"/>
      <c r="F33" s="274"/>
      <c r="G33" s="287"/>
    </row>
    <row r="34" spans="2:7" s="153" customFormat="1" ht="15.95" customHeight="1">
      <c r="B34" s="285"/>
      <c r="C34" s="285"/>
      <c r="D34" s="285"/>
      <c r="E34" s="227"/>
      <c r="F34" s="288"/>
      <c r="G34" s="286"/>
    </row>
    <row r="35" spans="2:7" s="153" customFormat="1" ht="15.95" customHeight="1">
      <c r="B35" s="285"/>
      <c r="C35" s="285"/>
      <c r="D35" s="285"/>
      <c r="E35" s="227"/>
      <c r="F35" s="288"/>
    </row>
    <row r="36" spans="2:7" s="153" customFormat="1" ht="15.95" customHeight="1">
      <c r="B36" s="285"/>
      <c r="C36" s="285"/>
      <c r="D36" s="285"/>
      <c r="E36" s="227"/>
      <c r="F36" s="288"/>
    </row>
    <row r="37" spans="2:7" s="153" customFormat="1" ht="15.95" customHeight="1">
      <c r="B37" s="285"/>
      <c r="C37" s="285"/>
      <c r="D37" s="285"/>
      <c r="E37" s="227"/>
      <c r="F37" s="288"/>
      <c r="G37" s="286"/>
    </row>
    <row r="38" spans="2:7" s="153" customFormat="1" ht="15.95" customHeight="1">
      <c r="B38" s="285"/>
      <c r="C38" s="285"/>
      <c r="D38" s="285"/>
      <c r="E38" s="227"/>
      <c r="F38" s="288"/>
      <c r="G38" s="286"/>
    </row>
    <row r="39" spans="2:7" s="153" customFormat="1" ht="15.95" customHeight="1">
      <c r="B39" s="285"/>
      <c r="C39" s="285"/>
      <c r="D39" s="285"/>
      <c r="E39" s="227"/>
      <c r="F39" s="288"/>
      <c r="G39" s="286"/>
    </row>
    <row r="40" spans="2:7" s="153" customFormat="1" ht="15.95" customHeight="1">
      <c r="B40" s="285"/>
      <c r="C40" s="285"/>
      <c r="D40" s="285"/>
      <c r="E40" s="227"/>
      <c r="F40" s="288"/>
      <c r="G40" s="286"/>
    </row>
    <row r="41" spans="2:7" s="153" customFormat="1" ht="15.95" customHeight="1">
      <c r="B41" s="285"/>
      <c r="C41" s="285"/>
      <c r="D41" s="285"/>
      <c r="E41" s="285"/>
      <c r="F41" s="288"/>
      <c r="G41" s="286"/>
    </row>
    <row r="42" spans="2:7">
      <c r="B42" s="289"/>
      <c r="C42" s="289"/>
      <c r="D42" s="289"/>
      <c r="E42" s="290"/>
      <c r="F42" s="291"/>
      <c r="G42" s="292"/>
    </row>
  </sheetData>
  <mergeCells count="28">
    <mergeCell ref="C31:E31"/>
    <mergeCell ref="C30:E30"/>
    <mergeCell ref="C13:E13"/>
    <mergeCell ref="D14:E14"/>
    <mergeCell ref="D15:E15"/>
    <mergeCell ref="C16:E16"/>
    <mergeCell ref="C27:E27"/>
    <mergeCell ref="C18:E18"/>
    <mergeCell ref="C19:E19"/>
    <mergeCell ref="C28:E28"/>
    <mergeCell ref="C29:E29"/>
    <mergeCell ref="C22:E22"/>
    <mergeCell ref="D23:E23"/>
    <mergeCell ref="D26:E26"/>
    <mergeCell ref="C17:E17"/>
    <mergeCell ref="C20:E20"/>
    <mergeCell ref="B4:G4"/>
    <mergeCell ref="B3:H3"/>
    <mergeCell ref="B5:G5"/>
    <mergeCell ref="B7:B8"/>
    <mergeCell ref="C10:E10"/>
    <mergeCell ref="C21:E21"/>
    <mergeCell ref="C7:E8"/>
    <mergeCell ref="C9:E9"/>
    <mergeCell ref="D24:E24"/>
    <mergeCell ref="D25:E25"/>
    <mergeCell ref="C11:E11"/>
    <mergeCell ref="C12:E12"/>
  </mergeCells>
  <phoneticPr fontId="0" type="noConversion"/>
  <printOptions horizontalCentered="1" verticalCentered="1"/>
  <pageMargins left="0" right="0" top="0" bottom="0" header="0.33" footer="0.28999999999999998"/>
  <pageSetup scale="9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I44"/>
  <sheetViews>
    <sheetView workbookViewId="0">
      <selection activeCell="L42" sqref="L42"/>
    </sheetView>
  </sheetViews>
  <sheetFormatPr defaultRowHeight="12.75"/>
  <cols>
    <col min="1" max="1" width="2" style="148" customWidth="1"/>
    <col min="2" max="2" width="3.140625" style="245" customWidth="1"/>
    <col min="3" max="3" width="3.7109375" style="245" customWidth="1"/>
    <col min="4" max="4" width="3.5703125" style="245" customWidth="1"/>
    <col min="5" max="5" width="40.5703125" style="148" customWidth="1"/>
    <col min="6" max="6" width="21" style="170" customWidth="1"/>
    <col min="7" max="7" width="21" style="246" customWidth="1"/>
    <col min="8" max="8" width="9.140625" style="246" customWidth="1"/>
    <col min="9" max="9" width="17" style="148" bestFit="1" customWidth="1"/>
    <col min="10" max="16384" width="9.140625" style="148"/>
  </cols>
  <sheetData>
    <row r="2" spans="2:9" ht="30.75" customHeight="1">
      <c r="B2" s="557" t="s">
        <v>302</v>
      </c>
      <c r="C2" s="557"/>
      <c r="D2" s="557"/>
      <c r="E2" s="557"/>
      <c r="F2" s="557"/>
      <c r="G2" s="557"/>
      <c r="H2" s="557"/>
    </row>
    <row r="3" spans="2:9" ht="12" customHeight="1">
      <c r="B3" s="209"/>
      <c r="C3" s="209"/>
      <c r="D3" s="209"/>
      <c r="E3" s="209"/>
      <c r="F3" s="210"/>
      <c r="G3" s="209"/>
      <c r="H3" s="209"/>
    </row>
    <row r="4" spans="2:9" s="153" customFormat="1" ht="26.25" customHeight="1">
      <c r="B4" s="568" t="s">
        <v>562</v>
      </c>
      <c r="C4" s="568"/>
      <c r="D4" s="568"/>
      <c r="E4" s="568"/>
      <c r="F4" s="568"/>
      <c r="G4" s="568"/>
      <c r="H4" s="211"/>
    </row>
    <row r="5" spans="2:9" s="153" customFormat="1" ht="15.95" customHeight="1">
      <c r="B5" s="556"/>
      <c r="C5" s="556"/>
      <c r="D5" s="556"/>
      <c r="E5" s="556"/>
      <c r="F5" s="556"/>
      <c r="G5" s="556"/>
      <c r="H5" s="212"/>
    </row>
    <row r="6" spans="2:9" s="153" customFormat="1" ht="24.95" customHeight="1">
      <c r="B6" s="533" t="s">
        <v>4</v>
      </c>
      <c r="C6" s="535" t="s">
        <v>91</v>
      </c>
      <c r="D6" s="536"/>
      <c r="E6" s="552"/>
      <c r="F6" s="186" t="s">
        <v>147</v>
      </c>
      <c r="G6" s="146" t="s">
        <v>147</v>
      </c>
      <c r="H6" s="213"/>
    </row>
    <row r="7" spans="2:9" s="153" customFormat="1" ht="20.100000000000001" customHeight="1">
      <c r="B7" s="534"/>
      <c r="C7" s="537"/>
      <c r="D7" s="538"/>
      <c r="E7" s="553"/>
      <c r="F7" s="188" t="s">
        <v>148</v>
      </c>
      <c r="G7" s="214" t="s">
        <v>311</v>
      </c>
      <c r="H7" s="213"/>
    </row>
    <row r="8" spans="2:9" s="153" customFormat="1" ht="20.100000000000001" customHeight="1">
      <c r="B8" s="215"/>
      <c r="C8" s="216" t="s">
        <v>70</v>
      </c>
      <c r="D8" s="217"/>
      <c r="E8" s="218"/>
      <c r="F8" s="219"/>
      <c r="G8" s="220"/>
      <c r="H8" s="221"/>
    </row>
    <row r="9" spans="2:9" s="153" customFormat="1" ht="20.100000000000001" customHeight="1">
      <c r="B9" s="215"/>
      <c r="C9" s="216"/>
      <c r="D9" s="222" t="s">
        <v>92</v>
      </c>
      <c r="E9" s="222"/>
      <c r="F9" s="176">
        <v>-7128785.5699999817</v>
      </c>
      <c r="G9" s="223">
        <v>-10970568.28000007</v>
      </c>
      <c r="H9" s="221"/>
    </row>
    <row r="10" spans="2:9" s="153" customFormat="1" ht="15.75" customHeight="1">
      <c r="B10" s="215"/>
      <c r="C10" s="224"/>
      <c r="D10" s="225" t="s">
        <v>93</v>
      </c>
      <c r="F10" s="176"/>
      <c r="G10" s="220"/>
      <c r="H10" s="221"/>
    </row>
    <row r="11" spans="2:9" s="153" customFormat="1" ht="15.75" customHeight="1">
      <c r="B11" s="215"/>
      <c r="C11" s="216"/>
      <c r="D11" s="217"/>
      <c r="E11" s="226" t="s">
        <v>102</v>
      </c>
      <c r="F11" s="176">
        <v>15633523.960000001</v>
      </c>
      <c r="G11" s="223">
        <v>13791880.09</v>
      </c>
      <c r="H11" s="221"/>
      <c r="I11" s="223"/>
    </row>
    <row r="12" spans="2:9" s="153" customFormat="1" ht="15.75" customHeight="1">
      <c r="B12" s="215"/>
      <c r="C12" s="216"/>
      <c r="D12" s="217"/>
      <c r="E12" s="226" t="s">
        <v>103</v>
      </c>
      <c r="F12" s="176"/>
      <c r="G12" s="220"/>
      <c r="H12" s="221"/>
      <c r="I12" s="223"/>
    </row>
    <row r="13" spans="2:9" s="227" customFormat="1" ht="15.75" customHeight="1">
      <c r="B13" s="215"/>
      <c r="C13" s="216"/>
      <c r="D13" s="217"/>
      <c r="E13" s="226" t="s">
        <v>104</v>
      </c>
      <c r="F13" s="176"/>
      <c r="G13" s="220"/>
      <c r="H13" s="221"/>
    </row>
    <row r="14" spans="2:9" s="227" customFormat="1" ht="15.75" customHeight="1">
      <c r="B14" s="215"/>
      <c r="C14" s="216"/>
      <c r="D14" s="217"/>
      <c r="E14" s="226" t="s">
        <v>105</v>
      </c>
      <c r="F14" s="176"/>
      <c r="G14" s="220"/>
      <c r="H14" s="221"/>
    </row>
    <row r="15" spans="2:9" s="153" customFormat="1" ht="15.75" customHeight="1">
      <c r="B15" s="562"/>
      <c r="C15" s="535"/>
      <c r="D15" s="228" t="s">
        <v>94</v>
      </c>
      <c r="E15" s="227"/>
      <c r="F15" s="566">
        <v>-6563942.9019999951</v>
      </c>
      <c r="G15" s="564">
        <v>-3795932.0199999996</v>
      </c>
      <c r="H15" s="221"/>
      <c r="I15" s="223"/>
    </row>
    <row r="16" spans="2:9" s="153" customFormat="1" ht="15.75" customHeight="1">
      <c r="B16" s="563"/>
      <c r="C16" s="537"/>
      <c r="D16" s="229" t="s">
        <v>95</v>
      </c>
      <c r="E16" s="227"/>
      <c r="F16" s="567"/>
      <c r="G16" s="565"/>
      <c r="H16" s="221"/>
    </row>
    <row r="17" spans="2:8" s="153" customFormat="1" ht="15.75" customHeight="1">
      <c r="B17" s="230"/>
      <c r="C17" s="216"/>
      <c r="D17" s="222" t="s">
        <v>96</v>
      </c>
      <c r="E17" s="222"/>
      <c r="F17" s="176">
        <v>521348.83000000194</v>
      </c>
      <c r="G17" s="220">
        <v>4089425.7700000219</v>
      </c>
      <c r="H17" s="221"/>
    </row>
    <row r="18" spans="2:8" s="153" customFormat="1" ht="15.75" customHeight="1">
      <c r="B18" s="562"/>
      <c r="C18" s="535"/>
      <c r="D18" s="228" t="s">
        <v>97</v>
      </c>
      <c r="E18" s="228"/>
      <c r="F18" s="566">
        <v>10493523.968623064</v>
      </c>
      <c r="G18" s="564">
        <v>15129935.891376946</v>
      </c>
      <c r="H18" s="221"/>
    </row>
    <row r="19" spans="2:8" s="153" customFormat="1" ht="15.75" customHeight="1">
      <c r="B19" s="563"/>
      <c r="C19" s="537"/>
      <c r="D19" s="225" t="s">
        <v>98</v>
      </c>
      <c r="E19" s="225"/>
      <c r="F19" s="567"/>
      <c r="G19" s="565"/>
      <c r="H19" s="221"/>
    </row>
    <row r="20" spans="2:8" s="153" customFormat="1" ht="18" customHeight="1">
      <c r="B20" s="215"/>
      <c r="C20" s="216"/>
      <c r="D20" s="218" t="s">
        <v>99</v>
      </c>
      <c r="E20" s="218"/>
      <c r="F20" s="231">
        <v>12955668.286623091</v>
      </c>
      <c r="G20" s="232">
        <v>18244741.4513769</v>
      </c>
      <c r="H20" s="221"/>
    </row>
    <row r="21" spans="2:8" s="153" customFormat="1" ht="18" customHeight="1">
      <c r="B21" s="215"/>
      <c r="C21" s="216"/>
      <c r="D21" s="222" t="s">
        <v>74</v>
      </c>
      <c r="E21" s="222"/>
      <c r="F21" s="176"/>
      <c r="G21" s="220"/>
      <c r="H21" s="221"/>
    </row>
    <row r="22" spans="2:8" s="153" customFormat="1" ht="18" customHeight="1">
      <c r="B22" s="215"/>
      <c r="C22" s="216"/>
      <c r="D22" s="222" t="s">
        <v>75</v>
      </c>
      <c r="E22" s="222"/>
      <c r="F22" s="176">
        <v>-222314.49800000229</v>
      </c>
      <c r="G22" s="220"/>
      <c r="H22" s="221"/>
    </row>
    <row r="23" spans="2:8" s="153" customFormat="1" ht="18" customHeight="1">
      <c r="B23" s="215"/>
      <c r="C23" s="216"/>
      <c r="D23" s="233" t="s">
        <v>100</v>
      </c>
      <c r="E23" s="218"/>
      <c r="F23" s="159">
        <v>12733353.788623089</v>
      </c>
      <c r="G23" s="234">
        <v>18244741.4513769</v>
      </c>
      <c r="H23" s="221"/>
    </row>
    <row r="24" spans="2:8" s="153" customFormat="1" ht="18" customHeight="1">
      <c r="B24" s="215"/>
      <c r="C24" s="235" t="s">
        <v>76</v>
      </c>
      <c r="D24" s="217"/>
      <c r="E24" s="222"/>
      <c r="F24" s="176"/>
      <c r="G24" s="220"/>
      <c r="H24" s="221"/>
    </row>
    <row r="25" spans="2:8" s="153" customFormat="1" ht="18" customHeight="1">
      <c r="B25" s="215"/>
      <c r="C25" s="216"/>
      <c r="D25" s="222" t="s">
        <v>77</v>
      </c>
      <c r="E25" s="222"/>
      <c r="F25" s="176"/>
      <c r="G25" s="220"/>
      <c r="H25" s="221"/>
    </row>
    <row r="26" spans="2:8" s="153" customFormat="1" ht="18" customHeight="1">
      <c r="B26" s="215"/>
      <c r="C26" s="216"/>
      <c r="D26" s="222" t="s">
        <v>78</v>
      </c>
      <c r="E26" s="222"/>
      <c r="F26" s="176">
        <v>-18959568.329999998</v>
      </c>
      <c r="G26" s="220">
        <v>-32261596.34</v>
      </c>
      <c r="H26" s="221"/>
    </row>
    <row r="27" spans="2:8" s="153" customFormat="1" ht="18" customHeight="1">
      <c r="B27" s="215"/>
      <c r="C27" s="236"/>
      <c r="D27" s="222" t="s">
        <v>79</v>
      </c>
      <c r="E27" s="222"/>
      <c r="F27" s="176">
        <v>7518968.0199999996</v>
      </c>
      <c r="G27" s="220">
        <v>3865675</v>
      </c>
      <c r="H27" s="221"/>
    </row>
    <row r="28" spans="2:8" s="153" customFormat="1" ht="18" customHeight="1">
      <c r="B28" s="215"/>
      <c r="C28" s="237"/>
      <c r="D28" s="222" t="s">
        <v>80</v>
      </c>
      <c r="E28" s="222"/>
      <c r="F28" s="176"/>
      <c r="G28" s="220"/>
      <c r="H28" s="221"/>
    </row>
    <row r="29" spans="2:8" s="153" customFormat="1" ht="18" customHeight="1">
      <c r="B29" s="215"/>
      <c r="C29" s="237"/>
      <c r="D29" s="222" t="s">
        <v>81</v>
      </c>
      <c r="E29" s="222"/>
      <c r="F29" s="176"/>
      <c r="G29" s="220"/>
      <c r="H29" s="221"/>
    </row>
    <row r="30" spans="2:8" s="153" customFormat="1" ht="18" customHeight="1">
      <c r="B30" s="215"/>
      <c r="C30" s="237"/>
      <c r="D30" s="238" t="s">
        <v>82</v>
      </c>
      <c r="E30" s="222"/>
      <c r="F30" s="159">
        <v>-11440600.309999999</v>
      </c>
      <c r="G30" s="234">
        <v>-28395921.34</v>
      </c>
      <c r="H30" s="221"/>
    </row>
    <row r="31" spans="2:8" s="153" customFormat="1" ht="18" customHeight="1">
      <c r="B31" s="215"/>
      <c r="C31" s="216" t="s">
        <v>83</v>
      </c>
      <c r="D31" s="239"/>
      <c r="E31" s="222"/>
      <c r="F31" s="176"/>
      <c r="G31" s="220"/>
      <c r="H31" s="221"/>
    </row>
    <row r="32" spans="2:8" s="153" customFormat="1" ht="18" customHeight="1">
      <c r="B32" s="215"/>
      <c r="C32" s="237"/>
      <c r="D32" s="222" t="s">
        <v>90</v>
      </c>
      <c r="E32" s="222"/>
      <c r="F32" s="176"/>
      <c r="G32" s="220"/>
      <c r="H32" s="221"/>
    </row>
    <row r="33" spans="2:8" s="153" customFormat="1" ht="18" customHeight="1">
      <c r="B33" s="215"/>
      <c r="C33" s="237"/>
      <c r="D33" s="222" t="s">
        <v>84</v>
      </c>
      <c r="E33" s="222"/>
      <c r="F33" s="176">
        <v>-1574943.1443000138</v>
      </c>
      <c r="G33" s="220">
        <v>7709861.8343000039</v>
      </c>
      <c r="H33" s="221"/>
    </row>
    <row r="34" spans="2:8" s="153" customFormat="1" ht="18" customHeight="1">
      <c r="B34" s="215"/>
      <c r="C34" s="237"/>
      <c r="D34" s="222" t="s">
        <v>85</v>
      </c>
      <c r="E34" s="222"/>
      <c r="F34" s="176"/>
      <c r="G34" s="220"/>
      <c r="H34" s="221"/>
    </row>
    <row r="35" spans="2:8" ht="18" customHeight="1">
      <c r="B35" s="215"/>
      <c r="C35" s="237"/>
      <c r="D35" s="222" t="s">
        <v>86</v>
      </c>
      <c r="E35" s="222"/>
      <c r="F35" s="176"/>
      <c r="G35" s="220"/>
      <c r="H35" s="221"/>
    </row>
    <row r="36" spans="2:8" ht="18" customHeight="1">
      <c r="B36" s="215"/>
      <c r="C36" s="237"/>
      <c r="D36" s="238" t="s">
        <v>101</v>
      </c>
      <c r="E36" s="222"/>
      <c r="F36" s="159">
        <v>-1574943.1443000138</v>
      </c>
      <c r="G36" s="234">
        <v>7709861.8343000039</v>
      </c>
      <c r="H36" s="221"/>
    </row>
    <row r="37" spans="2:8" ht="24" customHeight="1">
      <c r="B37" s="240"/>
      <c r="C37" s="235" t="s">
        <v>87</v>
      </c>
      <c r="D37" s="240"/>
      <c r="E37" s="241"/>
      <c r="F37" s="242">
        <v>-282189.66567692347</v>
      </c>
      <c r="G37" s="243">
        <v>-2441318.0543230958</v>
      </c>
      <c r="H37" s="221"/>
    </row>
    <row r="38" spans="2:8">
      <c r="B38" s="240"/>
      <c r="C38" s="235" t="s">
        <v>88</v>
      </c>
      <c r="D38" s="240"/>
      <c r="E38" s="241"/>
      <c r="F38" s="244">
        <v>626210.27567686606</v>
      </c>
      <c r="G38" s="220">
        <v>3067528.3299999619</v>
      </c>
      <c r="H38" s="221"/>
    </row>
    <row r="39" spans="2:8">
      <c r="B39" s="240"/>
      <c r="C39" s="235" t="s">
        <v>89</v>
      </c>
      <c r="D39" s="240"/>
      <c r="E39" s="241"/>
      <c r="F39" s="242">
        <v>344020.60999994259</v>
      </c>
      <c r="G39" s="243">
        <v>626210.27567686606</v>
      </c>
      <c r="H39" s="221"/>
    </row>
    <row r="40" spans="2:8">
      <c r="H40" s="221"/>
    </row>
    <row r="41" spans="2:8" s="248" customFormat="1">
      <c r="B41" s="247"/>
      <c r="C41" s="247"/>
      <c r="D41" s="247"/>
      <c r="F41" s="249"/>
      <c r="G41" s="250"/>
      <c r="H41" s="221"/>
    </row>
    <row r="42" spans="2:8">
      <c r="F42" s="251"/>
      <c r="G42" s="148"/>
      <c r="H42" s="221"/>
    </row>
    <row r="43" spans="2:8" s="248" customFormat="1">
      <c r="B43" s="247"/>
      <c r="C43" s="247"/>
      <c r="D43" s="247"/>
      <c r="F43" s="249"/>
      <c r="G43" s="250"/>
      <c r="H43" s="221"/>
    </row>
    <row r="44" spans="2:8">
      <c r="G44" s="148"/>
      <c r="H44" s="221"/>
    </row>
  </sheetData>
  <mergeCells count="13">
    <mergeCell ref="B2:H2"/>
    <mergeCell ref="B4:G4"/>
    <mergeCell ref="B5:G5"/>
    <mergeCell ref="B6:B7"/>
    <mergeCell ref="C6:E7"/>
    <mergeCell ref="B18:B19"/>
    <mergeCell ref="C18:C19"/>
    <mergeCell ref="G18:G19"/>
    <mergeCell ref="B15:B16"/>
    <mergeCell ref="G15:G16"/>
    <mergeCell ref="C15:C16"/>
    <mergeCell ref="F15:F16"/>
    <mergeCell ref="F18:F19"/>
  </mergeCells>
  <phoneticPr fontId="13" type="noConversion"/>
  <pageMargins left="0" right="0" top="0.47244094488188981" bottom="0.51181102362204722" header="0.31496062992125984" footer="0.51181102362204722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2" enableFormatConditionsCalculation="0"/>
  <dimension ref="A1:I78"/>
  <sheetViews>
    <sheetView workbookViewId="0">
      <selection activeCell="L42" sqref="L42"/>
    </sheetView>
  </sheetViews>
  <sheetFormatPr defaultColWidth="17.7109375" defaultRowHeight="12.75"/>
  <cols>
    <col min="1" max="1" width="2.85546875" style="148" customWidth="1"/>
    <col min="2" max="2" width="31.28515625" style="148" customWidth="1"/>
    <col min="3" max="3" width="18.28515625" style="148" customWidth="1"/>
    <col min="4" max="4" width="14.7109375" style="148" customWidth="1"/>
    <col min="5" max="5" width="16.140625" style="148" customWidth="1"/>
    <col min="6" max="6" width="19.140625" style="148" customWidth="1"/>
    <col min="7" max="7" width="19.28515625" style="148" customWidth="1"/>
    <col min="8" max="8" width="12.140625" style="148" customWidth="1"/>
    <col min="9" max="9" width="2.7109375" style="148" customWidth="1"/>
    <col min="10" max="16384" width="17.7109375" style="148"/>
  </cols>
  <sheetData>
    <row r="1" spans="1:9" ht="15">
      <c r="B1" s="268"/>
    </row>
    <row r="2" spans="1:9" ht="6.75" customHeight="1"/>
    <row r="3" spans="1:9" ht="25.5" customHeight="1">
      <c r="A3" s="557" t="s">
        <v>302</v>
      </c>
      <c r="B3" s="557"/>
      <c r="C3" s="557"/>
      <c r="D3" s="557"/>
      <c r="E3" s="557"/>
      <c r="F3" s="557"/>
      <c r="G3" s="557"/>
      <c r="H3" s="557"/>
    </row>
    <row r="4" spans="1:9" ht="25.5" customHeight="1">
      <c r="A4" s="569" t="s">
        <v>544</v>
      </c>
      <c r="B4" s="569"/>
      <c r="C4" s="569"/>
      <c r="D4" s="569"/>
      <c r="E4" s="569"/>
      <c r="F4" s="569"/>
      <c r="G4" s="569"/>
      <c r="H4" s="569"/>
    </row>
    <row r="5" spans="1:9" ht="6.75" customHeight="1"/>
    <row r="6" spans="1:9" ht="18" customHeight="1">
      <c r="B6" s="293" t="s">
        <v>63</v>
      </c>
      <c r="G6" s="294"/>
    </row>
    <row r="7" spans="1:9" ht="6.75" customHeight="1" thickBot="1"/>
    <row r="8" spans="1:9" s="245" customFormat="1" ht="24.95" customHeight="1" thickTop="1">
      <c r="A8" s="299"/>
      <c r="B8" s="300"/>
      <c r="C8" s="300" t="s">
        <v>40</v>
      </c>
      <c r="D8" s="300" t="s">
        <v>41</v>
      </c>
      <c r="E8" s="301" t="s">
        <v>65</v>
      </c>
      <c r="F8" s="301" t="s">
        <v>64</v>
      </c>
      <c r="G8" s="300" t="s">
        <v>66</v>
      </c>
      <c r="H8" s="302" t="s">
        <v>59</v>
      </c>
    </row>
    <row r="9" spans="1:9" s="303" customFormat="1" ht="30" customHeight="1" thickBot="1">
      <c r="A9" s="295" t="s">
        <v>5</v>
      </c>
      <c r="B9" s="296" t="s">
        <v>442</v>
      </c>
      <c r="C9" s="297">
        <v>10000000</v>
      </c>
      <c r="D9" s="297">
        <v>0</v>
      </c>
      <c r="E9" s="297">
        <v>0</v>
      </c>
      <c r="F9" s="297">
        <v>0</v>
      </c>
      <c r="G9" s="297">
        <v>-14367553</v>
      </c>
      <c r="H9" s="298">
        <v>-4367553</v>
      </c>
    </row>
    <row r="10" spans="1:9" ht="19.5" customHeight="1" thickTop="1">
      <c r="A10" s="304">
        <v>1</v>
      </c>
      <c r="B10" s="305" t="s">
        <v>62</v>
      </c>
      <c r="C10" s="306"/>
      <c r="D10" s="306">
        <v>0</v>
      </c>
      <c r="E10" s="306">
        <v>0</v>
      </c>
      <c r="F10" s="306">
        <v>0</v>
      </c>
      <c r="G10" s="306">
        <v>-10970568</v>
      </c>
      <c r="H10" s="307">
        <v>-10970568</v>
      </c>
      <c r="I10" s="303"/>
    </row>
    <row r="11" spans="1:9" ht="19.5" customHeight="1">
      <c r="A11" s="304">
        <v>2</v>
      </c>
      <c r="B11" s="305" t="s">
        <v>60</v>
      </c>
      <c r="C11" s="306">
        <v>0</v>
      </c>
      <c r="D11" s="306">
        <v>0</v>
      </c>
      <c r="E11" s="306">
        <v>0</v>
      </c>
      <c r="F11" s="306">
        <v>0</v>
      </c>
      <c r="G11" s="306">
        <v>0</v>
      </c>
      <c r="H11" s="307">
        <v>0</v>
      </c>
      <c r="I11" s="303"/>
    </row>
    <row r="12" spans="1:9" ht="19.5" customHeight="1">
      <c r="A12" s="304">
        <v>3</v>
      </c>
      <c r="B12" s="305" t="s">
        <v>67</v>
      </c>
      <c r="C12" s="306"/>
      <c r="D12" s="306">
        <v>0</v>
      </c>
      <c r="E12" s="306">
        <v>0</v>
      </c>
      <c r="F12" s="306">
        <v>0</v>
      </c>
      <c r="G12" s="306">
        <v>0</v>
      </c>
      <c r="H12" s="307">
        <v>0</v>
      </c>
      <c r="I12" s="303"/>
    </row>
    <row r="13" spans="1:9" ht="19.5" customHeight="1">
      <c r="A13" s="304">
        <v>4</v>
      </c>
      <c r="B13" s="305" t="s">
        <v>163</v>
      </c>
      <c r="C13" s="306">
        <v>0</v>
      </c>
      <c r="D13" s="306">
        <v>0</v>
      </c>
      <c r="E13" s="306">
        <v>0</v>
      </c>
      <c r="F13" s="306">
        <v>0</v>
      </c>
      <c r="G13" s="306">
        <v>0</v>
      </c>
      <c r="H13" s="307">
        <v>0</v>
      </c>
      <c r="I13" s="303"/>
    </row>
    <row r="14" spans="1:9" ht="19.5" customHeight="1" thickBot="1">
      <c r="A14" s="295" t="s">
        <v>545</v>
      </c>
      <c r="B14" s="296" t="s">
        <v>443</v>
      </c>
      <c r="C14" s="297">
        <v>10000000</v>
      </c>
      <c r="D14" s="297">
        <v>0</v>
      </c>
      <c r="E14" s="297">
        <v>0</v>
      </c>
      <c r="F14" s="297">
        <v>0</v>
      </c>
      <c r="G14" s="297">
        <v>-25338121</v>
      </c>
      <c r="H14" s="298">
        <v>-15338121</v>
      </c>
      <c r="I14" s="303"/>
    </row>
    <row r="15" spans="1:9" ht="19.5" customHeight="1" thickTop="1">
      <c r="A15" s="304">
        <v>1</v>
      </c>
      <c r="B15" s="305" t="s">
        <v>62</v>
      </c>
      <c r="C15" s="306"/>
      <c r="D15" s="306"/>
      <c r="E15" s="306"/>
      <c r="F15" s="306"/>
      <c r="G15" s="306">
        <v>-7351100.0679999841</v>
      </c>
      <c r="H15" s="308">
        <v>-7351100.0679999841</v>
      </c>
      <c r="I15" s="303"/>
    </row>
    <row r="16" spans="1:9" ht="19.5" customHeight="1">
      <c r="A16" s="304">
        <v>2</v>
      </c>
      <c r="B16" s="305" t="s">
        <v>60</v>
      </c>
      <c r="C16" s="306"/>
      <c r="D16" s="306"/>
      <c r="E16" s="306"/>
      <c r="F16" s="306"/>
      <c r="G16" s="306"/>
      <c r="H16" s="308"/>
      <c r="I16" s="303"/>
    </row>
    <row r="17" spans="1:9" ht="19.5" customHeight="1">
      <c r="A17" s="304">
        <v>3</v>
      </c>
      <c r="B17" s="305" t="s">
        <v>67</v>
      </c>
      <c r="C17" s="306"/>
      <c r="D17" s="306"/>
      <c r="E17" s="306"/>
      <c r="F17" s="306"/>
      <c r="G17" s="306"/>
      <c r="H17" s="308"/>
      <c r="I17" s="303"/>
    </row>
    <row r="18" spans="1:9" ht="19.5" customHeight="1">
      <c r="A18" s="304">
        <v>4</v>
      </c>
      <c r="B18" s="305" t="s">
        <v>163</v>
      </c>
      <c r="C18" s="306"/>
      <c r="D18" s="306"/>
      <c r="E18" s="306"/>
      <c r="F18" s="306"/>
      <c r="G18" s="306"/>
      <c r="H18" s="308"/>
      <c r="I18" s="303"/>
    </row>
    <row r="19" spans="1:9" ht="30" customHeight="1" thickBot="1">
      <c r="A19" s="295" t="s">
        <v>36</v>
      </c>
      <c r="B19" s="296" t="s">
        <v>543</v>
      </c>
      <c r="C19" s="297">
        <v>10000000</v>
      </c>
      <c r="D19" s="297">
        <v>0</v>
      </c>
      <c r="E19" s="297">
        <v>0</v>
      </c>
      <c r="F19" s="297">
        <v>0</v>
      </c>
      <c r="G19" s="297">
        <v>-32689221.067999985</v>
      </c>
      <c r="H19" s="298">
        <v>-22689221.067999985</v>
      </c>
      <c r="I19" s="303"/>
    </row>
    <row r="20" spans="1:9" ht="14.1" customHeight="1" thickTop="1">
      <c r="G20" s="309"/>
    </row>
    <row r="21" spans="1:9" ht="14.1" customHeight="1">
      <c r="G21" s="310"/>
      <c r="H21" s="246"/>
    </row>
    <row r="22" spans="1:9" ht="14.1" customHeight="1">
      <c r="G22" s="246"/>
      <c r="H22" s="246"/>
    </row>
    <row r="23" spans="1:9" ht="14.1" customHeight="1"/>
    <row r="24" spans="1:9" ht="14.1" customHeight="1"/>
    <row r="25" spans="1:9" ht="14.1" customHeight="1"/>
    <row r="26" spans="1:9" ht="14.1" customHeight="1"/>
    <row r="27" spans="1:9" ht="14.1" customHeight="1"/>
    <row r="28" spans="1:9" ht="14.1" customHeight="1"/>
    <row r="29" spans="1:9" ht="14.1" customHeight="1"/>
    <row r="30" spans="1:9" ht="14.1" customHeight="1"/>
    <row r="31" spans="1:9" ht="14.1" customHeight="1"/>
    <row r="32" spans="1:9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</sheetData>
  <mergeCells count="2">
    <mergeCell ref="A3:H3"/>
    <mergeCell ref="A4:H4"/>
  </mergeCells>
  <phoneticPr fontId="13" type="noConversion"/>
  <printOptions horizontalCentered="1"/>
  <pageMargins left="0" right="0" top="0.48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1:P275"/>
  <sheetViews>
    <sheetView tabSelected="1" topLeftCell="A158" zoomScale="80" zoomScaleNormal="80" workbookViewId="0">
      <selection activeCell="B170" sqref="B170:L251"/>
    </sheetView>
  </sheetViews>
  <sheetFormatPr defaultColWidth="12.5703125" defaultRowHeight="15" customHeight="1"/>
  <cols>
    <col min="1" max="1" width="1.5703125" style="9" customWidth="1"/>
    <col min="2" max="2" width="4.42578125" style="101" customWidth="1"/>
    <col min="3" max="3" width="3.28515625" style="9" customWidth="1"/>
    <col min="4" max="4" width="4.7109375" style="9" customWidth="1"/>
    <col min="5" max="5" width="17" style="9" customWidth="1"/>
    <col min="6" max="6" width="17.85546875" style="89" customWidth="1"/>
    <col min="7" max="7" width="16.5703125" style="89" customWidth="1"/>
    <col min="8" max="8" width="19.5703125" style="89" customWidth="1"/>
    <col min="9" max="9" width="19" style="89" customWidth="1"/>
    <col min="10" max="10" width="19.140625" style="95" customWidth="1"/>
    <col min="11" max="11" width="21" style="96" customWidth="1"/>
    <col min="12" max="12" width="20.7109375" style="78" bestFit="1" customWidth="1"/>
    <col min="13" max="13" width="3.42578125" style="9" customWidth="1"/>
    <col min="14" max="14" width="17.7109375" style="9" bestFit="1" customWidth="1"/>
    <col min="15" max="15" width="15.42578125" style="9" bestFit="1" customWidth="1"/>
    <col min="16" max="16384" width="12.5703125" style="9"/>
  </cols>
  <sheetData>
    <row r="1" spans="2:14" ht="15" customHeight="1">
      <c r="B1" s="2"/>
      <c r="C1" s="3"/>
      <c r="D1" s="3"/>
      <c r="E1" s="3"/>
      <c r="F1" s="4"/>
      <c r="G1" s="4"/>
      <c r="H1" s="4"/>
      <c r="I1" s="4"/>
      <c r="J1" s="5"/>
      <c r="K1" s="6"/>
      <c r="L1" s="7"/>
      <c r="M1" s="8"/>
    </row>
    <row r="2" spans="2:14" ht="15" customHeight="1">
      <c r="B2" s="10" t="s">
        <v>219</v>
      </c>
      <c r="C2" s="11"/>
      <c r="D2" s="11"/>
      <c r="E2" s="11"/>
      <c r="F2" s="12"/>
      <c r="G2" s="12"/>
      <c r="H2" s="12"/>
      <c r="I2" s="12"/>
      <c r="J2" s="13"/>
      <c r="K2" s="14"/>
      <c r="L2" s="15"/>
      <c r="M2" s="16"/>
    </row>
    <row r="3" spans="2:14" s="17" customFormat="1" ht="15" customHeight="1"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4"/>
    </row>
    <row r="4" spans="2:14" ht="15" customHeight="1">
      <c r="B4" s="10"/>
      <c r="C4" s="615" t="s">
        <v>162</v>
      </c>
      <c r="D4" s="615"/>
      <c r="E4" s="18" t="s">
        <v>220</v>
      </c>
      <c r="F4" s="12"/>
      <c r="G4" s="12"/>
      <c r="H4" s="12"/>
      <c r="I4" s="12"/>
      <c r="J4" s="13"/>
      <c r="K4" s="14"/>
      <c r="L4" s="15"/>
      <c r="M4" s="16"/>
    </row>
    <row r="5" spans="2:14" ht="15" customHeight="1">
      <c r="B5" s="10"/>
      <c r="C5" s="11"/>
      <c r="D5" s="11"/>
      <c r="E5" s="11"/>
      <c r="F5" s="12"/>
      <c r="G5" s="12"/>
      <c r="H5" s="12"/>
      <c r="I5" s="12"/>
      <c r="J5" s="13"/>
      <c r="K5" s="14"/>
      <c r="L5" s="15"/>
      <c r="M5" s="16"/>
    </row>
    <row r="6" spans="2:14" ht="15" customHeight="1">
      <c r="B6" s="10"/>
      <c r="C6" s="11"/>
      <c r="D6" s="19" t="s">
        <v>5</v>
      </c>
      <c r="E6" s="20" t="s">
        <v>221</v>
      </c>
      <c r="F6" s="21"/>
      <c r="G6" s="21"/>
      <c r="H6" s="12"/>
      <c r="I6" s="12"/>
      <c r="J6" s="13"/>
      <c r="K6" s="14"/>
      <c r="L6" s="15"/>
      <c r="M6" s="16"/>
    </row>
    <row r="7" spans="2:14" ht="15" customHeight="1">
      <c r="B7" s="10"/>
      <c r="C7" s="11"/>
      <c r="D7" s="19"/>
      <c r="E7" s="20"/>
      <c r="F7" s="21"/>
      <c r="G7" s="21"/>
      <c r="H7" s="12"/>
      <c r="I7" s="12"/>
      <c r="J7" s="13"/>
      <c r="K7" s="14"/>
      <c r="L7" s="15"/>
      <c r="M7" s="16"/>
    </row>
    <row r="8" spans="2:14" ht="15" customHeight="1">
      <c r="B8" s="10"/>
      <c r="C8" s="11"/>
      <c r="D8" s="22">
        <v>1</v>
      </c>
      <c r="E8" s="23" t="s">
        <v>10</v>
      </c>
      <c r="F8" s="24"/>
      <c r="G8" s="12"/>
      <c r="H8" s="12"/>
      <c r="I8" s="12"/>
      <c r="J8" s="13"/>
      <c r="K8" s="14"/>
      <c r="L8" s="15"/>
      <c r="M8" s="16"/>
    </row>
    <row r="9" spans="2:14" ht="15" customHeight="1">
      <c r="B9" s="10">
        <v>3</v>
      </c>
      <c r="C9" s="11"/>
      <c r="D9" s="11"/>
      <c r="E9" s="25" t="s">
        <v>28</v>
      </c>
      <c r="F9" s="14"/>
      <c r="G9" s="14"/>
      <c r="H9" s="14"/>
      <c r="I9" s="14"/>
      <c r="J9" s="13"/>
      <c r="K9" s="14"/>
      <c r="L9" s="15"/>
      <c r="M9" s="16"/>
    </row>
    <row r="10" spans="2:14" s="31" customFormat="1" ht="15" customHeight="1">
      <c r="B10" s="25"/>
      <c r="C10" s="26"/>
      <c r="D10" s="604" t="s">
        <v>4</v>
      </c>
      <c r="E10" s="604" t="s">
        <v>222</v>
      </c>
      <c r="F10" s="604"/>
      <c r="G10" s="616" t="s">
        <v>223</v>
      </c>
      <c r="H10" s="588" t="s">
        <v>224</v>
      </c>
      <c r="I10" s="589"/>
      <c r="J10" s="27" t="s">
        <v>225</v>
      </c>
      <c r="K10" s="28" t="s">
        <v>226</v>
      </c>
      <c r="L10" s="29" t="s">
        <v>225</v>
      </c>
      <c r="M10" s="30"/>
    </row>
    <row r="11" spans="2:14" s="31" customFormat="1" ht="15" customHeight="1">
      <c r="B11" s="25"/>
      <c r="C11" s="26"/>
      <c r="D11" s="604"/>
      <c r="E11" s="604"/>
      <c r="F11" s="604"/>
      <c r="G11" s="616"/>
      <c r="H11" s="590"/>
      <c r="I11" s="591"/>
      <c r="J11" s="32" t="s">
        <v>227</v>
      </c>
      <c r="K11" s="33" t="s">
        <v>228</v>
      </c>
      <c r="L11" s="34" t="s">
        <v>229</v>
      </c>
      <c r="M11" s="30"/>
    </row>
    <row r="12" spans="2:14" ht="15" customHeight="1">
      <c r="B12" s="10"/>
      <c r="C12" s="11"/>
      <c r="D12" s="35">
        <v>1</v>
      </c>
      <c r="E12" s="572"/>
      <c r="F12" s="573"/>
      <c r="G12" s="36"/>
      <c r="H12" s="611"/>
      <c r="I12" s="612"/>
      <c r="J12" s="37"/>
      <c r="K12" s="38"/>
      <c r="L12" s="37">
        <f t="shared" ref="L12:L21" si="0">J12*K12</f>
        <v>0</v>
      </c>
      <c r="M12" s="16"/>
      <c r="N12" s="39"/>
    </row>
    <row r="13" spans="2:14" ht="15" customHeight="1">
      <c r="B13" s="10"/>
      <c r="C13" s="11"/>
      <c r="D13" s="35">
        <v>2</v>
      </c>
      <c r="E13" s="572" t="s">
        <v>289</v>
      </c>
      <c r="F13" s="573"/>
      <c r="G13" s="36" t="s">
        <v>290</v>
      </c>
      <c r="H13" s="611">
        <v>111293185020112</v>
      </c>
      <c r="I13" s="612"/>
      <c r="J13" s="37">
        <v>20327.73</v>
      </c>
      <c r="K13" s="38">
        <v>1</v>
      </c>
      <c r="L13" s="37">
        <f t="shared" si="0"/>
        <v>20327.73</v>
      </c>
      <c r="M13" s="16"/>
      <c r="N13" s="39"/>
    </row>
    <row r="14" spans="2:14" ht="15" customHeight="1">
      <c r="B14" s="10"/>
      <c r="C14" s="11"/>
      <c r="D14" s="35">
        <v>3</v>
      </c>
      <c r="E14" s="572" t="s">
        <v>315</v>
      </c>
      <c r="F14" s="573"/>
      <c r="G14" s="36" t="s">
        <v>316</v>
      </c>
      <c r="H14" s="611" t="s">
        <v>0</v>
      </c>
      <c r="I14" s="612"/>
      <c r="J14" s="37">
        <v>1819.88</v>
      </c>
      <c r="K14" s="38">
        <v>140.19999999999999</v>
      </c>
      <c r="L14" s="37">
        <f t="shared" si="0"/>
        <v>255147.17600000001</v>
      </c>
      <c r="M14" s="16"/>
      <c r="N14" s="39"/>
    </row>
    <row r="15" spans="2:14" ht="15" customHeight="1">
      <c r="B15" s="10"/>
      <c r="C15" s="11"/>
      <c r="D15" s="35">
        <v>4</v>
      </c>
      <c r="E15" s="572" t="s">
        <v>315</v>
      </c>
      <c r="F15" s="573"/>
      <c r="G15" s="36" t="s">
        <v>290</v>
      </c>
      <c r="H15" s="611" t="s">
        <v>445</v>
      </c>
      <c r="I15" s="612"/>
      <c r="J15" s="37">
        <v>7696.02</v>
      </c>
      <c r="K15" s="38">
        <v>1</v>
      </c>
      <c r="L15" s="37">
        <f t="shared" si="0"/>
        <v>7696.02</v>
      </c>
      <c r="M15" s="16"/>
      <c r="N15" s="39"/>
    </row>
    <row r="16" spans="2:14" ht="15" customHeight="1">
      <c r="B16" s="10"/>
      <c r="C16" s="11"/>
      <c r="D16" s="35">
        <v>5</v>
      </c>
      <c r="E16" s="572" t="s">
        <v>426</v>
      </c>
      <c r="F16" s="573"/>
      <c r="G16" s="36" t="s">
        <v>290</v>
      </c>
      <c r="H16" s="40" t="s">
        <v>459</v>
      </c>
      <c r="I16" s="41"/>
      <c r="J16" s="37">
        <v>0</v>
      </c>
      <c r="K16" s="38">
        <v>1</v>
      </c>
      <c r="L16" s="37">
        <f t="shared" si="0"/>
        <v>0</v>
      </c>
      <c r="M16" s="16"/>
      <c r="N16" s="39"/>
    </row>
    <row r="17" spans="2:14" ht="15" customHeight="1">
      <c r="B17" s="10"/>
      <c r="C17" s="11"/>
      <c r="D17" s="35">
        <v>6</v>
      </c>
      <c r="E17" s="572" t="s">
        <v>426</v>
      </c>
      <c r="F17" s="573"/>
      <c r="G17" s="36" t="s">
        <v>316</v>
      </c>
      <c r="H17" s="40" t="s">
        <v>458</v>
      </c>
      <c r="I17" s="41"/>
      <c r="J17" s="37">
        <v>0</v>
      </c>
      <c r="K17" s="38">
        <v>140.19999999999999</v>
      </c>
      <c r="L17" s="37">
        <f t="shared" si="0"/>
        <v>0</v>
      </c>
      <c r="M17" s="16"/>
      <c r="N17" s="39"/>
    </row>
    <row r="18" spans="2:14" ht="15" customHeight="1">
      <c r="B18" s="10"/>
      <c r="C18" s="11"/>
      <c r="D18" s="35">
        <v>7</v>
      </c>
      <c r="E18" s="572" t="s">
        <v>317</v>
      </c>
      <c r="F18" s="573"/>
      <c r="G18" s="36" t="s">
        <v>316</v>
      </c>
      <c r="H18" s="611">
        <v>9.0201912300142298E+17</v>
      </c>
      <c r="I18" s="612"/>
      <c r="J18" s="37">
        <v>152.185</v>
      </c>
      <c r="K18" s="42">
        <v>140.19999999999999</v>
      </c>
      <c r="L18" s="37">
        <f t="shared" si="0"/>
        <v>21336.337</v>
      </c>
      <c r="M18" s="16"/>
    </row>
    <row r="19" spans="2:14" ht="15" customHeight="1">
      <c r="B19" s="10"/>
      <c r="C19" s="11"/>
      <c r="D19" s="35">
        <v>8</v>
      </c>
      <c r="E19" s="572" t="s">
        <v>317</v>
      </c>
      <c r="F19" s="573"/>
      <c r="G19" s="43" t="s">
        <v>290</v>
      </c>
      <c r="H19" s="611">
        <v>9.0201912300149901E+17</v>
      </c>
      <c r="I19" s="612"/>
      <c r="J19" s="37">
        <v>17487.060000000001</v>
      </c>
      <c r="K19" s="42">
        <v>1</v>
      </c>
      <c r="L19" s="37">
        <f t="shared" si="0"/>
        <v>17487.060000000001</v>
      </c>
      <c r="M19" s="16"/>
    </row>
    <row r="20" spans="2:14" ht="15" customHeight="1">
      <c r="B20" s="10"/>
      <c r="C20" s="11"/>
      <c r="D20" s="35">
        <v>9</v>
      </c>
      <c r="E20" s="572" t="s">
        <v>444</v>
      </c>
      <c r="F20" s="573"/>
      <c r="G20" s="36" t="s">
        <v>316</v>
      </c>
      <c r="H20" s="40" t="s">
        <v>460</v>
      </c>
      <c r="I20" s="41"/>
      <c r="J20" s="37">
        <v>37.69</v>
      </c>
      <c r="K20" s="42">
        <v>140.19999999999999</v>
      </c>
      <c r="L20" s="37">
        <f t="shared" si="0"/>
        <v>5284.137999999999</v>
      </c>
      <c r="M20" s="16"/>
    </row>
    <row r="21" spans="2:14" ht="15" customHeight="1">
      <c r="B21" s="10"/>
      <c r="C21" s="11"/>
      <c r="D21" s="35">
        <v>10</v>
      </c>
      <c r="E21" s="572" t="s">
        <v>444</v>
      </c>
      <c r="F21" s="573"/>
      <c r="G21" s="43" t="s">
        <v>290</v>
      </c>
      <c r="H21" s="40" t="s">
        <v>461</v>
      </c>
      <c r="I21" s="41"/>
      <c r="J21" s="37">
        <v>10450.950000000001</v>
      </c>
      <c r="K21" s="42">
        <v>1</v>
      </c>
      <c r="L21" s="37">
        <f t="shared" si="0"/>
        <v>10450.950000000001</v>
      </c>
      <c r="M21" s="16"/>
    </row>
    <row r="22" spans="2:14" ht="15" customHeight="1">
      <c r="B22" s="10"/>
      <c r="C22" s="11"/>
      <c r="D22" s="35"/>
      <c r="E22" s="44"/>
      <c r="F22" s="45"/>
      <c r="G22" s="43"/>
      <c r="H22" s="46"/>
      <c r="I22" s="46"/>
      <c r="J22" s="45"/>
      <c r="K22" s="42"/>
      <c r="L22" s="37"/>
      <c r="M22" s="16"/>
    </row>
    <row r="23" spans="2:14" s="17" customFormat="1" ht="15" customHeight="1">
      <c r="B23" s="47"/>
      <c r="C23" s="48"/>
      <c r="D23" s="49"/>
      <c r="E23" s="596" t="s">
        <v>230</v>
      </c>
      <c r="F23" s="597"/>
      <c r="G23" s="597"/>
      <c r="H23" s="597"/>
      <c r="I23" s="597"/>
      <c r="J23" s="597"/>
      <c r="K23" s="598"/>
      <c r="L23" s="50">
        <f>SUM(L12:L22)</f>
        <v>337729.41100000002</v>
      </c>
      <c r="M23" s="51"/>
      <c r="N23" s="52"/>
    </row>
    <row r="24" spans="2:14" ht="15" customHeight="1">
      <c r="B24" s="10">
        <v>4</v>
      </c>
      <c r="C24" s="11"/>
      <c r="D24" s="11"/>
      <c r="E24" s="53" t="s">
        <v>29</v>
      </c>
      <c r="F24" s="54"/>
      <c r="G24" s="54"/>
      <c r="H24" s="54"/>
      <c r="I24" s="54"/>
      <c r="J24" s="15"/>
      <c r="K24" s="55"/>
      <c r="L24" s="15"/>
      <c r="M24" s="16"/>
    </row>
    <row r="25" spans="2:14" s="31" customFormat="1" ht="15" customHeight="1">
      <c r="B25" s="25"/>
      <c r="C25" s="26"/>
      <c r="D25" s="604" t="s">
        <v>4</v>
      </c>
      <c r="E25" s="605" t="s">
        <v>231</v>
      </c>
      <c r="F25" s="606"/>
      <c r="G25" s="606"/>
      <c r="H25" s="606"/>
      <c r="I25" s="607"/>
      <c r="J25" s="29" t="s">
        <v>225</v>
      </c>
      <c r="K25" s="56" t="s">
        <v>226</v>
      </c>
      <c r="L25" s="29" t="s">
        <v>225</v>
      </c>
      <c r="M25" s="30"/>
    </row>
    <row r="26" spans="2:14" s="31" customFormat="1" ht="15" customHeight="1">
      <c r="B26" s="25"/>
      <c r="C26" s="26"/>
      <c r="D26" s="604"/>
      <c r="E26" s="608"/>
      <c r="F26" s="609"/>
      <c r="G26" s="609"/>
      <c r="H26" s="609"/>
      <c r="I26" s="610"/>
      <c r="J26" s="34" t="s">
        <v>227</v>
      </c>
      <c r="K26" s="57" t="s">
        <v>228</v>
      </c>
      <c r="L26" s="34" t="s">
        <v>229</v>
      </c>
      <c r="M26" s="30"/>
    </row>
    <row r="27" spans="2:14" ht="15" customHeight="1">
      <c r="B27" s="10"/>
      <c r="C27" s="11"/>
      <c r="D27" s="35">
        <v>1</v>
      </c>
      <c r="E27" s="593" t="s">
        <v>232</v>
      </c>
      <c r="F27" s="594"/>
      <c r="G27" s="594"/>
      <c r="H27" s="594"/>
      <c r="I27" s="595"/>
      <c r="J27" s="37">
        <v>5921.04</v>
      </c>
      <c r="K27" s="38">
        <v>1</v>
      </c>
      <c r="L27" s="37">
        <f>J27*K27</f>
        <v>5921.04</v>
      </c>
      <c r="M27" s="16"/>
    </row>
    <row r="28" spans="2:14" ht="15" customHeight="1">
      <c r="B28" s="10"/>
      <c r="C28" s="11"/>
      <c r="D28" s="35">
        <v>2</v>
      </c>
      <c r="E28" s="593" t="s">
        <v>233</v>
      </c>
      <c r="F28" s="594"/>
      <c r="G28" s="594"/>
      <c r="H28" s="594"/>
      <c r="I28" s="595"/>
      <c r="J28" s="37">
        <v>0</v>
      </c>
      <c r="K28" s="38">
        <v>139.59</v>
      </c>
      <c r="L28" s="37">
        <f>J28*K28</f>
        <v>0</v>
      </c>
      <c r="M28" s="16"/>
      <c r="N28" s="39"/>
    </row>
    <row r="29" spans="2:14" ht="15" customHeight="1">
      <c r="B29" s="10"/>
      <c r="C29" s="11"/>
      <c r="D29" s="35"/>
      <c r="E29" s="596" t="s">
        <v>230</v>
      </c>
      <c r="F29" s="597"/>
      <c r="G29" s="597"/>
      <c r="H29" s="597"/>
      <c r="I29" s="597"/>
      <c r="J29" s="597"/>
      <c r="K29" s="598"/>
      <c r="L29" s="58">
        <f>SUM(L27:L28)</f>
        <v>5921.04</v>
      </c>
      <c r="M29" s="16"/>
    </row>
    <row r="30" spans="2:14" ht="15" customHeight="1">
      <c r="B30" s="10"/>
      <c r="C30" s="11"/>
      <c r="D30" s="35"/>
      <c r="E30" s="59"/>
      <c r="F30" s="60"/>
      <c r="G30" s="60"/>
      <c r="H30" s="60"/>
      <c r="I30" s="60"/>
      <c r="J30" s="61"/>
      <c r="K30" s="62"/>
      <c r="L30" s="37"/>
      <c r="M30" s="16"/>
    </row>
    <row r="31" spans="2:14" ht="15" customHeight="1">
      <c r="B31" s="10"/>
      <c r="C31" s="11"/>
      <c r="D31" s="49"/>
      <c r="E31" s="599" t="s">
        <v>230</v>
      </c>
      <c r="F31" s="600"/>
      <c r="G31" s="600"/>
      <c r="H31" s="600"/>
      <c r="I31" s="600"/>
      <c r="J31" s="600"/>
      <c r="K31" s="601"/>
      <c r="L31" s="50">
        <f>L29+L23</f>
        <v>343650.451</v>
      </c>
      <c r="M31" s="16"/>
    </row>
    <row r="32" spans="2:14" ht="15" customHeight="1">
      <c r="B32" s="10"/>
      <c r="C32" s="11"/>
      <c r="D32" s="11"/>
      <c r="E32" s="11"/>
      <c r="F32" s="12"/>
      <c r="G32" s="12"/>
      <c r="H32" s="12"/>
      <c r="I32" s="12"/>
      <c r="J32" s="13"/>
      <c r="K32" s="14"/>
      <c r="L32" s="15"/>
      <c r="M32" s="16"/>
    </row>
    <row r="33" spans="2:16" ht="15" customHeight="1">
      <c r="B33" s="10"/>
      <c r="C33" s="11"/>
      <c r="D33" s="11"/>
      <c r="E33" s="11"/>
      <c r="F33" s="12"/>
      <c r="G33" s="12"/>
      <c r="H33" s="12"/>
      <c r="I33" s="12"/>
      <c r="J33" s="13"/>
      <c r="K33" s="14"/>
      <c r="L33" s="15"/>
      <c r="M33" s="16"/>
    </row>
    <row r="34" spans="2:16" ht="15" customHeight="1">
      <c r="B34" s="10">
        <v>5</v>
      </c>
      <c r="C34" s="11"/>
      <c r="D34" s="22">
        <v>2</v>
      </c>
      <c r="E34" s="23" t="s">
        <v>151</v>
      </c>
      <c r="F34" s="24"/>
      <c r="G34" s="12"/>
      <c r="H34" s="12"/>
      <c r="I34" s="12"/>
      <c r="J34" s="13"/>
      <c r="K34" s="14"/>
      <c r="L34" s="15"/>
      <c r="M34" s="16"/>
    </row>
    <row r="35" spans="2:16" ht="15" customHeight="1">
      <c r="B35" s="10"/>
      <c r="C35" s="11"/>
      <c r="D35" s="11"/>
      <c r="E35" s="11"/>
      <c r="F35" s="12" t="s">
        <v>234</v>
      </c>
      <c r="G35" s="12"/>
      <c r="H35" s="12"/>
      <c r="I35" s="12"/>
      <c r="J35" s="13"/>
      <c r="K35" s="14"/>
      <c r="L35" s="15"/>
      <c r="M35" s="16"/>
    </row>
    <row r="36" spans="2:16" ht="15" customHeight="1">
      <c r="B36" s="10"/>
      <c r="C36" s="11"/>
      <c r="D36" s="11"/>
      <c r="E36" s="11"/>
      <c r="F36" s="12"/>
      <c r="G36" s="12"/>
      <c r="H36" s="12"/>
      <c r="I36" s="12"/>
      <c r="J36" s="13"/>
      <c r="K36" s="14"/>
      <c r="L36" s="15"/>
      <c r="M36" s="16"/>
      <c r="N36" s="11"/>
      <c r="O36" s="11"/>
      <c r="P36" s="11"/>
    </row>
    <row r="37" spans="2:16" ht="15" customHeight="1">
      <c r="B37" s="10">
        <v>6</v>
      </c>
      <c r="C37" s="11"/>
      <c r="D37" s="22">
        <v>3</v>
      </c>
      <c r="E37" s="23" t="s">
        <v>152</v>
      </c>
      <c r="F37" s="24"/>
      <c r="G37" s="12"/>
      <c r="H37" s="12"/>
      <c r="I37" s="12"/>
      <c r="J37" s="13"/>
      <c r="K37" s="14"/>
      <c r="L37" s="15"/>
      <c r="M37" s="16"/>
      <c r="N37" s="11"/>
      <c r="O37" s="11"/>
      <c r="P37" s="11"/>
    </row>
    <row r="38" spans="2:16" ht="15" customHeight="1">
      <c r="B38" s="10"/>
      <c r="C38" s="11"/>
      <c r="D38" s="47"/>
      <c r="E38" s="63"/>
      <c r="F38" s="24"/>
      <c r="G38" s="12"/>
      <c r="H38" s="12"/>
      <c r="I38" s="12"/>
      <c r="J38" s="13"/>
      <c r="K38" s="14"/>
      <c r="L38" s="15"/>
      <c r="M38" s="16"/>
      <c r="N38" s="11"/>
      <c r="O38" s="11"/>
      <c r="P38" s="11"/>
    </row>
    <row r="39" spans="2:16" ht="15" customHeight="1">
      <c r="B39" s="10">
        <v>7</v>
      </c>
      <c r="C39" s="11"/>
      <c r="D39" s="47" t="s">
        <v>115</v>
      </c>
      <c r="E39" s="64" t="s">
        <v>153</v>
      </c>
      <c r="F39" s="12"/>
      <c r="G39" s="12"/>
      <c r="H39" s="12" t="s">
        <v>462</v>
      </c>
      <c r="I39" s="12"/>
      <c r="J39" s="13"/>
      <c r="K39" s="14"/>
      <c r="L39" s="11"/>
      <c r="M39" s="16"/>
      <c r="N39" s="15"/>
      <c r="O39" s="11"/>
      <c r="P39" s="11"/>
    </row>
    <row r="40" spans="2:16" ht="15" customHeight="1">
      <c r="B40" s="10"/>
      <c r="C40" s="11"/>
      <c r="D40" s="11"/>
      <c r="E40" s="574" t="s">
        <v>235</v>
      </c>
      <c r="F40" s="574"/>
      <c r="G40" s="12"/>
      <c r="H40" s="13" t="s">
        <v>4</v>
      </c>
      <c r="I40" s="14"/>
      <c r="J40" s="13" t="s">
        <v>236</v>
      </c>
      <c r="K40" s="65">
        <f>K42+K43+K44+K45</f>
        <v>18028620.030000001</v>
      </c>
      <c r="L40" s="66"/>
      <c r="M40" s="16"/>
      <c r="N40" s="15"/>
      <c r="O40" s="11"/>
      <c r="P40" s="11"/>
    </row>
    <row r="41" spans="2:16" ht="15" customHeight="1">
      <c r="B41" s="10"/>
      <c r="C41" s="11"/>
      <c r="D41" s="11"/>
      <c r="E41" s="574" t="s">
        <v>237</v>
      </c>
      <c r="F41" s="574"/>
      <c r="G41" s="12"/>
      <c r="H41" s="13" t="s">
        <v>4</v>
      </c>
      <c r="I41" s="67"/>
      <c r="J41" s="13" t="s">
        <v>236</v>
      </c>
      <c r="K41" s="68"/>
      <c r="L41" s="69"/>
      <c r="M41" s="16"/>
      <c r="N41" s="15"/>
      <c r="O41" s="11"/>
      <c r="P41" s="11"/>
    </row>
    <row r="42" spans="2:16" ht="15" customHeight="1">
      <c r="B42" s="10"/>
      <c r="C42" s="11"/>
      <c r="D42" s="11"/>
      <c r="E42" s="11" t="s">
        <v>238</v>
      </c>
      <c r="F42" s="12"/>
      <c r="G42" s="12"/>
      <c r="H42" s="13" t="s">
        <v>4</v>
      </c>
      <c r="I42" s="67"/>
      <c r="J42" s="13" t="s">
        <v>236</v>
      </c>
      <c r="K42" s="70">
        <f>+'[2]Klie 31.12'!D64+'[2]Klie 31.12'!E64</f>
        <v>1785198.0599999998</v>
      </c>
      <c r="L42" s="66"/>
      <c r="M42" s="16"/>
      <c r="N42" s="15"/>
      <c r="O42" s="11"/>
      <c r="P42" s="11"/>
    </row>
    <row r="43" spans="2:16" ht="15" customHeight="1">
      <c r="B43" s="10"/>
      <c r="C43" s="11"/>
      <c r="D43" s="11"/>
      <c r="E43" s="11" t="s">
        <v>239</v>
      </c>
      <c r="F43" s="12"/>
      <c r="G43" s="12"/>
      <c r="H43" s="13" t="s">
        <v>4</v>
      </c>
      <c r="I43" s="67"/>
      <c r="J43" s="13" t="s">
        <v>236</v>
      </c>
      <c r="K43" s="70">
        <f>+'[2]Klie 31.12'!F64</f>
        <v>1713482.04</v>
      </c>
      <c r="L43" s="11"/>
      <c r="M43" s="16"/>
      <c r="N43" s="15"/>
      <c r="O43" s="11"/>
      <c r="P43" s="11"/>
    </row>
    <row r="44" spans="2:16" ht="15" customHeight="1">
      <c r="B44" s="10"/>
      <c r="C44" s="11"/>
      <c r="D44" s="11"/>
      <c r="E44" s="11" t="s">
        <v>240</v>
      </c>
      <c r="F44" s="12"/>
      <c r="G44" s="12"/>
      <c r="H44" s="13" t="s">
        <v>4</v>
      </c>
      <c r="I44" s="67"/>
      <c r="J44" s="13" t="s">
        <v>236</v>
      </c>
      <c r="K44" s="70">
        <f>+'[2]Klie 31.12'!G64</f>
        <v>2861.99</v>
      </c>
      <c r="L44" s="11"/>
      <c r="M44" s="16"/>
      <c r="N44" s="15"/>
      <c r="O44" s="11"/>
      <c r="P44" s="11"/>
    </row>
    <row r="45" spans="2:16" ht="15" customHeight="1">
      <c r="B45" s="10"/>
      <c r="C45" s="11"/>
      <c r="D45" s="11"/>
      <c r="E45" s="11" t="s">
        <v>241</v>
      </c>
      <c r="F45" s="12"/>
      <c r="G45" s="12"/>
      <c r="H45" s="13" t="s">
        <v>4</v>
      </c>
      <c r="I45" s="67"/>
      <c r="J45" s="13" t="s">
        <v>236</v>
      </c>
      <c r="K45" s="70">
        <f>+'[2]Klie 31.12'!H64</f>
        <v>14527077.939999999</v>
      </c>
      <c r="L45" s="11"/>
      <c r="M45" s="16"/>
      <c r="N45" s="15"/>
      <c r="O45" s="11"/>
      <c r="P45" s="11"/>
    </row>
    <row r="46" spans="2:16" ht="15" customHeight="1">
      <c r="B46" s="10"/>
      <c r="C46" s="11"/>
      <c r="D46" s="11"/>
      <c r="E46" s="574" t="s">
        <v>242</v>
      </c>
      <c r="F46" s="574"/>
      <c r="G46" s="12"/>
      <c r="H46" s="13" t="s">
        <v>4</v>
      </c>
      <c r="I46" s="71"/>
      <c r="J46" s="13" t="s">
        <v>236</v>
      </c>
      <c r="K46" s="70"/>
      <c r="L46" s="11"/>
      <c r="M46" s="16"/>
      <c r="N46" s="15"/>
      <c r="O46" s="11"/>
      <c r="P46" s="11"/>
    </row>
    <row r="47" spans="2:16" ht="15" customHeight="1">
      <c r="B47" s="10"/>
      <c r="C47" s="11"/>
      <c r="D47" s="11"/>
      <c r="E47" s="11" t="s">
        <v>243</v>
      </c>
      <c r="F47" s="12"/>
      <c r="G47" s="12"/>
      <c r="H47" s="13" t="s">
        <v>4</v>
      </c>
      <c r="I47" s="71"/>
      <c r="J47" s="13" t="s">
        <v>236</v>
      </c>
      <c r="K47" s="70"/>
      <c r="L47" s="11"/>
      <c r="M47" s="16"/>
      <c r="N47" s="15"/>
      <c r="O47" s="72"/>
      <c r="P47" s="11"/>
    </row>
    <row r="48" spans="2:16" ht="15" customHeight="1">
      <c r="B48" s="10"/>
      <c r="C48" s="11"/>
      <c r="D48" s="11"/>
      <c r="E48" s="11" t="s">
        <v>244</v>
      </c>
      <c r="F48" s="12"/>
      <c r="G48" s="12"/>
      <c r="H48" s="13" t="s">
        <v>4</v>
      </c>
      <c r="I48" s="71"/>
      <c r="J48" s="13" t="s">
        <v>236</v>
      </c>
      <c r="K48" s="70"/>
      <c r="L48" s="66"/>
      <c r="M48" s="16"/>
      <c r="N48" s="15"/>
      <c r="O48" s="11"/>
      <c r="P48" s="11"/>
    </row>
    <row r="49" spans="2:16" ht="15" customHeight="1">
      <c r="B49" s="10"/>
      <c r="C49" s="11"/>
      <c r="D49" s="11"/>
      <c r="E49" s="11"/>
      <c r="F49" s="12"/>
      <c r="G49" s="12"/>
      <c r="H49" s="12"/>
      <c r="I49" s="12"/>
      <c r="J49" s="13"/>
      <c r="K49" s="14"/>
      <c r="L49" s="11"/>
      <c r="M49" s="16"/>
      <c r="N49" s="15"/>
      <c r="O49" s="11"/>
      <c r="P49" s="11"/>
    </row>
    <row r="50" spans="2:16" ht="15" customHeight="1">
      <c r="B50" s="10">
        <v>8</v>
      </c>
      <c r="C50" s="11"/>
      <c r="D50" s="47" t="s">
        <v>115</v>
      </c>
      <c r="E50" s="64" t="s">
        <v>116</v>
      </c>
      <c r="F50" s="12"/>
      <c r="G50" s="12"/>
      <c r="H50" s="12"/>
      <c r="I50" s="12"/>
      <c r="J50" s="13" t="s">
        <v>236</v>
      </c>
      <c r="K50" s="73">
        <f>K51+K53+K54+K55+K52</f>
        <v>19941681.549999997</v>
      </c>
      <c r="L50" s="11"/>
      <c r="M50" s="16"/>
      <c r="N50" s="15"/>
      <c r="O50" s="11"/>
      <c r="P50" s="11"/>
    </row>
    <row r="51" spans="2:16" ht="15" customHeight="1">
      <c r="B51" s="10"/>
      <c r="C51" s="11"/>
      <c r="D51" s="47"/>
      <c r="E51" s="64"/>
      <c r="F51" s="12"/>
      <c r="G51" s="74"/>
      <c r="H51" s="75"/>
      <c r="I51" s="602" t="s">
        <v>446</v>
      </c>
      <c r="J51" s="603"/>
      <c r="K51" s="76">
        <f>+'[2]TriB 13'!B3+'[2]TriB 13'!B4+'[2]TriB 13'!B5</f>
        <v>146000</v>
      </c>
      <c r="L51" s="11"/>
      <c r="M51" s="16"/>
      <c r="N51" s="15"/>
      <c r="O51" s="11"/>
      <c r="P51" s="11"/>
    </row>
    <row r="52" spans="2:16" ht="15" customHeight="1">
      <c r="B52" s="10"/>
      <c r="C52" s="11"/>
      <c r="D52" s="47"/>
      <c r="E52" s="64"/>
      <c r="F52" s="12"/>
      <c r="G52" s="74"/>
      <c r="H52" s="75"/>
      <c r="I52" s="602" t="s">
        <v>118</v>
      </c>
      <c r="J52" s="603"/>
      <c r="K52" s="76">
        <f>+'[2]TriB 13'!B1987</f>
        <v>14257.47</v>
      </c>
      <c r="L52" s="11"/>
      <c r="M52" s="16"/>
      <c r="N52" s="15"/>
      <c r="O52" s="11"/>
      <c r="P52" s="11"/>
    </row>
    <row r="53" spans="2:16" ht="15" customHeight="1">
      <c r="B53" s="10"/>
      <c r="C53" s="11"/>
      <c r="D53" s="47"/>
      <c r="E53" s="64"/>
      <c r="F53" s="12"/>
      <c r="G53" s="74"/>
      <c r="H53" s="75"/>
      <c r="I53" s="602" t="s">
        <v>447</v>
      </c>
      <c r="J53" s="603"/>
      <c r="K53" s="76">
        <f>+'[2]TriB 13'!B1938</f>
        <v>6621653.1399999997</v>
      </c>
      <c r="L53" s="11"/>
      <c r="M53" s="16"/>
      <c r="N53" s="15"/>
      <c r="O53" s="11"/>
      <c r="P53" s="11"/>
    </row>
    <row r="54" spans="2:16" ht="15" customHeight="1">
      <c r="B54" s="10"/>
      <c r="C54" s="11"/>
      <c r="D54" s="47"/>
      <c r="E54" s="64"/>
      <c r="F54" s="12"/>
      <c r="G54" s="74"/>
      <c r="H54" s="75"/>
      <c r="I54" s="602" t="s">
        <v>448</v>
      </c>
      <c r="J54" s="603"/>
      <c r="K54" s="76">
        <f>+'[2]TriB 13'!B1939</f>
        <v>13159770.939999999</v>
      </c>
      <c r="L54" s="11"/>
      <c r="M54" s="16"/>
      <c r="N54" s="15"/>
      <c r="O54" s="11"/>
      <c r="P54" s="11"/>
    </row>
    <row r="55" spans="2:16" ht="15" customHeight="1">
      <c r="B55" s="10"/>
      <c r="C55" s="11"/>
      <c r="D55" s="11"/>
      <c r="E55" s="11"/>
      <c r="F55" s="12"/>
      <c r="G55" s="12"/>
      <c r="H55" s="12"/>
      <c r="I55" s="12"/>
      <c r="J55" s="13"/>
      <c r="K55" s="14"/>
      <c r="L55" s="11"/>
      <c r="M55" s="16"/>
      <c r="N55" s="15"/>
      <c r="O55" s="11"/>
      <c r="P55" s="11"/>
    </row>
    <row r="56" spans="2:16" ht="15" customHeight="1">
      <c r="B56" s="10"/>
      <c r="C56" s="11"/>
      <c r="D56" s="11"/>
      <c r="E56" s="11"/>
      <c r="F56" s="12"/>
      <c r="G56" s="12"/>
      <c r="H56" s="12"/>
      <c r="I56" s="12"/>
      <c r="J56" s="13"/>
      <c r="K56" s="14"/>
      <c r="L56" s="11"/>
      <c r="M56" s="16"/>
      <c r="N56" s="15"/>
      <c r="O56" s="11"/>
      <c r="P56" s="11"/>
    </row>
    <row r="57" spans="2:16" ht="15" customHeight="1">
      <c r="B57" s="10">
        <v>9</v>
      </c>
      <c r="C57" s="11"/>
      <c r="D57" s="47" t="s">
        <v>115</v>
      </c>
      <c r="E57" s="64" t="s">
        <v>117</v>
      </c>
      <c r="F57" s="12"/>
      <c r="G57" s="592"/>
      <c r="H57" s="592"/>
      <c r="I57" s="12"/>
      <c r="J57" s="13" t="s">
        <v>236</v>
      </c>
      <c r="K57" s="73">
        <f>K59+K62</f>
        <v>430000</v>
      </c>
      <c r="L57" s="11"/>
      <c r="M57" s="16"/>
      <c r="N57" s="15"/>
      <c r="O57" s="11"/>
      <c r="P57" s="11"/>
    </row>
    <row r="58" spans="2:16" ht="15" customHeight="1">
      <c r="B58" s="10"/>
      <c r="C58" s="11"/>
      <c r="D58" s="11"/>
      <c r="E58" s="11"/>
      <c r="F58" s="12" t="s">
        <v>245</v>
      </c>
      <c r="G58" s="12"/>
      <c r="H58" s="12"/>
      <c r="I58" s="12"/>
      <c r="J58" s="13"/>
      <c r="K58" s="13"/>
      <c r="L58" s="11"/>
      <c r="M58" s="16"/>
      <c r="N58" s="15"/>
      <c r="O58" s="11"/>
      <c r="P58" s="11"/>
    </row>
    <row r="59" spans="2:16" ht="15" customHeight="1">
      <c r="B59" s="10"/>
      <c r="C59" s="11"/>
      <c r="D59" s="11"/>
      <c r="E59" s="11"/>
      <c r="F59" s="12" t="s">
        <v>246</v>
      </c>
      <c r="G59" s="12"/>
      <c r="H59" s="12"/>
      <c r="I59" s="12"/>
      <c r="J59" s="13" t="s">
        <v>236</v>
      </c>
      <c r="K59" s="61"/>
      <c r="L59" s="26"/>
      <c r="M59" s="30"/>
      <c r="N59" s="53"/>
      <c r="O59" s="26"/>
      <c r="P59" s="11"/>
    </row>
    <row r="60" spans="2:16" ht="15" customHeight="1">
      <c r="B60" s="10"/>
      <c r="C60" s="11"/>
      <c r="D60" s="11"/>
      <c r="E60" s="11"/>
      <c r="F60" s="12" t="s">
        <v>247</v>
      </c>
      <c r="G60" s="12"/>
      <c r="H60" s="12"/>
      <c r="I60" s="12"/>
      <c r="J60" s="13" t="s">
        <v>236</v>
      </c>
      <c r="K60" s="61"/>
      <c r="L60" s="11"/>
      <c r="M60" s="16"/>
      <c r="N60" s="15"/>
      <c r="O60" s="11"/>
      <c r="P60" s="11"/>
    </row>
    <row r="61" spans="2:16" ht="15" customHeight="1">
      <c r="B61" s="10"/>
      <c r="C61" s="11"/>
      <c r="D61" s="11"/>
      <c r="E61" s="11"/>
      <c r="F61" s="12" t="s">
        <v>248</v>
      </c>
      <c r="G61" s="12"/>
      <c r="H61" s="12"/>
      <c r="I61" s="12"/>
      <c r="J61" s="13" t="s">
        <v>236</v>
      </c>
      <c r="K61" s="61"/>
      <c r="L61" s="15"/>
      <c r="M61" s="16"/>
      <c r="O61" s="11"/>
      <c r="P61" s="11"/>
    </row>
    <row r="62" spans="2:16" ht="15" customHeight="1">
      <c r="B62" s="10"/>
      <c r="C62" s="11"/>
      <c r="D62" s="11"/>
      <c r="E62" s="11"/>
      <c r="F62" s="12" t="s">
        <v>249</v>
      </c>
      <c r="G62" s="12"/>
      <c r="H62" s="12"/>
      <c r="I62" s="12"/>
      <c r="J62" s="13" t="s">
        <v>236</v>
      </c>
      <c r="K62" s="61">
        <f>+'[2]TriB 13'!B1984</f>
        <v>430000</v>
      </c>
      <c r="L62" s="15"/>
      <c r="M62" s="16"/>
      <c r="O62" s="11"/>
      <c r="P62" s="11"/>
    </row>
    <row r="63" spans="2:16" ht="15" customHeight="1">
      <c r="B63" s="10"/>
      <c r="C63" s="11"/>
      <c r="D63" s="11"/>
      <c r="E63" s="11"/>
      <c r="F63" s="12"/>
      <c r="G63" s="12"/>
      <c r="H63" s="12"/>
      <c r="I63" s="12"/>
      <c r="J63" s="13"/>
      <c r="K63" s="77"/>
      <c r="L63" s="15"/>
      <c r="M63" s="16"/>
      <c r="O63" s="11"/>
      <c r="P63" s="11"/>
    </row>
    <row r="64" spans="2:16" ht="15" customHeight="1">
      <c r="B64" s="10">
        <v>10</v>
      </c>
      <c r="C64" s="11"/>
      <c r="D64" s="47" t="s">
        <v>115</v>
      </c>
      <c r="E64" s="64" t="s">
        <v>118</v>
      </c>
      <c r="F64" s="12"/>
      <c r="G64" s="12"/>
      <c r="H64" s="12"/>
      <c r="I64" s="12"/>
      <c r="J64" s="13"/>
      <c r="K64" s="14"/>
    </row>
    <row r="65" spans="2:15" ht="15" customHeight="1">
      <c r="B65" s="10"/>
      <c r="C65" s="11"/>
      <c r="D65" s="11"/>
      <c r="E65" s="11"/>
      <c r="F65" s="12" t="s">
        <v>250</v>
      </c>
      <c r="G65" s="12"/>
      <c r="H65" s="12"/>
      <c r="I65" s="12"/>
      <c r="J65" s="13" t="s">
        <v>236</v>
      </c>
      <c r="K65" s="14"/>
      <c r="M65" s="16"/>
    </row>
    <row r="66" spans="2:15" ht="15" customHeight="1">
      <c r="B66" s="10"/>
      <c r="C66" s="11"/>
      <c r="D66" s="11"/>
      <c r="E66" s="11"/>
      <c r="F66" s="79" t="s">
        <v>251</v>
      </c>
      <c r="G66" s="79"/>
      <c r="H66" s="79"/>
      <c r="I66" s="79"/>
      <c r="J66" s="77" t="s">
        <v>236</v>
      </c>
      <c r="K66" s="80">
        <f>+'[2]TriB 13'!B1987</f>
        <v>14257.47</v>
      </c>
      <c r="L66" s="26"/>
      <c r="M66" s="16"/>
      <c r="O66" s="81"/>
    </row>
    <row r="67" spans="2:15" ht="15" customHeight="1">
      <c r="B67" s="10"/>
      <c r="C67" s="11"/>
      <c r="D67" s="11"/>
      <c r="E67" s="11"/>
      <c r="F67" s="82" t="s">
        <v>252</v>
      </c>
      <c r="G67" s="12"/>
      <c r="H67" s="12"/>
      <c r="I67" s="12"/>
      <c r="J67" s="13" t="s">
        <v>236</v>
      </c>
      <c r="K67" s="67"/>
      <c r="L67" s="15"/>
      <c r="M67" s="16"/>
      <c r="O67" s="81"/>
    </row>
    <row r="68" spans="2:15" ht="15" customHeight="1">
      <c r="B68" s="10"/>
      <c r="C68" s="11"/>
      <c r="D68" s="11"/>
      <c r="E68" s="11"/>
      <c r="F68" s="12" t="s">
        <v>253</v>
      </c>
      <c r="G68" s="12"/>
      <c r="H68" s="12"/>
      <c r="I68" s="12" t="s">
        <v>463</v>
      </c>
      <c r="J68" s="13" t="s">
        <v>236</v>
      </c>
      <c r="K68" s="14"/>
      <c r="L68" s="15"/>
      <c r="M68" s="16"/>
    </row>
    <row r="69" spans="2:15" ht="15" customHeight="1">
      <c r="B69" s="10"/>
      <c r="C69" s="11"/>
      <c r="D69" s="11"/>
      <c r="E69" s="26"/>
      <c r="F69" s="79"/>
      <c r="G69" s="79"/>
      <c r="H69" s="79"/>
      <c r="I69" s="79"/>
      <c r="J69" s="13"/>
      <c r="K69" s="73"/>
      <c r="L69" s="15"/>
      <c r="M69" s="16"/>
      <c r="O69" s="81"/>
    </row>
    <row r="70" spans="2:15" ht="15" customHeight="1">
      <c r="B70" s="10"/>
      <c r="C70" s="11"/>
      <c r="D70" s="11"/>
      <c r="E70" s="26"/>
      <c r="F70" s="79"/>
      <c r="G70" s="79"/>
      <c r="H70" s="79"/>
      <c r="I70" s="79"/>
      <c r="J70" s="13"/>
      <c r="K70" s="73"/>
      <c r="L70" s="15"/>
      <c r="M70" s="16"/>
    </row>
    <row r="71" spans="2:15" ht="15" customHeight="1">
      <c r="B71" s="47">
        <v>11</v>
      </c>
      <c r="C71" s="83"/>
      <c r="D71" s="47" t="s">
        <v>115</v>
      </c>
      <c r="E71" s="84" t="s">
        <v>121</v>
      </c>
      <c r="F71" s="21"/>
      <c r="G71" s="21"/>
      <c r="H71" s="79"/>
      <c r="I71" s="79"/>
      <c r="J71" s="77" t="s">
        <v>236</v>
      </c>
      <c r="K71" s="85">
        <v>300000</v>
      </c>
      <c r="L71" s="86"/>
      <c r="M71" s="16"/>
    </row>
    <row r="72" spans="2:15" ht="15" customHeight="1">
      <c r="B72" s="10"/>
      <c r="C72" s="11"/>
      <c r="D72" s="11"/>
      <c r="E72" s="64"/>
      <c r="F72" s="24"/>
      <c r="G72" s="12"/>
      <c r="H72" s="12"/>
      <c r="I72" s="12"/>
      <c r="J72" s="13"/>
      <c r="K72" s="14"/>
      <c r="L72" s="15"/>
      <c r="M72" s="16"/>
    </row>
    <row r="73" spans="2:15" ht="15" customHeight="1">
      <c r="B73" s="10">
        <v>12</v>
      </c>
      <c r="C73" s="11"/>
      <c r="D73" s="47" t="s">
        <v>115</v>
      </c>
      <c r="E73" s="64"/>
      <c r="F73" s="14"/>
      <c r="G73" s="14"/>
      <c r="H73" s="14"/>
      <c r="I73" s="12"/>
      <c r="J73" s="13"/>
      <c r="K73" s="14"/>
      <c r="L73" s="15"/>
      <c r="M73" s="16"/>
    </row>
    <row r="74" spans="2:15" ht="15" customHeight="1">
      <c r="B74" s="10"/>
      <c r="C74" s="11"/>
      <c r="D74" s="11"/>
      <c r="E74" s="48"/>
      <c r="F74" s="24"/>
      <c r="G74" s="24"/>
      <c r="H74" s="24"/>
      <c r="I74" s="12"/>
      <c r="J74" s="13"/>
      <c r="K74" s="14"/>
      <c r="L74" s="15"/>
      <c r="M74" s="16"/>
    </row>
    <row r="75" spans="2:15" ht="15" customHeight="1">
      <c r="B75" s="10">
        <v>13</v>
      </c>
      <c r="C75" s="11"/>
      <c r="D75" s="47" t="s">
        <v>115</v>
      </c>
      <c r="E75" s="48"/>
      <c r="F75" s="24"/>
      <c r="G75" s="24"/>
      <c r="H75" s="24"/>
      <c r="I75" s="12"/>
      <c r="J75" s="13" t="s">
        <v>254</v>
      </c>
      <c r="K75" s="14"/>
      <c r="L75" s="15"/>
      <c r="M75" s="16"/>
    </row>
    <row r="76" spans="2:15" ht="15" customHeight="1">
      <c r="B76" s="10"/>
      <c r="C76" s="11"/>
      <c r="D76" s="11"/>
      <c r="E76" s="87"/>
      <c r="F76" s="14"/>
      <c r="G76" s="14"/>
      <c r="H76" s="14"/>
      <c r="I76" s="12"/>
      <c r="J76" s="13"/>
      <c r="K76" s="14"/>
      <c r="L76" s="15"/>
      <c r="M76" s="16"/>
    </row>
    <row r="77" spans="2:15" ht="15" customHeight="1">
      <c r="B77" s="10">
        <v>14</v>
      </c>
      <c r="C77" s="11"/>
      <c r="D77" s="19">
        <v>4</v>
      </c>
      <c r="E77" s="88" t="s">
        <v>11</v>
      </c>
      <c r="F77" s="14"/>
      <c r="H77" s="14"/>
      <c r="I77" s="12"/>
      <c r="J77" s="13" t="s">
        <v>236</v>
      </c>
      <c r="K77" s="90">
        <f>K79+K88</f>
        <v>25690208.02</v>
      </c>
      <c r="L77" s="15"/>
      <c r="M77" s="16"/>
    </row>
    <row r="78" spans="2:15" ht="15" customHeight="1">
      <c r="B78" s="10"/>
      <c r="C78" s="11"/>
      <c r="D78" s="11"/>
      <c r="E78" s="87"/>
      <c r="F78" s="14"/>
      <c r="G78" s="14"/>
      <c r="H78" s="14"/>
      <c r="I78" s="12"/>
      <c r="J78" s="13"/>
      <c r="K78" s="14"/>
      <c r="L78" s="15"/>
      <c r="M78" s="16"/>
    </row>
    <row r="79" spans="2:15" ht="15" customHeight="1">
      <c r="B79" s="10">
        <v>15</v>
      </c>
      <c r="C79" s="11"/>
      <c r="D79" s="11" t="s">
        <v>115</v>
      </c>
      <c r="E79" s="91" t="s">
        <v>12</v>
      </c>
      <c r="F79" s="14"/>
      <c r="G79" s="12"/>
      <c r="H79" s="14"/>
      <c r="I79" s="12"/>
      <c r="J79" s="13" t="s">
        <v>236</v>
      </c>
      <c r="K79" s="55">
        <f>27268903.73-1578695.71-K88</f>
        <v>11022171.779999999</v>
      </c>
      <c r="L79" s="15"/>
      <c r="M79" s="16"/>
    </row>
    <row r="80" spans="2:15" ht="15" customHeight="1">
      <c r="B80" s="10"/>
      <c r="C80" s="11"/>
      <c r="D80" s="11"/>
      <c r="E80" s="92"/>
      <c r="F80" s="14"/>
      <c r="G80" s="14"/>
      <c r="H80" s="14"/>
      <c r="I80" s="12"/>
      <c r="J80" s="13"/>
      <c r="K80" s="14"/>
      <c r="L80" s="15"/>
      <c r="M80" s="16"/>
    </row>
    <row r="81" spans="2:13" ht="15" customHeight="1">
      <c r="B81" s="10">
        <v>16</v>
      </c>
      <c r="C81" s="48"/>
      <c r="D81" s="11" t="s">
        <v>115</v>
      </c>
      <c r="E81" s="91" t="s">
        <v>120</v>
      </c>
      <c r="F81" s="24"/>
      <c r="G81" s="24"/>
      <c r="H81" s="24"/>
      <c r="I81" s="12"/>
      <c r="J81" s="13" t="s">
        <v>254</v>
      </c>
      <c r="K81" s="93" t="s">
        <v>300</v>
      </c>
      <c r="L81" s="15"/>
      <c r="M81" s="16"/>
    </row>
    <row r="82" spans="2:13" ht="15" customHeight="1">
      <c r="B82" s="10"/>
      <c r="C82" s="11"/>
      <c r="D82" s="11"/>
      <c r="E82" s="92"/>
      <c r="F82" s="12"/>
      <c r="G82" s="12"/>
      <c r="H82" s="12"/>
      <c r="I82" s="12"/>
      <c r="J82" s="13"/>
      <c r="K82" s="13"/>
      <c r="L82" s="15"/>
      <c r="M82" s="16"/>
    </row>
    <row r="83" spans="2:13" ht="15" customHeight="1">
      <c r="B83" s="47">
        <v>17</v>
      </c>
      <c r="C83" s="11"/>
      <c r="D83" s="48" t="s">
        <v>115</v>
      </c>
      <c r="E83" s="64" t="s">
        <v>13</v>
      </c>
      <c r="F83" s="12"/>
      <c r="G83" s="12"/>
      <c r="H83" s="12"/>
      <c r="I83" s="12"/>
      <c r="J83" s="13" t="s">
        <v>254</v>
      </c>
      <c r="K83" s="13" t="s">
        <v>300</v>
      </c>
      <c r="L83" s="15"/>
      <c r="M83" s="16"/>
    </row>
    <row r="84" spans="2:13" ht="15" customHeight="1">
      <c r="B84" s="10"/>
      <c r="C84" s="11"/>
      <c r="D84" s="11"/>
      <c r="E84" s="92"/>
      <c r="F84" s="24"/>
      <c r="G84" s="24"/>
      <c r="H84" s="24"/>
      <c r="I84" s="12"/>
      <c r="J84" s="13"/>
      <c r="K84" s="13"/>
      <c r="L84" s="15"/>
      <c r="M84" s="16"/>
    </row>
    <row r="85" spans="2:13" ht="15" customHeight="1">
      <c r="B85" s="10">
        <v>18</v>
      </c>
      <c r="C85" s="11"/>
      <c r="D85" s="11" t="s">
        <v>115</v>
      </c>
      <c r="E85" s="92" t="s">
        <v>154</v>
      </c>
      <c r="F85" s="24"/>
      <c r="G85" s="24"/>
      <c r="H85" s="24"/>
      <c r="I85" s="12"/>
      <c r="J85" s="13" t="s">
        <v>254</v>
      </c>
      <c r="K85" s="13" t="s">
        <v>300</v>
      </c>
      <c r="L85" s="15"/>
      <c r="M85" s="16"/>
    </row>
    <row r="86" spans="2:13" ht="15" customHeight="1">
      <c r="B86" s="10"/>
      <c r="C86" s="11"/>
      <c r="D86" s="11"/>
      <c r="E86" s="92"/>
      <c r="F86" s="14"/>
      <c r="G86" s="14"/>
      <c r="H86" s="14"/>
      <c r="I86" s="12"/>
      <c r="J86" s="13"/>
      <c r="K86" s="14"/>
      <c r="L86" s="15"/>
      <c r="M86" s="16"/>
    </row>
    <row r="87" spans="2:13" ht="15" customHeight="1">
      <c r="B87" s="10">
        <v>19</v>
      </c>
      <c r="C87" s="11"/>
      <c r="D87" s="11" t="s">
        <v>115</v>
      </c>
      <c r="E87" s="94" t="s">
        <v>1</v>
      </c>
      <c r="F87" s="14"/>
      <c r="G87" s="14"/>
      <c r="H87" s="14"/>
      <c r="L87" s="15"/>
      <c r="M87" s="16"/>
    </row>
    <row r="88" spans="2:13" ht="15" customHeight="1">
      <c r="B88" s="10"/>
      <c r="C88" s="11"/>
      <c r="D88" s="11"/>
      <c r="E88" s="94"/>
      <c r="F88" s="14"/>
      <c r="G88" s="14"/>
      <c r="H88" s="14"/>
      <c r="J88" s="97" t="s">
        <v>465</v>
      </c>
      <c r="K88" s="98">
        <f>K89+K90+K91+K92</f>
        <v>14668036.24</v>
      </c>
      <c r="L88" s="15"/>
      <c r="M88" s="16"/>
    </row>
    <row r="89" spans="2:13" ht="15" customHeight="1">
      <c r="B89" s="10"/>
      <c r="C89" s="11"/>
      <c r="D89" s="11"/>
      <c r="E89" s="94"/>
      <c r="F89" s="14"/>
      <c r="G89" s="14"/>
      <c r="H89" s="14"/>
      <c r="J89" s="97" t="s">
        <v>464</v>
      </c>
      <c r="K89" s="76">
        <f>+'[2]TriB 13'!B74</f>
        <v>4005576.5</v>
      </c>
      <c r="L89" s="15"/>
      <c r="M89" s="16"/>
    </row>
    <row r="90" spans="2:13" ht="15" customHeight="1">
      <c r="B90" s="10"/>
      <c r="C90" s="11"/>
      <c r="D90" s="11"/>
      <c r="E90" s="94"/>
      <c r="F90" s="14"/>
      <c r="G90" s="14"/>
      <c r="H90" s="14"/>
      <c r="I90" s="12"/>
      <c r="J90" s="97" t="s">
        <v>532</v>
      </c>
      <c r="K90" s="76">
        <f>+'[2]TriB 13'!B71</f>
        <v>5410684</v>
      </c>
      <c r="L90" s="15"/>
      <c r="M90" s="16"/>
    </row>
    <row r="91" spans="2:13" ht="15" customHeight="1">
      <c r="B91" s="10"/>
      <c r="C91" s="11"/>
      <c r="D91" s="11"/>
      <c r="E91" s="94"/>
      <c r="F91" s="14"/>
      <c r="G91" s="14"/>
      <c r="H91" s="14"/>
      <c r="I91" s="12"/>
      <c r="J91" s="97" t="s">
        <v>535</v>
      </c>
      <c r="K91" s="76">
        <f>+'[2]TriB 13'!B72+'[2]TriB 13'!B73</f>
        <v>2585379.6</v>
      </c>
      <c r="L91" s="15"/>
      <c r="M91" s="16"/>
    </row>
    <row r="92" spans="2:13" ht="15" customHeight="1">
      <c r="B92" s="10"/>
      <c r="C92" s="11"/>
      <c r="D92" s="11"/>
      <c r="E92" s="94"/>
      <c r="F92" s="14"/>
      <c r="G92" s="14"/>
      <c r="H92" s="14"/>
      <c r="I92" s="12"/>
      <c r="J92" s="97" t="s">
        <v>536</v>
      </c>
      <c r="K92" s="76">
        <f>+'[2]TriB 13'!B77</f>
        <v>2666396.14</v>
      </c>
      <c r="L92" s="15"/>
      <c r="M92" s="16"/>
    </row>
    <row r="93" spans="2:13" ht="15" customHeight="1">
      <c r="B93" s="10"/>
      <c r="C93" s="11"/>
      <c r="D93" s="11"/>
      <c r="E93" s="92"/>
      <c r="F93" s="14"/>
      <c r="G93" s="14"/>
      <c r="H93" s="14"/>
      <c r="I93" s="12"/>
      <c r="J93" s="13"/>
      <c r="K93" s="14"/>
      <c r="L93" s="15"/>
      <c r="M93" s="16"/>
    </row>
    <row r="94" spans="2:13" ht="15" customHeight="1">
      <c r="B94" s="10">
        <v>20</v>
      </c>
      <c r="C94" s="11"/>
      <c r="D94" s="48" t="s">
        <v>115</v>
      </c>
      <c r="E94" s="64" t="s">
        <v>15</v>
      </c>
      <c r="F94" s="14"/>
      <c r="G94" s="14"/>
      <c r="H94" s="14"/>
      <c r="I94" s="12"/>
      <c r="J94" s="13" t="s">
        <v>254</v>
      </c>
      <c r="K94" s="13">
        <v>0</v>
      </c>
      <c r="L94" s="15"/>
      <c r="M94" s="16"/>
    </row>
    <row r="95" spans="2:13" ht="15" customHeight="1">
      <c r="B95" s="10"/>
      <c r="C95" s="11"/>
      <c r="D95" s="11"/>
      <c r="E95" s="92"/>
      <c r="F95" s="24"/>
      <c r="G95" s="24"/>
      <c r="H95" s="24"/>
      <c r="I95" s="12"/>
      <c r="J95" s="13"/>
      <c r="K95" s="24"/>
      <c r="L95" s="15"/>
      <c r="M95" s="16"/>
    </row>
    <row r="96" spans="2:13" ht="15" customHeight="1">
      <c r="B96" s="10">
        <v>21</v>
      </c>
      <c r="C96" s="11"/>
      <c r="D96" s="48" t="s">
        <v>115</v>
      </c>
      <c r="E96" s="64"/>
      <c r="F96" s="12"/>
      <c r="G96" s="12"/>
      <c r="H96" s="12"/>
      <c r="I96" s="12"/>
      <c r="J96" s="13"/>
      <c r="K96" s="14"/>
      <c r="L96" s="15"/>
      <c r="M96" s="16"/>
    </row>
    <row r="97" spans="2:15" ht="15" customHeight="1">
      <c r="B97" s="10"/>
      <c r="C97" s="11"/>
      <c r="D97" s="47"/>
      <c r="E97" s="63"/>
      <c r="F97" s="24"/>
      <c r="G97" s="12"/>
      <c r="H97" s="12"/>
      <c r="I97" s="12"/>
      <c r="J97" s="13"/>
      <c r="K97" s="14"/>
      <c r="L97" s="15"/>
      <c r="M97" s="16"/>
    </row>
    <row r="98" spans="2:15" ht="15" customHeight="1">
      <c r="B98" s="10">
        <v>22</v>
      </c>
      <c r="C98" s="11"/>
      <c r="D98" s="19">
        <v>5</v>
      </c>
      <c r="E98" s="88" t="s">
        <v>155</v>
      </c>
      <c r="F98" s="24"/>
      <c r="G98" s="12"/>
      <c r="H98" s="12"/>
      <c r="I98" s="12"/>
      <c r="J98" s="13" t="s">
        <v>254</v>
      </c>
      <c r="K98" s="14"/>
      <c r="L98" s="15"/>
      <c r="M98" s="16"/>
    </row>
    <row r="99" spans="2:15" ht="15" customHeight="1">
      <c r="B99" s="10"/>
      <c r="C99" s="11"/>
      <c r="D99" s="11"/>
      <c r="E99" s="11"/>
      <c r="F99" s="12"/>
      <c r="G99" s="12"/>
      <c r="H99" s="12"/>
      <c r="I99" s="12"/>
      <c r="J99" s="13"/>
      <c r="K99" s="14"/>
      <c r="L99" s="15"/>
      <c r="M99" s="16"/>
    </row>
    <row r="100" spans="2:15" ht="15" customHeight="1">
      <c r="B100" s="10">
        <v>23</v>
      </c>
      <c r="C100" s="11"/>
      <c r="D100" s="19">
        <v>6</v>
      </c>
      <c r="E100" s="88" t="s">
        <v>156</v>
      </c>
      <c r="F100" s="24"/>
      <c r="G100" s="12"/>
      <c r="H100" s="12"/>
      <c r="I100" s="12"/>
      <c r="J100" s="13" t="s">
        <v>254</v>
      </c>
      <c r="K100" s="14"/>
      <c r="L100" s="15"/>
      <c r="M100" s="16"/>
    </row>
    <row r="101" spans="2:15" ht="15" customHeight="1">
      <c r="B101" s="10"/>
      <c r="C101" s="11"/>
      <c r="D101" s="11"/>
      <c r="E101" s="11"/>
      <c r="F101" s="12"/>
      <c r="G101" s="12"/>
      <c r="H101" s="12"/>
      <c r="I101" s="12"/>
      <c r="J101" s="13"/>
      <c r="K101" s="14"/>
      <c r="L101" s="15"/>
      <c r="M101" s="16"/>
    </row>
    <row r="102" spans="2:15" ht="15" customHeight="1">
      <c r="B102" s="10">
        <v>24</v>
      </c>
      <c r="C102" s="11"/>
      <c r="D102" s="19">
        <v>7</v>
      </c>
      <c r="E102" s="88" t="s">
        <v>16</v>
      </c>
      <c r="F102" s="24"/>
      <c r="G102" s="12"/>
      <c r="H102" s="12"/>
      <c r="I102" s="12"/>
      <c r="J102" s="13" t="s">
        <v>236</v>
      </c>
      <c r="K102" s="13">
        <f>+'[2]TriB 13'!E50</f>
        <v>347492.49999999994</v>
      </c>
      <c r="L102" s="15"/>
      <c r="M102" s="16"/>
    </row>
    <row r="103" spans="2:15" ht="15" customHeight="1">
      <c r="B103" s="10"/>
      <c r="C103" s="11"/>
      <c r="D103" s="11"/>
      <c r="E103" s="11"/>
      <c r="F103" s="12"/>
      <c r="G103" s="12"/>
      <c r="H103" s="13"/>
      <c r="I103" s="12"/>
      <c r="J103" s="13"/>
      <c r="K103" s="14"/>
      <c r="L103" s="15"/>
      <c r="M103" s="16"/>
    </row>
    <row r="104" spans="2:15" ht="15" customHeight="1">
      <c r="B104" s="10">
        <v>25</v>
      </c>
      <c r="C104" s="11"/>
      <c r="D104" s="47" t="s">
        <v>115</v>
      </c>
      <c r="E104" s="48" t="s">
        <v>157</v>
      </c>
      <c r="F104" s="12"/>
      <c r="G104" s="12"/>
      <c r="H104" s="13"/>
      <c r="I104" s="12"/>
      <c r="J104" s="13"/>
      <c r="K104" s="14"/>
      <c r="L104" s="15"/>
      <c r="M104" s="16"/>
    </row>
    <row r="105" spans="2:15" ht="15" customHeight="1">
      <c r="B105" s="10"/>
      <c r="C105" s="11"/>
      <c r="D105" s="11"/>
      <c r="E105" s="11"/>
      <c r="F105" s="12"/>
      <c r="G105" s="12"/>
      <c r="H105" s="13"/>
      <c r="I105" s="12"/>
      <c r="J105" s="13"/>
      <c r="K105" s="14"/>
      <c r="L105" s="15"/>
      <c r="M105" s="16"/>
    </row>
    <row r="106" spans="2:15" ht="15" customHeight="1">
      <c r="B106" s="10">
        <v>26</v>
      </c>
      <c r="C106" s="11"/>
      <c r="D106" s="47" t="s">
        <v>115</v>
      </c>
      <c r="E106" s="11"/>
      <c r="F106" s="12"/>
      <c r="G106" s="12"/>
      <c r="H106" s="13"/>
      <c r="I106" s="12"/>
      <c r="J106" s="13"/>
      <c r="K106" s="14"/>
      <c r="L106" s="15"/>
      <c r="M106" s="16"/>
    </row>
    <row r="107" spans="2:15" ht="15" customHeight="1">
      <c r="B107" s="10"/>
      <c r="C107" s="11"/>
      <c r="D107" s="11"/>
      <c r="E107" s="48"/>
      <c r="F107" s="12"/>
      <c r="G107" s="12"/>
      <c r="H107" s="13"/>
      <c r="I107" s="12"/>
      <c r="J107" s="13"/>
      <c r="K107" s="14"/>
      <c r="L107" s="15"/>
      <c r="M107" s="16"/>
    </row>
    <row r="108" spans="2:15" ht="15" customHeight="1">
      <c r="B108" s="10">
        <v>27</v>
      </c>
      <c r="C108" s="11"/>
      <c r="D108" s="26" t="s">
        <v>6</v>
      </c>
      <c r="E108" s="26" t="s">
        <v>255</v>
      </c>
      <c r="F108" s="12"/>
      <c r="G108" s="12"/>
      <c r="H108" s="13"/>
      <c r="I108" s="12"/>
      <c r="J108" s="13" t="s">
        <v>254</v>
      </c>
      <c r="K108" s="14"/>
      <c r="L108" s="15"/>
      <c r="M108" s="16"/>
    </row>
    <row r="109" spans="2:15" ht="15" customHeight="1">
      <c r="B109" s="10"/>
      <c r="C109" s="11"/>
      <c r="D109" s="11"/>
      <c r="E109" s="87"/>
      <c r="F109" s="14"/>
      <c r="G109" s="12"/>
      <c r="H109" s="13"/>
      <c r="I109" s="12"/>
      <c r="J109" s="13"/>
      <c r="K109" s="14"/>
      <c r="L109" s="15"/>
      <c r="M109" s="16"/>
    </row>
    <row r="110" spans="2:15" ht="15" customHeight="1">
      <c r="B110" s="10">
        <v>28</v>
      </c>
      <c r="C110" s="11"/>
      <c r="D110" s="26">
        <v>1</v>
      </c>
      <c r="E110" s="26" t="s">
        <v>17</v>
      </c>
      <c r="F110" s="12"/>
      <c r="G110" s="12"/>
      <c r="H110" s="13"/>
      <c r="I110" s="12"/>
      <c r="J110" s="13" t="s">
        <v>254</v>
      </c>
      <c r="K110" s="14"/>
      <c r="L110" s="15"/>
      <c r="M110" s="16"/>
    </row>
    <row r="111" spans="2:15" ht="15" customHeight="1">
      <c r="B111" s="10"/>
      <c r="C111" s="11"/>
      <c r="D111" s="26"/>
      <c r="E111" s="26"/>
      <c r="F111" s="12"/>
      <c r="G111" s="12"/>
      <c r="H111" s="13"/>
      <c r="I111" s="12"/>
      <c r="J111" s="13"/>
      <c r="K111" s="14"/>
      <c r="L111" s="15"/>
      <c r="M111" s="16"/>
    </row>
    <row r="112" spans="2:15" ht="15" customHeight="1">
      <c r="B112" s="10">
        <v>29</v>
      </c>
      <c r="C112" s="11"/>
      <c r="D112" s="26">
        <v>2</v>
      </c>
      <c r="E112" s="26" t="s">
        <v>18</v>
      </c>
      <c r="F112" s="12"/>
      <c r="H112" s="12"/>
      <c r="I112" s="12"/>
      <c r="J112" s="13" t="s">
        <v>254</v>
      </c>
      <c r="K112" s="14"/>
      <c r="L112" s="15"/>
      <c r="M112" s="16"/>
      <c r="O112" s="9" t="s">
        <v>308</v>
      </c>
    </row>
    <row r="113" spans="2:13" ht="15" customHeight="1">
      <c r="B113" s="10"/>
      <c r="C113" s="11"/>
      <c r="D113" s="11"/>
      <c r="E113" s="11"/>
      <c r="F113" s="12"/>
      <c r="G113" s="12" t="s">
        <v>449</v>
      </c>
      <c r="H113" s="12"/>
      <c r="I113" s="12"/>
      <c r="J113" s="13"/>
      <c r="K113" s="14"/>
      <c r="L113" s="15"/>
      <c r="M113" s="16"/>
    </row>
    <row r="114" spans="2:13" ht="15" customHeight="1">
      <c r="B114" s="10"/>
      <c r="C114" s="11"/>
      <c r="D114" s="11"/>
      <c r="E114" s="11"/>
      <c r="F114" s="79"/>
      <c r="G114" s="12"/>
      <c r="H114" s="12"/>
      <c r="I114" s="12"/>
      <c r="J114" s="13"/>
      <c r="K114" s="14"/>
      <c r="L114" s="15"/>
      <c r="M114" s="16"/>
    </row>
    <row r="115" spans="2:13" ht="15" customHeight="1">
      <c r="B115" s="10"/>
      <c r="C115" s="11"/>
      <c r="G115" s="20"/>
      <c r="H115" s="577" t="s">
        <v>61</v>
      </c>
      <c r="I115" s="579" t="s">
        <v>542</v>
      </c>
      <c r="J115" s="580"/>
      <c r="K115" s="581"/>
      <c r="L115" s="15"/>
      <c r="M115" s="16"/>
    </row>
    <row r="116" spans="2:13" ht="15" customHeight="1">
      <c r="B116" s="10"/>
      <c r="C116" s="11"/>
      <c r="G116" s="20"/>
      <c r="H116" s="578"/>
      <c r="I116" s="99" t="s">
        <v>256</v>
      </c>
      <c r="J116" s="99" t="s">
        <v>257</v>
      </c>
      <c r="K116" s="99" t="s">
        <v>258</v>
      </c>
      <c r="L116" s="15"/>
      <c r="M116" s="16"/>
    </row>
    <row r="117" spans="2:13" ht="15" customHeight="1">
      <c r="B117" s="10">
        <v>30</v>
      </c>
      <c r="C117" s="11"/>
      <c r="G117" s="11"/>
      <c r="H117" s="35" t="s">
        <v>23</v>
      </c>
      <c r="I117" s="76">
        <v>0</v>
      </c>
      <c r="J117" s="100">
        <v>0</v>
      </c>
      <c r="K117" s="100">
        <v>0</v>
      </c>
      <c r="L117" s="15"/>
      <c r="M117" s="16"/>
    </row>
    <row r="118" spans="2:13" ht="15" customHeight="1">
      <c r="B118" s="10">
        <v>31</v>
      </c>
      <c r="C118" s="11"/>
      <c r="G118" s="11"/>
      <c r="H118" s="35" t="s">
        <v>7</v>
      </c>
      <c r="I118" s="76">
        <f>+'[2]Pasq.per AAM 1'!G9</f>
        <v>2878615</v>
      </c>
      <c r="J118" s="100">
        <f>+'[2]Pasq.per AAM 1'!G25</f>
        <v>288070.42</v>
      </c>
      <c r="K118" s="100">
        <f>I118-J118</f>
        <v>2590544.58</v>
      </c>
      <c r="L118" s="15"/>
      <c r="M118" s="16"/>
    </row>
    <row r="119" spans="2:13" ht="15" customHeight="1">
      <c r="B119" s="10">
        <v>32</v>
      </c>
      <c r="C119" s="11"/>
      <c r="G119" s="11"/>
      <c r="H119" s="35" t="s">
        <v>259</v>
      </c>
      <c r="I119" s="76">
        <f>+'[2]Pasq.per AAM 1'!G10</f>
        <v>1041831.7346666665</v>
      </c>
      <c r="J119" s="100">
        <f>+'[2]Pasq.per AAM 1'!G26</f>
        <v>622347.7100000002</v>
      </c>
      <c r="K119" s="100">
        <f>I119-J119</f>
        <v>419484.02466666629</v>
      </c>
      <c r="L119" s="15"/>
      <c r="M119" s="16"/>
    </row>
    <row r="120" spans="2:13" ht="15" customHeight="1">
      <c r="B120" s="10">
        <v>33</v>
      </c>
      <c r="C120" s="11"/>
      <c r="G120" s="11"/>
      <c r="H120" s="35" t="s">
        <v>260</v>
      </c>
      <c r="I120" s="76">
        <f>+'[2]Pasq.per AAM 1'!G16-'[2]Pasq.per AAM 1'!G9-'[2]Pasq.per AAM 1'!G10</f>
        <v>100505723.26373179</v>
      </c>
      <c r="J120" s="100">
        <f>+'[2]Pasq.per AAM 1'!G32-'[2]Pasq.per AAM 1'!G25-'[2]Pasq.per AAM 1'!G26</f>
        <v>33498238.196061023</v>
      </c>
      <c r="K120" s="100">
        <f>I120-J120</f>
        <v>67007485.06767077</v>
      </c>
      <c r="L120" s="15"/>
      <c r="M120" s="16"/>
    </row>
    <row r="121" spans="2:13" ht="15" customHeight="1">
      <c r="B121" s="10"/>
      <c r="C121" s="11"/>
      <c r="G121" s="11"/>
      <c r="H121" s="35"/>
      <c r="I121" s="98">
        <f>SUM(I117:I120)</f>
        <v>104426169.99839845</v>
      </c>
      <c r="J121" s="99">
        <f>SUM(J117:J120)</f>
        <v>34408656.326061025</v>
      </c>
      <c r="K121" s="99">
        <f>I121-J121</f>
        <v>70017513.672337428</v>
      </c>
      <c r="L121" s="15"/>
      <c r="M121" s="16"/>
    </row>
    <row r="122" spans="2:13" ht="15" customHeight="1">
      <c r="B122" s="10"/>
      <c r="C122" s="11"/>
      <c r="D122" s="11"/>
      <c r="E122" s="26"/>
      <c r="F122" s="79"/>
      <c r="G122" s="79"/>
      <c r="H122" s="79"/>
      <c r="I122" s="79"/>
      <c r="J122" s="13"/>
      <c r="K122" s="73"/>
      <c r="L122" s="15"/>
      <c r="M122" s="16"/>
    </row>
    <row r="123" spans="2:13" ht="15" customHeight="1">
      <c r="B123" s="10"/>
      <c r="C123" s="11"/>
      <c r="D123" s="11"/>
      <c r="E123" s="26"/>
      <c r="F123" s="79"/>
      <c r="G123" s="79"/>
      <c r="H123" s="79"/>
      <c r="I123" s="79"/>
      <c r="J123" s="13"/>
      <c r="K123" s="73"/>
      <c r="L123" s="15"/>
      <c r="M123" s="16"/>
    </row>
    <row r="124" spans="2:13" ht="15" customHeight="1">
      <c r="B124" s="10">
        <v>34</v>
      </c>
      <c r="C124" s="11"/>
      <c r="D124" s="26">
        <v>3</v>
      </c>
      <c r="E124" s="26" t="s">
        <v>19</v>
      </c>
      <c r="F124" s="12"/>
      <c r="G124" s="12"/>
      <c r="H124" s="12"/>
      <c r="I124" s="12"/>
      <c r="J124" s="13" t="s">
        <v>254</v>
      </c>
      <c r="K124" s="73"/>
      <c r="L124" s="15"/>
      <c r="M124" s="16"/>
    </row>
    <row r="125" spans="2:13" ht="15" customHeight="1">
      <c r="B125" s="10"/>
      <c r="C125" s="11"/>
      <c r="D125" s="26"/>
      <c r="E125" s="26"/>
      <c r="F125" s="12"/>
      <c r="G125" s="12"/>
      <c r="H125" s="12"/>
      <c r="I125" s="12"/>
      <c r="J125" s="13"/>
      <c r="K125" s="73"/>
      <c r="L125" s="15"/>
      <c r="M125" s="16"/>
    </row>
    <row r="126" spans="2:13" ht="15" customHeight="1">
      <c r="B126" s="10">
        <v>35</v>
      </c>
      <c r="C126" s="11"/>
      <c r="D126" s="26">
        <v>4</v>
      </c>
      <c r="E126" s="26" t="s">
        <v>20</v>
      </c>
      <c r="F126" s="12"/>
      <c r="G126" s="12"/>
      <c r="H126" s="12"/>
      <c r="I126" s="12"/>
      <c r="J126" s="13" t="s">
        <v>254</v>
      </c>
      <c r="K126" s="73"/>
      <c r="L126" s="15"/>
      <c r="M126" s="16"/>
    </row>
    <row r="127" spans="2:13" ht="15" customHeight="1">
      <c r="B127" s="10"/>
      <c r="C127" s="11"/>
      <c r="D127" s="26"/>
      <c r="E127" s="26"/>
      <c r="F127" s="12"/>
      <c r="G127" s="12"/>
      <c r="H127" s="12"/>
      <c r="I127" s="12"/>
      <c r="J127" s="13"/>
      <c r="K127" s="73"/>
      <c r="L127" s="15"/>
      <c r="M127" s="16"/>
    </row>
    <row r="128" spans="2:13" ht="15" customHeight="1">
      <c r="B128" s="10">
        <v>36</v>
      </c>
      <c r="C128" s="11"/>
      <c r="D128" s="26">
        <v>5</v>
      </c>
      <c r="E128" s="26" t="s">
        <v>21</v>
      </c>
      <c r="F128" s="12"/>
      <c r="G128" s="12"/>
      <c r="H128" s="12"/>
      <c r="I128" s="12"/>
      <c r="J128" s="13" t="s">
        <v>254</v>
      </c>
      <c r="K128" s="73"/>
      <c r="L128" s="15"/>
      <c r="M128" s="16"/>
    </row>
    <row r="129" spans="2:15" ht="15" customHeight="1">
      <c r="B129" s="10"/>
      <c r="C129" s="11"/>
      <c r="D129" s="26"/>
      <c r="E129" s="26"/>
      <c r="F129" s="12"/>
      <c r="G129" s="12"/>
      <c r="H129" s="12"/>
      <c r="I129" s="12"/>
      <c r="J129" s="13"/>
      <c r="K129" s="73"/>
      <c r="L129" s="15"/>
      <c r="M129" s="16"/>
    </row>
    <row r="130" spans="2:15" ht="15" customHeight="1">
      <c r="B130" s="10">
        <v>37</v>
      </c>
      <c r="C130" s="11"/>
      <c r="D130" s="26">
        <v>6</v>
      </c>
      <c r="E130" s="26" t="s">
        <v>22</v>
      </c>
      <c r="F130" s="12"/>
      <c r="G130" s="12"/>
      <c r="H130" s="12"/>
      <c r="I130" s="12"/>
      <c r="J130" s="13" t="s">
        <v>254</v>
      </c>
      <c r="K130" s="73"/>
      <c r="L130" s="15"/>
      <c r="M130" s="16"/>
    </row>
    <row r="131" spans="2:15" ht="15" customHeight="1">
      <c r="B131" s="10"/>
      <c r="C131" s="11"/>
      <c r="D131" s="26"/>
      <c r="E131" s="26"/>
      <c r="F131" s="12"/>
      <c r="G131" s="12"/>
      <c r="H131" s="12"/>
      <c r="I131" s="12"/>
      <c r="J131" s="13"/>
      <c r="K131" s="73"/>
      <c r="L131" s="15"/>
      <c r="M131" s="16"/>
    </row>
    <row r="132" spans="2:15" ht="15" customHeight="1">
      <c r="B132" s="10"/>
      <c r="C132" s="11"/>
      <c r="D132" s="25" t="s">
        <v>5</v>
      </c>
      <c r="E132" s="20" t="s">
        <v>261</v>
      </c>
      <c r="F132" s="21"/>
      <c r="G132" s="14"/>
      <c r="H132" s="14"/>
      <c r="I132" s="12"/>
      <c r="J132" s="13"/>
      <c r="K132" s="73"/>
      <c r="L132" s="15"/>
      <c r="M132" s="16"/>
    </row>
    <row r="133" spans="2:15" ht="15" customHeight="1">
      <c r="B133" s="10"/>
      <c r="C133" s="11"/>
      <c r="D133" s="25"/>
      <c r="E133" s="20"/>
      <c r="F133" s="21"/>
      <c r="G133" s="14"/>
      <c r="H133" s="14"/>
      <c r="I133" s="12"/>
      <c r="J133" s="13"/>
      <c r="K133" s="73"/>
      <c r="L133" s="15"/>
      <c r="M133" s="16"/>
    </row>
    <row r="134" spans="2:15" ht="15" customHeight="1">
      <c r="B134" s="10">
        <v>40</v>
      </c>
      <c r="C134" s="11"/>
      <c r="D134" s="19">
        <v>1</v>
      </c>
      <c r="E134" s="88" t="s">
        <v>24</v>
      </c>
      <c r="F134" s="24"/>
      <c r="G134" s="79"/>
      <c r="H134" s="79"/>
      <c r="I134" s="12"/>
      <c r="J134" s="13" t="s">
        <v>254</v>
      </c>
      <c r="K134" s="73"/>
      <c r="L134" s="15"/>
      <c r="M134" s="16"/>
    </row>
    <row r="135" spans="2:15" ht="15" customHeight="1">
      <c r="B135" s="10"/>
      <c r="C135" s="11"/>
      <c r="D135" s="19"/>
      <c r="E135" s="88"/>
      <c r="F135" s="24"/>
      <c r="G135" s="79"/>
      <c r="H135" s="79"/>
      <c r="I135" s="12"/>
      <c r="J135" s="13"/>
      <c r="K135" s="73"/>
      <c r="L135" s="15"/>
      <c r="M135" s="16"/>
    </row>
    <row r="136" spans="2:15" ht="15" customHeight="1">
      <c r="B136" s="10">
        <v>41</v>
      </c>
      <c r="C136" s="11"/>
      <c r="D136" s="19">
        <v>2</v>
      </c>
      <c r="E136" s="88" t="s">
        <v>25</v>
      </c>
      <c r="F136" s="24"/>
      <c r="G136" s="12"/>
      <c r="H136" s="12"/>
      <c r="I136" s="12"/>
      <c r="J136" s="13"/>
      <c r="K136" s="73"/>
      <c r="L136" s="15"/>
      <c r="M136" s="16"/>
    </row>
    <row r="137" spans="2:15" ht="15" customHeight="1">
      <c r="B137" s="10"/>
      <c r="C137" s="11"/>
      <c r="D137" s="19"/>
      <c r="E137" s="88"/>
      <c r="F137" s="24"/>
      <c r="G137" s="12"/>
      <c r="H137" s="12"/>
      <c r="I137" s="12"/>
      <c r="J137" s="13"/>
      <c r="K137" s="14"/>
      <c r="L137" s="15"/>
      <c r="M137" s="16"/>
    </row>
    <row r="138" spans="2:15" ht="15" customHeight="1">
      <c r="B138" s="10">
        <v>42</v>
      </c>
      <c r="C138" s="11"/>
      <c r="D138" s="47" t="s">
        <v>115</v>
      </c>
      <c r="E138" s="64" t="s">
        <v>122</v>
      </c>
      <c r="F138" s="12"/>
    </row>
    <row r="139" spans="2:15" ht="15" customHeight="1">
      <c r="B139" s="10"/>
      <c r="C139" s="11"/>
      <c r="D139" s="47"/>
      <c r="E139" s="64"/>
      <c r="F139" s="12"/>
      <c r="G139" s="9"/>
      <c r="H139" s="9"/>
      <c r="I139" s="9"/>
      <c r="J139" s="101"/>
      <c r="K139" s="9"/>
      <c r="L139" s="9"/>
    </row>
    <row r="140" spans="2:15" ht="15" customHeight="1">
      <c r="B140" s="10"/>
      <c r="C140" s="11"/>
      <c r="D140" s="577" t="s">
        <v>4</v>
      </c>
      <c r="E140" s="582" t="s">
        <v>222</v>
      </c>
      <c r="F140" s="583"/>
      <c r="G140" s="586" t="s">
        <v>223</v>
      </c>
      <c r="H140" s="588" t="s">
        <v>224</v>
      </c>
      <c r="I140" s="589"/>
      <c r="J140" s="27" t="s">
        <v>225</v>
      </c>
      <c r="K140" s="28" t="s">
        <v>226</v>
      </c>
      <c r="L140" s="29" t="s">
        <v>225</v>
      </c>
      <c r="M140" s="11"/>
      <c r="O140" s="11"/>
    </row>
    <row r="141" spans="2:15" ht="15" customHeight="1">
      <c r="B141" s="10"/>
      <c r="C141" s="11"/>
      <c r="D141" s="578"/>
      <c r="E141" s="584"/>
      <c r="F141" s="585"/>
      <c r="G141" s="587"/>
      <c r="H141" s="590"/>
      <c r="I141" s="591"/>
      <c r="J141" s="32" t="s">
        <v>227</v>
      </c>
      <c r="K141" s="33" t="s">
        <v>228</v>
      </c>
      <c r="L141" s="34" t="s">
        <v>229</v>
      </c>
      <c r="M141" s="11"/>
      <c r="O141" s="15"/>
    </row>
    <row r="142" spans="2:15" ht="15" customHeight="1">
      <c r="B142" s="10"/>
      <c r="C142" s="11"/>
      <c r="D142" s="35">
        <v>1</v>
      </c>
      <c r="E142" s="572" t="s">
        <v>289</v>
      </c>
      <c r="F142" s="573"/>
      <c r="G142" s="38" t="s">
        <v>291</v>
      </c>
      <c r="H142" s="102">
        <v>111293185020123</v>
      </c>
      <c r="I142" s="103"/>
      <c r="J142" s="45">
        <v>556000</v>
      </c>
      <c r="K142" s="38">
        <v>140.19999999999999</v>
      </c>
      <c r="L142" s="37">
        <f>J142*K142</f>
        <v>77951200</v>
      </c>
      <c r="M142" s="11"/>
      <c r="O142" s="15"/>
    </row>
    <row r="143" spans="2:15" ht="15" customHeight="1">
      <c r="B143" s="10"/>
      <c r="C143" s="11"/>
      <c r="D143" s="47"/>
      <c r="E143" s="64"/>
      <c r="F143" s="12"/>
      <c r="G143" s="19"/>
      <c r="H143" s="19"/>
      <c r="I143" s="19"/>
      <c r="J143" s="104"/>
      <c r="K143" s="104"/>
      <c r="L143" s="104"/>
      <c r="M143" s="77"/>
      <c r="O143" s="53"/>
    </row>
    <row r="144" spans="2:15" ht="15" customHeight="1">
      <c r="B144" s="10">
        <v>43</v>
      </c>
      <c r="C144" s="11"/>
      <c r="D144" s="47" t="s">
        <v>115</v>
      </c>
      <c r="E144" s="64" t="s">
        <v>301</v>
      </c>
      <c r="F144" s="12"/>
      <c r="G144" s="9"/>
      <c r="H144" s="9"/>
      <c r="I144" s="9"/>
      <c r="J144" s="101"/>
      <c r="K144" s="9"/>
      <c r="L144" s="9"/>
    </row>
    <row r="145" spans="2:15" ht="15" customHeight="1">
      <c r="B145" s="10"/>
      <c r="C145" s="11"/>
      <c r="D145" s="47"/>
      <c r="E145" s="64"/>
      <c r="F145" s="12"/>
      <c r="G145" s="12"/>
      <c r="H145" s="12"/>
      <c r="I145" s="12"/>
      <c r="J145" s="13"/>
      <c r="K145" s="14"/>
      <c r="L145" s="15"/>
      <c r="M145" s="16"/>
    </row>
    <row r="146" spans="2:15" ht="15" customHeight="1">
      <c r="B146" s="10">
        <v>44</v>
      </c>
      <c r="C146" s="11"/>
      <c r="D146" s="19">
        <v>3</v>
      </c>
      <c r="E146" s="88" t="s">
        <v>26</v>
      </c>
      <c r="F146" s="24"/>
      <c r="G146" s="12"/>
      <c r="H146" s="12"/>
      <c r="I146" s="12"/>
      <c r="J146" s="13" t="s">
        <v>254</v>
      </c>
      <c r="K146" s="14"/>
      <c r="L146" s="15"/>
      <c r="M146" s="16"/>
    </row>
    <row r="147" spans="2:15" ht="15" customHeight="1">
      <c r="B147" s="10"/>
      <c r="C147" s="11"/>
      <c r="D147" s="19"/>
      <c r="E147" s="88"/>
      <c r="F147" s="24"/>
      <c r="G147" s="12"/>
      <c r="H147" s="12"/>
      <c r="I147" s="12"/>
      <c r="J147" s="13"/>
      <c r="K147" s="14"/>
      <c r="L147" s="15"/>
      <c r="M147" s="16"/>
    </row>
    <row r="148" spans="2:15" ht="15" customHeight="1">
      <c r="B148" s="10">
        <v>45</v>
      </c>
      <c r="C148" s="11"/>
      <c r="D148" s="47" t="s">
        <v>115</v>
      </c>
      <c r="E148" s="64" t="s">
        <v>158</v>
      </c>
      <c r="F148" s="12"/>
      <c r="G148" s="12" t="s">
        <v>466</v>
      </c>
      <c r="H148" s="12"/>
      <c r="I148" s="12"/>
      <c r="J148" s="13"/>
      <c r="K148" s="73">
        <f>K151+K152+K153+K154</f>
        <v>36316803.460000001</v>
      </c>
      <c r="L148" s="15"/>
      <c r="M148" s="16"/>
      <c r="N148" s="105"/>
    </row>
    <row r="149" spans="2:15" ht="15" customHeight="1">
      <c r="B149" s="10"/>
      <c r="C149" s="11"/>
      <c r="D149" s="47"/>
      <c r="E149" s="574" t="s">
        <v>235</v>
      </c>
      <c r="F149" s="574"/>
      <c r="G149" s="12"/>
      <c r="H149" s="13" t="s">
        <v>4</v>
      </c>
      <c r="I149" s="12"/>
      <c r="J149" s="13" t="s">
        <v>236</v>
      </c>
      <c r="L149" s="15"/>
      <c r="M149" s="16"/>
      <c r="N149" s="81"/>
      <c r="O149" s="81"/>
    </row>
    <row r="150" spans="2:15" ht="15" customHeight="1">
      <c r="B150" s="10"/>
      <c r="C150" s="11"/>
      <c r="D150" s="47"/>
      <c r="E150" s="574" t="s">
        <v>237</v>
      </c>
      <c r="F150" s="574"/>
      <c r="G150" s="12"/>
      <c r="H150" s="13" t="s">
        <v>4</v>
      </c>
      <c r="I150" s="106"/>
      <c r="J150" s="13" t="s">
        <v>236</v>
      </c>
      <c r="K150" s="107"/>
      <c r="L150" s="15"/>
      <c r="M150" s="16"/>
    </row>
    <row r="151" spans="2:15" ht="15" customHeight="1">
      <c r="B151" s="10"/>
      <c r="C151" s="11"/>
      <c r="D151" s="47"/>
      <c r="E151" s="11" t="s">
        <v>238</v>
      </c>
      <c r="F151" s="12"/>
      <c r="G151" s="12"/>
      <c r="H151" s="13" t="s">
        <v>4</v>
      </c>
      <c r="I151" s="67"/>
      <c r="J151" s="13" t="s">
        <v>236</v>
      </c>
      <c r="K151" s="70">
        <f>+'[2]Furnitor 31.12'!C72+'[2]Furnitor 31.12'!D72</f>
        <v>1368628.5299999998</v>
      </c>
      <c r="L151" s="15"/>
      <c r="M151" s="16"/>
    </row>
    <row r="152" spans="2:15" ht="15" customHeight="1">
      <c r="B152" s="10"/>
      <c r="C152" s="11"/>
      <c r="D152" s="47"/>
      <c r="E152" s="11" t="s">
        <v>239</v>
      </c>
      <c r="F152" s="12"/>
      <c r="G152" s="12"/>
      <c r="H152" s="13" t="s">
        <v>4</v>
      </c>
      <c r="I152" s="67"/>
      <c r="J152" s="13" t="s">
        <v>236</v>
      </c>
      <c r="K152" s="70">
        <f>+'[2]Furnitor 31.12'!E72</f>
        <v>533628.97</v>
      </c>
      <c r="L152" s="15"/>
      <c r="M152" s="16"/>
      <c r="O152" s="9" t="s">
        <v>308</v>
      </c>
    </row>
    <row r="153" spans="2:15" ht="15" customHeight="1">
      <c r="B153" s="10"/>
      <c r="C153" s="11"/>
      <c r="D153" s="47"/>
      <c r="E153" s="11" t="s">
        <v>240</v>
      </c>
      <c r="F153" s="12"/>
      <c r="G153" s="12"/>
      <c r="H153" s="13" t="s">
        <v>4</v>
      </c>
      <c r="I153" s="67"/>
      <c r="J153" s="13" t="s">
        <v>236</v>
      </c>
      <c r="K153" s="70">
        <f>+'[2]Furnitor 31.12'!F72</f>
        <v>642759.67000000004</v>
      </c>
      <c r="L153" s="15"/>
      <c r="M153" s="16"/>
    </row>
    <row r="154" spans="2:15" ht="15" customHeight="1">
      <c r="B154" s="10"/>
      <c r="C154" s="11"/>
      <c r="D154" s="47"/>
      <c r="E154" s="11" t="s">
        <v>241</v>
      </c>
      <c r="F154" s="12"/>
      <c r="G154" s="12"/>
      <c r="H154" s="13" t="s">
        <v>4</v>
      </c>
      <c r="I154" s="67"/>
      <c r="J154" s="13" t="s">
        <v>236</v>
      </c>
      <c r="K154" s="70">
        <f>+'[2]Furnitor 31.12'!G72</f>
        <v>33771786.289999999</v>
      </c>
      <c r="L154" s="15"/>
      <c r="M154" s="16"/>
    </row>
    <row r="155" spans="2:15" ht="15" customHeight="1">
      <c r="B155" s="10"/>
      <c r="C155" s="11"/>
      <c r="D155" s="47"/>
      <c r="E155" s="574" t="s">
        <v>242</v>
      </c>
      <c r="F155" s="574"/>
      <c r="G155" s="12"/>
      <c r="H155" s="13" t="s">
        <v>4</v>
      </c>
      <c r="I155" s="71"/>
      <c r="J155" s="13" t="s">
        <v>236</v>
      </c>
      <c r="K155" s="67"/>
      <c r="L155" s="15"/>
      <c r="M155" s="16"/>
    </row>
    <row r="156" spans="2:15" ht="15" customHeight="1">
      <c r="B156" s="10"/>
      <c r="C156" s="11"/>
      <c r="D156" s="47"/>
      <c r="E156" s="11" t="s">
        <v>262</v>
      </c>
      <c r="F156" s="12"/>
      <c r="G156" s="12"/>
      <c r="H156" s="13" t="s">
        <v>4</v>
      </c>
      <c r="I156" s="71"/>
      <c r="J156" s="13" t="s">
        <v>236</v>
      </c>
      <c r="K156" s="108"/>
      <c r="L156" s="15"/>
      <c r="M156" s="16"/>
    </row>
    <row r="157" spans="2:15" ht="15" customHeight="1">
      <c r="B157" s="10"/>
      <c r="C157" s="11"/>
      <c r="D157" s="47"/>
      <c r="E157" s="11" t="s">
        <v>244</v>
      </c>
      <c r="F157" s="12"/>
      <c r="G157" s="12"/>
      <c r="H157" s="13" t="s">
        <v>4</v>
      </c>
      <c r="I157" s="71"/>
      <c r="J157" s="13" t="s">
        <v>236</v>
      </c>
      <c r="K157" s="108"/>
      <c r="L157" s="15"/>
      <c r="M157" s="16"/>
    </row>
    <row r="158" spans="2:15" ht="15" customHeight="1">
      <c r="B158" s="10"/>
      <c r="C158" s="11"/>
      <c r="D158" s="47"/>
      <c r="E158" s="64"/>
      <c r="F158" s="12"/>
      <c r="G158" s="12"/>
      <c r="H158" s="12"/>
      <c r="I158" s="12"/>
      <c r="J158" s="13"/>
      <c r="K158" s="14"/>
      <c r="L158" s="15"/>
      <c r="M158" s="16"/>
    </row>
    <row r="159" spans="2:15" ht="15" customHeight="1">
      <c r="B159" s="10">
        <v>46</v>
      </c>
      <c r="C159" s="11"/>
      <c r="D159" s="47" t="s">
        <v>115</v>
      </c>
      <c r="E159" s="64" t="s">
        <v>159</v>
      </c>
      <c r="F159" s="12"/>
      <c r="G159" s="12"/>
      <c r="H159" s="12"/>
      <c r="I159" s="12"/>
      <c r="J159" s="13"/>
      <c r="K159" s="109"/>
      <c r="L159" s="15"/>
      <c r="M159" s="16"/>
    </row>
    <row r="160" spans="2:15" ht="15" customHeight="1">
      <c r="B160" s="10"/>
      <c r="C160" s="11"/>
      <c r="D160" s="47"/>
      <c r="E160" s="64"/>
      <c r="F160" s="12"/>
      <c r="G160" s="12"/>
      <c r="H160" s="9"/>
      <c r="I160" s="12" t="s">
        <v>454</v>
      </c>
      <c r="J160" s="13" t="s">
        <v>236</v>
      </c>
      <c r="K160" s="109">
        <f>+'[2]TriB 13'!D1978</f>
        <v>207095</v>
      </c>
      <c r="L160" s="15"/>
      <c r="M160" s="16"/>
      <c r="N160" s="110"/>
    </row>
    <row r="161" spans="2:14" ht="15" customHeight="1">
      <c r="B161" s="10"/>
      <c r="C161" s="11"/>
      <c r="D161" s="47"/>
      <c r="E161" s="64"/>
      <c r="F161" s="12"/>
      <c r="G161" s="12"/>
      <c r="H161" s="9"/>
      <c r="I161" s="12"/>
      <c r="J161" s="13"/>
      <c r="K161" s="109"/>
      <c r="L161" s="15"/>
      <c r="M161" s="16"/>
    </row>
    <row r="162" spans="2:14" ht="15" customHeight="1">
      <c r="B162" s="10">
        <v>47</v>
      </c>
      <c r="C162" s="11"/>
      <c r="D162" s="47" t="s">
        <v>115</v>
      </c>
      <c r="E162" s="64" t="s">
        <v>123</v>
      </c>
      <c r="F162" s="12"/>
      <c r="G162" s="12"/>
      <c r="H162" s="12"/>
      <c r="I162" s="12"/>
      <c r="J162" s="13"/>
      <c r="K162" s="14"/>
      <c r="L162" s="15"/>
      <c r="M162" s="16"/>
    </row>
    <row r="163" spans="2:14" ht="15" customHeight="1">
      <c r="B163" s="10"/>
      <c r="C163" s="11"/>
      <c r="D163" s="47"/>
      <c r="E163" s="64"/>
      <c r="F163" s="12"/>
      <c r="G163" s="12"/>
      <c r="H163" s="12"/>
      <c r="I163" s="9"/>
      <c r="J163" s="13" t="s">
        <v>236</v>
      </c>
      <c r="K163" s="14">
        <f>+'[2]TriB 13'!D1980+'[2]TriB 13'!D1981</f>
        <v>58765.42</v>
      </c>
      <c r="L163" s="505"/>
      <c r="M163" s="16"/>
      <c r="N163" s="111"/>
    </row>
    <row r="164" spans="2:14" ht="15" customHeight="1">
      <c r="B164" s="10"/>
      <c r="C164" s="11"/>
      <c r="D164" s="47"/>
      <c r="E164" s="64"/>
      <c r="F164" s="12"/>
      <c r="G164" s="12"/>
      <c r="H164" s="12"/>
      <c r="I164" s="12"/>
      <c r="J164" s="13"/>
      <c r="K164" s="14"/>
      <c r="L164" s="505"/>
      <c r="M164" s="16"/>
    </row>
    <row r="165" spans="2:14" ht="15" customHeight="1">
      <c r="B165" s="10">
        <v>48</v>
      </c>
      <c r="C165" s="11"/>
      <c r="D165" s="47" t="s">
        <v>115</v>
      </c>
      <c r="E165" s="64" t="s">
        <v>124</v>
      </c>
      <c r="F165" s="12"/>
      <c r="G165" s="12"/>
      <c r="H165" s="12"/>
      <c r="I165" s="12"/>
      <c r="J165" s="13"/>
      <c r="K165" s="14"/>
      <c r="L165" s="15"/>
      <c r="M165" s="16"/>
    </row>
    <row r="166" spans="2:14" ht="15" customHeight="1">
      <c r="B166" s="10"/>
      <c r="C166" s="11"/>
      <c r="D166" s="47"/>
      <c r="E166" s="64"/>
      <c r="F166" s="12"/>
      <c r="G166" s="12"/>
      <c r="H166" s="12"/>
      <c r="I166" s="12"/>
      <c r="J166" s="13" t="s">
        <v>236</v>
      </c>
      <c r="K166" s="14">
        <f>+'[2]TriB 13'!D1982</f>
        <v>26944.58</v>
      </c>
      <c r="L166" s="15"/>
      <c r="M166" s="16"/>
    </row>
    <row r="167" spans="2:14" ht="15" customHeight="1">
      <c r="B167" s="10"/>
      <c r="C167" s="11"/>
      <c r="D167" s="47"/>
      <c r="E167" s="64"/>
      <c r="F167" s="12"/>
      <c r="G167" s="12"/>
      <c r="H167" s="12"/>
      <c r="I167" s="12"/>
      <c r="J167" s="13"/>
      <c r="K167" s="14"/>
      <c r="L167" s="15"/>
      <c r="M167" s="16"/>
    </row>
    <row r="168" spans="2:14" ht="15" customHeight="1">
      <c r="B168" s="10">
        <v>49</v>
      </c>
      <c r="C168" s="11"/>
      <c r="D168" s="47" t="s">
        <v>115</v>
      </c>
      <c r="E168" s="64" t="s">
        <v>125</v>
      </c>
      <c r="F168" s="12"/>
      <c r="G168" s="12"/>
      <c r="H168" s="12"/>
      <c r="I168" s="12"/>
      <c r="J168" s="13" t="s">
        <v>254</v>
      </c>
      <c r="K168" s="14">
        <v>0</v>
      </c>
      <c r="L168" s="15"/>
      <c r="M168" s="16"/>
    </row>
    <row r="169" spans="2:14" ht="15" customHeight="1">
      <c r="B169" s="10"/>
      <c r="C169" s="11"/>
      <c r="D169" s="47"/>
      <c r="E169" s="64"/>
      <c r="F169" s="12"/>
      <c r="G169" s="12"/>
      <c r="H169" s="12"/>
      <c r="I169" s="12"/>
      <c r="J169" s="9"/>
      <c r="K169" s="9"/>
      <c r="L169" s="15"/>
      <c r="M169" s="16"/>
    </row>
    <row r="170" spans="2:14" ht="15" customHeight="1">
      <c r="B170" s="10">
        <v>50</v>
      </c>
      <c r="C170" s="11"/>
      <c r="D170" s="47" t="s">
        <v>115</v>
      </c>
      <c r="E170" s="64" t="s">
        <v>126</v>
      </c>
      <c r="F170" s="12"/>
      <c r="G170" s="12"/>
      <c r="H170" s="12"/>
      <c r="I170" s="12"/>
      <c r="J170" s="13" t="s">
        <v>236</v>
      </c>
      <c r="K170" s="73">
        <f>K174-K173-K172-424792.34</f>
        <v>254074.6899999993</v>
      </c>
      <c r="L170" s="112"/>
      <c r="M170" s="16"/>
    </row>
    <row r="171" spans="2:14" ht="15" customHeight="1">
      <c r="B171" s="10"/>
      <c r="C171" s="11"/>
      <c r="D171" s="47"/>
      <c r="E171" s="64"/>
      <c r="F171" s="9"/>
      <c r="G171" s="9"/>
      <c r="H171" s="9"/>
      <c r="I171" s="9"/>
      <c r="J171" s="9"/>
      <c r="K171" s="9"/>
      <c r="L171" s="15"/>
      <c r="M171" s="16"/>
    </row>
    <row r="172" spans="2:14" ht="15" customHeight="1">
      <c r="B172" s="10"/>
      <c r="C172" s="11"/>
      <c r="D172" s="47"/>
      <c r="E172" s="64"/>
      <c r="F172" s="12" t="s">
        <v>250</v>
      </c>
      <c r="G172" s="12"/>
      <c r="H172" s="12"/>
      <c r="I172" s="12"/>
      <c r="J172" s="13" t="s">
        <v>236</v>
      </c>
      <c r="K172" s="14">
        <v>20079</v>
      </c>
      <c r="L172" s="15"/>
      <c r="M172" s="16"/>
    </row>
    <row r="173" spans="2:14" ht="15" customHeight="1">
      <c r="B173" s="10"/>
      <c r="C173" s="11"/>
      <c r="D173" s="47"/>
      <c r="E173" s="64"/>
      <c r="F173" s="12" t="s">
        <v>251</v>
      </c>
      <c r="G173" s="12"/>
      <c r="H173" s="12"/>
      <c r="I173" s="12"/>
      <c r="J173" s="13" t="s">
        <v>236</v>
      </c>
      <c r="K173" s="67">
        <v>14931570.630000001</v>
      </c>
      <c r="L173" s="15"/>
      <c r="M173" s="16"/>
    </row>
    <row r="174" spans="2:14" ht="15" customHeight="1">
      <c r="B174" s="10"/>
      <c r="C174" s="11"/>
      <c r="D174" s="47"/>
      <c r="E174" s="64"/>
      <c r="F174" s="82" t="s">
        <v>252</v>
      </c>
      <c r="G174" s="12"/>
      <c r="H174" s="12"/>
      <c r="I174" s="12"/>
      <c r="J174" s="13" t="s">
        <v>236</v>
      </c>
      <c r="K174" s="67">
        <v>15630516.66</v>
      </c>
      <c r="L174" s="15"/>
      <c r="M174" s="16"/>
    </row>
    <row r="175" spans="2:14" ht="15" customHeight="1">
      <c r="B175" s="10"/>
      <c r="C175" s="11"/>
      <c r="D175" s="47"/>
      <c r="E175" s="64"/>
      <c r="F175" s="12" t="s">
        <v>253</v>
      </c>
      <c r="G175" s="12"/>
      <c r="H175" s="12"/>
      <c r="J175" s="13" t="s">
        <v>236</v>
      </c>
      <c r="K175" s="67">
        <v>0</v>
      </c>
      <c r="L175" s="15"/>
      <c r="M175" s="16"/>
    </row>
    <row r="176" spans="2:14" ht="15" customHeight="1">
      <c r="B176" s="10"/>
      <c r="C176" s="11"/>
      <c r="D176" s="47"/>
      <c r="E176" s="64"/>
      <c r="F176" s="12"/>
      <c r="G176" s="12"/>
      <c r="H176" s="12"/>
      <c r="I176" s="12"/>
      <c r="J176" s="13"/>
      <c r="K176" s="14"/>
      <c r="L176" s="15"/>
      <c r="M176" s="16"/>
    </row>
    <row r="177" spans="2:13" ht="15" customHeight="1">
      <c r="B177" s="10">
        <v>51</v>
      </c>
      <c r="C177" s="11"/>
      <c r="D177" s="47" t="s">
        <v>115</v>
      </c>
      <c r="E177" s="64" t="s">
        <v>127</v>
      </c>
      <c r="F177" s="12"/>
      <c r="G177" s="12"/>
      <c r="H177" s="12"/>
      <c r="I177" s="12"/>
      <c r="J177" s="13" t="s">
        <v>254</v>
      </c>
      <c r="K177" s="96">
        <v>0</v>
      </c>
      <c r="L177" s="15"/>
      <c r="M177" s="16"/>
    </row>
    <row r="178" spans="2:13" ht="15" customHeight="1">
      <c r="B178" s="10"/>
      <c r="C178" s="11"/>
      <c r="D178" s="47"/>
      <c r="E178" s="64"/>
      <c r="F178" s="12"/>
      <c r="G178" s="12"/>
      <c r="H178" s="12"/>
      <c r="I178" s="12"/>
      <c r="J178" s="13"/>
      <c r="K178" s="14"/>
      <c r="L178" s="15"/>
      <c r="M178" s="16"/>
    </row>
    <row r="179" spans="2:13" ht="15" customHeight="1">
      <c r="B179" s="10">
        <v>52</v>
      </c>
      <c r="C179" s="11"/>
      <c r="D179" s="47" t="s">
        <v>115</v>
      </c>
      <c r="E179" s="64" t="s">
        <v>121</v>
      </c>
      <c r="F179" s="12"/>
      <c r="G179" s="12"/>
      <c r="H179" s="12"/>
      <c r="I179" s="12"/>
      <c r="J179" s="13"/>
      <c r="K179" s="14"/>
      <c r="L179" s="15"/>
      <c r="M179" s="16"/>
    </row>
    <row r="180" spans="2:13" ht="15" customHeight="1">
      <c r="B180" s="10"/>
      <c r="C180" s="11"/>
      <c r="D180" s="47"/>
      <c r="E180" s="64"/>
      <c r="F180" s="12"/>
      <c r="G180" s="12"/>
      <c r="H180" s="12"/>
      <c r="I180" s="12"/>
      <c r="J180" s="13" t="s">
        <v>236</v>
      </c>
      <c r="K180" s="14">
        <f>+'[2]TriB 13'!D1992+'[2]TriB 13'!D1993</f>
        <v>937105</v>
      </c>
      <c r="L180" s="15"/>
      <c r="M180" s="16"/>
    </row>
    <row r="181" spans="2:13" ht="15" customHeight="1">
      <c r="B181" s="10"/>
      <c r="C181" s="11"/>
      <c r="D181" s="47"/>
      <c r="E181" s="64"/>
      <c r="F181" s="12"/>
      <c r="G181" s="12"/>
      <c r="H181" s="12"/>
      <c r="I181" s="12"/>
      <c r="J181" s="13"/>
      <c r="K181" s="14"/>
      <c r="L181" s="15"/>
      <c r="M181" s="16"/>
    </row>
    <row r="182" spans="2:13" ht="15" customHeight="1">
      <c r="B182" s="10">
        <v>53</v>
      </c>
      <c r="C182" s="11"/>
      <c r="D182" s="47" t="s">
        <v>115</v>
      </c>
      <c r="E182" s="64" t="s">
        <v>130</v>
      </c>
      <c r="F182" s="12"/>
      <c r="G182" s="12"/>
      <c r="H182" s="12"/>
      <c r="I182" s="12"/>
      <c r="J182" s="13" t="s">
        <v>254</v>
      </c>
      <c r="K182" s="14">
        <v>0</v>
      </c>
      <c r="L182" s="15"/>
      <c r="M182" s="16"/>
    </row>
    <row r="183" spans="2:13" ht="15" customHeight="1">
      <c r="B183" s="10"/>
      <c r="C183" s="11"/>
      <c r="D183" s="47"/>
      <c r="E183" s="64"/>
      <c r="F183" s="12"/>
      <c r="G183" s="12"/>
      <c r="H183" s="12"/>
      <c r="I183" s="12"/>
      <c r="J183" s="13"/>
      <c r="K183" s="14"/>
      <c r="L183" s="15"/>
      <c r="M183" s="16"/>
    </row>
    <row r="184" spans="2:13" ht="15" customHeight="1">
      <c r="B184" s="10">
        <v>54</v>
      </c>
      <c r="C184" s="11"/>
      <c r="D184" s="47" t="s">
        <v>115</v>
      </c>
      <c r="E184" s="64" t="s">
        <v>129</v>
      </c>
      <c r="F184" s="12"/>
      <c r="G184" s="12"/>
      <c r="H184" s="12"/>
      <c r="I184" s="12"/>
      <c r="J184" s="13"/>
      <c r="K184" s="14"/>
      <c r="L184" s="15"/>
      <c r="M184" s="16"/>
    </row>
    <row r="185" spans="2:13" ht="15" customHeight="1">
      <c r="B185" s="10"/>
      <c r="C185" s="11"/>
      <c r="D185" s="47"/>
      <c r="E185" s="64"/>
      <c r="F185" s="12"/>
      <c r="G185" s="12"/>
      <c r="H185" s="12"/>
      <c r="I185" s="12"/>
      <c r="J185" s="13" t="s">
        <v>236</v>
      </c>
      <c r="K185" s="113">
        <f>+K186-K187</f>
        <v>157579.84</v>
      </c>
      <c r="L185" s="15"/>
      <c r="M185" s="16"/>
    </row>
    <row r="186" spans="2:13" ht="15" customHeight="1">
      <c r="B186" s="10"/>
      <c r="C186" s="11"/>
      <c r="D186" s="47"/>
      <c r="E186" s="64"/>
      <c r="F186" s="12"/>
      <c r="G186" s="12"/>
      <c r="H186" s="12"/>
      <c r="I186" s="12"/>
      <c r="J186" s="13"/>
      <c r="K186" s="96">
        <f>+'[2]TriB 13'!D1962-13398</f>
        <v>157579.84</v>
      </c>
      <c r="L186" s="15"/>
      <c r="M186" s="16"/>
    </row>
    <row r="187" spans="2:13" ht="15" customHeight="1">
      <c r="B187" s="10"/>
      <c r="C187" s="11"/>
      <c r="D187" s="47"/>
      <c r="E187" s="64"/>
      <c r="F187" s="12"/>
      <c r="G187" s="12"/>
      <c r="H187" s="12"/>
      <c r="I187" s="12"/>
      <c r="J187" s="13"/>
      <c r="K187" s="14"/>
      <c r="L187" s="15"/>
      <c r="M187" s="16"/>
    </row>
    <row r="188" spans="2:13" ht="15" customHeight="1">
      <c r="B188" s="10"/>
      <c r="C188" s="11"/>
      <c r="D188" s="47"/>
      <c r="E188" s="64"/>
      <c r="F188" s="12"/>
      <c r="G188" s="12"/>
      <c r="H188" s="12"/>
      <c r="I188" s="12"/>
      <c r="J188" s="13"/>
      <c r="K188" s="14"/>
      <c r="L188" s="15"/>
      <c r="M188" s="16"/>
    </row>
    <row r="189" spans="2:13" ht="15" customHeight="1">
      <c r="B189" s="10" t="s">
        <v>550</v>
      </c>
      <c r="C189" s="11"/>
      <c r="D189" s="47" t="s">
        <v>115</v>
      </c>
      <c r="E189" s="64" t="s">
        <v>549</v>
      </c>
      <c r="F189" s="12"/>
      <c r="G189" s="12"/>
      <c r="H189" s="12"/>
      <c r="I189" s="12"/>
      <c r="J189" s="13"/>
      <c r="K189" s="14">
        <f>+'[2]TriB 13'!D1961</f>
        <v>1629070.83</v>
      </c>
      <c r="L189" s="112"/>
      <c r="M189" s="16"/>
    </row>
    <row r="190" spans="2:13" ht="15" customHeight="1">
      <c r="B190" s="10"/>
      <c r="C190" s="11"/>
      <c r="D190" s="47"/>
      <c r="E190" s="64"/>
      <c r="F190" s="12"/>
      <c r="G190" s="12"/>
      <c r="H190" s="12"/>
      <c r="I190" s="12"/>
      <c r="J190" s="13"/>
      <c r="K190" s="14"/>
      <c r="L190" s="15"/>
      <c r="M190" s="16"/>
    </row>
    <row r="191" spans="2:13" ht="15" customHeight="1">
      <c r="B191" s="10">
        <v>55</v>
      </c>
      <c r="C191" s="11"/>
      <c r="D191" s="19">
        <v>4</v>
      </c>
      <c r="E191" s="88" t="s">
        <v>27</v>
      </c>
      <c r="F191" s="24"/>
      <c r="G191" s="12"/>
      <c r="H191" s="12"/>
      <c r="I191" s="12"/>
      <c r="J191" s="13" t="s">
        <v>254</v>
      </c>
      <c r="K191" s="14">
        <v>0</v>
      </c>
      <c r="L191" s="15"/>
      <c r="M191" s="16"/>
    </row>
    <row r="192" spans="2:13" ht="15" customHeight="1">
      <c r="B192" s="10"/>
      <c r="C192" s="11"/>
      <c r="D192" s="19"/>
      <c r="E192" s="88"/>
      <c r="F192" s="24"/>
      <c r="G192" s="12"/>
      <c r="H192" s="12"/>
      <c r="I192" s="12"/>
      <c r="J192" s="13"/>
      <c r="K192" s="14"/>
      <c r="L192" s="15"/>
      <c r="M192" s="16"/>
    </row>
    <row r="193" spans="2:13" ht="15" customHeight="1">
      <c r="B193" s="10">
        <v>56</v>
      </c>
      <c r="C193" s="11"/>
      <c r="D193" s="19">
        <v>5</v>
      </c>
      <c r="E193" s="88" t="s">
        <v>160</v>
      </c>
      <c r="F193" s="24"/>
      <c r="G193" s="12"/>
      <c r="H193" s="12"/>
      <c r="I193" s="12"/>
      <c r="J193" s="13" t="s">
        <v>254</v>
      </c>
      <c r="K193" s="14">
        <v>0</v>
      </c>
      <c r="L193" s="15"/>
      <c r="M193" s="16"/>
    </row>
    <row r="194" spans="2:13" ht="15" customHeight="1">
      <c r="B194" s="10"/>
      <c r="C194" s="11"/>
      <c r="D194" s="19"/>
      <c r="E194" s="88"/>
      <c r="F194" s="24"/>
      <c r="G194" s="12"/>
      <c r="H194" s="12"/>
      <c r="I194" s="12"/>
      <c r="J194" s="13"/>
      <c r="K194" s="14"/>
      <c r="L194" s="15"/>
      <c r="M194" s="16"/>
    </row>
    <row r="195" spans="2:13" ht="15" customHeight="1">
      <c r="B195" s="10"/>
      <c r="C195" s="11"/>
      <c r="D195" s="26" t="s">
        <v>6</v>
      </c>
      <c r="E195" s="20" t="s">
        <v>263</v>
      </c>
      <c r="F195" s="21"/>
      <c r="G195" s="12"/>
      <c r="H195" s="12"/>
      <c r="I195" s="12"/>
      <c r="J195" s="13" t="s">
        <v>254</v>
      </c>
      <c r="K195" s="14">
        <v>0</v>
      </c>
      <c r="L195" s="15"/>
      <c r="M195" s="16"/>
    </row>
    <row r="196" spans="2:13" ht="15" customHeight="1">
      <c r="B196" s="10"/>
      <c r="C196" s="11"/>
      <c r="D196" s="26"/>
      <c r="E196" s="20"/>
      <c r="F196" s="21"/>
      <c r="G196" s="12"/>
      <c r="H196" s="12"/>
      <c r="I196" s="12"/>
      <c r="J196" s="13"/>
      <c r="K196" s="14"/>
      <c r="L196" s="15"/>
      <c r="M196" s="16"/>
    </row>
    <row r="197" spans="2:13" ht="15" customHeight="1">
      <c r="B197" s="10">
        <v>58</v>
      </c>
      <c r="C197" s="11"/>
      <c r="D197" s="19">
        <v>1</v>
      </c>
      <c r="E197" s="88" t="s">
        <v>32</v>
      </c>
      <c r="F197" s="21"/>
      <c r="G197" s="12"/>
      <c r="H197" s="12"/>
      <c r="I197" s="12"/>
      <c r="J197" s="13" t="s">
        <v>254</v>
      </c>
      <c r="K197" s="14">
        <v>0</v>
      </c>
      <c r="L197" s="15"/>
      <c r="M197" s="16"/>
    </row>
    <row r="198" spans="2:13" ht="15" customHeight="1">
      <c r="B198" s="10"/>
      <c r="C198" s="11"/>
      <c r="D198" s="19"/>
      <c r="E198" s="88"/>
      <c r="F198" s="21"/>
      <c r="G198" s="12"/>
      <c r="H198" s="12"/>
      <c r="I198" s="12"/>
      <c r="J198" s="13"/>
      <c r="K198" s="14"/>
      <c r="L198" s="15"/>
      <c r="M198" s="16"/>
    </row>
    <row r="199" spans="2:13" ht="15" customHeight="1">
      <c r="B199" s="10">
        <v>59</v>
      </c>
      <c r="C199" s="11"/>
      <c r="D199" s="47" t="s">
        <v>115</v>
      </c>
      <c r="E199" s="64" t="s">
        <v>33</v>
      </c>
      <c r="F199" s="12"/>
      <c r="G199" s="12"/>
      <c r="H199" s="12"/>
      <c r="I199" s="12"/>
      <c r="J199" s="13"/>
      <c r="K199" s="14"/>
      <c r="L199" s="15"/>
      <c r="M199" s="16"/>
    </row>
    <row r="200" spans="2:13" ht="15" customHeight="1">
      <c r="B200" s="10"/>
      <c r="C200" s="11"/>
      <c r="D200" s="47"/>
      <c r="E200" s="64"/>
      <c r="F200" s="12"/>
      <c r="G200" s="12"/>
      <c r="H200" s="12" t="s">
        <v>455</v>
      </c>
      <c r="I200" s="12"/>
      <c r="J200" s="13" t="s">
        <v>236</v>
      </c>
      <c r="K200" s="14">
        <f>+'[2]TriB 13'!E1975</f>
        <v>39833480.430000007</v>
      </c>
      <c r="L200" s="15"/>
      <c r="M200" s="16"/>
    </row>
    <row r="201" spans="2:13" ht="15" customHeight="1">
      <c r="B201" s="10"/>
      <c r="C201" s="11"/>
      <c r="D201" s="47"/>
      <c r="E201" s="64"/>
      <c r="F201" s="12"/>
      <c r="G201" s="12"/>
      <c r="H201" s="12"/>
      <c r="I201" s="12"/>
      <c r="J201" s="13"/>
      <c r="K201" s="14"/>
      <c r="L201" s="15"/>
      <c r="M201" s="16"/>
    </row>
    <row r="202" spans="2:13" ht="15" customHeight="1">
      <c r="B202" s="10">
        <v>60</v>
      </c>
      <c r="C202" s="11"/>
      <c r="D202" s="47" t="s">
        <v>115</v>
      </c>
      <c r="E202" s="64" t="s">
        <v>30</v>
      </c>
      <c r="F202" s="12"/>
      <c r="G202" s="12"/>
      <c r="H202" s="12"/>
      <c r="I202" s="12"/>
      <c r="J202" s="13" t="s">
        <v>254</v>
      </c>
      <c r="K202" s="14">
        <v>0</v>
      </c>
      <c r="L202" s="15"/>
      <c r="M202" s="16"/>
    </row>
    <row r="203" spans="2:13" ht="15" customHeight="1">
      <c r="B203" s="10"/>
      <c r="C203" s="11"/>
      <c r="D203" s="47"/>
      <c r="E203" s="64"/>
      <c r="F203" s="12"/>
      <c r="G203" s="12"/>
      <c r="H203" s="12"/>
      <c r="I203" s="12"/>
      <c r="J203" s="13"/>
      <c r="K203" s="14"/>
      <c r="L203" s="15"/>
      <c r="M203" s="16"/>
    </row>
    <row r="204" spans="2:13" ht="15" customHeight="1">
      <c r="B204" s="10">
        <v>61</v>
      </c>
      <c r="C204" s="11"/>
      <c r="D204" s="19">
        <v>2</v>
      </c>
      <c r="E204" s="88" t="s">
        <v>34</v>
      </c>
      <c r="F204" s="24"/>
      <c r="G204" s="12"/>
      <c r="H204" s="12"/>
      <c r="I204" s="12"/>
      <c r="J204" s="13" t="s">
        <v>254</v>
      </c>
      <c r="K204" s="14">
        <v>0</v>
      </c>
      <c r="L204" s="15"/>
      <c r="M204" s="16"/>
    </row>
    <row r="205" spans="2:13" ht="15" customHeight="1">
      <c r="B205" s="10"/>
      <c r="C205" s="11"/>
      <c r="D205" s="19"/>
      <c r="E205" s="88"/>
      <c r="F205" s="24"/>
      <c r="G205" s="12"/>
      <c r="H205" s="12"/>
      <c r="I205" s="12"/>
      <c r="J205" s="13"/>
      <c r="K205" s="14"/>
      <c r="L205" s="15"/>
      <c r="M205" s="16"/>
    </row>
    <row r="206" spans="2:13" ht="15" customHeight="1">
      <c r="B206" s="10">
        <v>62</v>
      </c>
      <c r="C206" s="11"/>
      <c r="D206" s="19">
        <v>3</v>
      </c>
      <c r="E206" s="88" t="s">
        <v>27</v>
      </c>
      <c r="F206" s="24"/>
      <c r="G206" s="12"/>
      <c r="H206" s="12"/>
      <c r="I206" s="12"/>
      <c r="J206" s="13" t="s">
        <v>254</v>
      </c>
      <c r="K206" s="14">
        <v>0</v>
      </c>
      <c r="L206" s="15"/>
      <c r="M206" s="16"/>
    </row>
    <row r="207" spans="2:13" ht="15" customHeight="1">
      <c r="B207" s="10"/>
      <c r="C207" s="11"/>
      <c r="D207" s="19"/>
      <c r="E207" s="88"/>
      <c r="F207" s="24"/>
      <c r="G207" s="12"/>
      <c r="H207" s="12"/>
      <c r="I207" s="12"/>
      <c r="J207" s="13"/>
      <c r="K207" s="14"/>
      <c r="L207" s="15"/>
      <c r="M207" s="16"/>
    </row>
    <row r="208" spans="2:13" ht="15" customHeight="1">
      <c r="B208" s="10">
        <v>63</v>
      </c>
      <c r="C208" s="11"/>
      <c r="D208" s="19">
        <v>4</v>
      </c>
      <c r="E208" s="88" t="s">
        <v>35</v>
      </c>
      <c r="F208" s="24"/>
      <c r="G208" s="12"/>
      <c r="H208" s="12"/>
      <c r="I208" s="12"/>
      <c r="J208" s="13" t="s">
        <v>254</v>
      </c>
      <c r="K208" s="14">
        <v>0</v>
      </c>
      <c r="L208" s="15"/>
      <c r="M208" s="16"/>
    </row>
    <row r="209" spans="2:15" ht="15" customHeight="1">
      <c r="B209" s="10"/>
      <c r="C209" s="11"/>
      <c r="D209" s="19"/>
      <c r="E209" s="88"/>
      <c r="F209" s="24"/>
      <c r="G209" s="12"/>
      <c r="H209" s="12"/>
      <c r="I209" s="12"/>
      <c r="J209" s="13"/>
      <c r="K209" s="14"/>
      <c r="L209" s="15"/>
      <c r="M209" s="16"/>
    </row>
    <row r="210" spans="2:15" ht="15" customHeight="1">
      <c r="B210" s="10">
        <v>64</v>
      </c>
      <c r="C210" s="11"/>
      <c r="D210" s="19">
        <v>5</v>
      </c>
      <c r="E210" s="88" t="s">
        <v>549</v>
      </c>
      <c r="F210" s="24"/>
      <c r="G210" s="12"/>
      <c r="H210" s="12"/>
      <c r="I210" s="12"/>
      <c r="J210" s="13"/>
      <c r="K210" s="14">
        <f>+'[2]TriB 13'!D1996</f>
        <v>194318.33</v>
      </c>
      <c r="L210" s="112"/>
      <c r="M210" s="16"/>
    </row>
    <row r="211" spans="2:15" ht="15" customHeight="1">
      <c r="B211" s="10"/>
      <c r="C211" s="11"/>
      <c r="D211" s="19"/>
      <c r="E211" s="88"/>
      <c r="F211" s="24"/>
      <c r="G211" s="12"/>
      <c r="H211" s="12"/>
      <c r="I211" s="12"/>
      <c r="J211" s="13"/>
      <c r="K211" s="14"/>
      <c r="L211" s="15"/>
      <c r="M211" s="16"/>
    </row>
    <row r="212" spans="2:15" ht="15" customHeight="1">
      <c r="B212" s="10"/>
      <c r="C212" s="11"/>
      <c r="D212" s="26" t="s">
        <v>36</v>
      </c>
      <c r="E212" s="20" t="s">
        <v>264</v>
      </c>
      <c r="F212" s="21"/>
      <c r="G212" s="12"/>
      <c r="H212" s="12"/>
      <c r="I212" s="12"/>
      <c r="J212" s="13" t="s">
        <v>254</v>
      </c>
      <c r="K212" s="14">
        <v>0</v>
      </c>
      <c r="L212" s="15"/>
      <c r="M212" s="16"/>
    </row>
    <row r="213" spans="2:15" ht="15" customHeight="1">
      <c r="B213" s="10"/>
      <c r="C213" s="11"/>
      <c r="D213" s="26"/>
      <c r="E213" s="20"/>
      <c r="F213" s="21"/>
      <c r="G213" s="12"/>
      <c r="H213" s="12"/>
      <c r="I213" s="12"/>
      <c r="J213" s="13"/>
      <c r="K213" s="14"/>
      <c r="L213" s="15"/>
      <c r="M213" s="16"/>
    </row>
    <row r="214" spans="2:15" ht="15" customHeight="1">
      <c r="B214" s="10">
        <v>66</v>
      </c>
      <c r="C214" s="11"/>
      <c r="D214" s="19">
        <v>1</v>
      </c>
      <c r="E214" s="88" t="s">
        <v>38</v>
      </c>
      <c r="F214" s="24"/>
      <c r="G214" s="12"/>
      <c r="H214" s="12"/>
      <c r="I214" s="12"/>
      <c r="J214" s="13" t="s">
        <v>254</v>
      </c>
      <c r="K214" s="14">
        <v>0</v>
      </c>
      <c r="L214" s="15"/>
      <c r="M214" s="16"/>
    </row>
    <row r="215" spans="2:15" ht="15" customHeight="1">
      <c r="B215" s="10"/>
      <c r="C215" s="11"/>
      <c r="D215" s="19"/>
      <c r="E215" s="88"/>
      <c r="F215" s="24"/>
      <c r="G215" s="12"/>
      <c r="H215" s="12"/>
      <c r="I215" s="12"/>
      <c r="J215" s="13"/>
      <c r="K215" s="14"/>
      <c r="L215" s="15"/>
      <c r="M215" s="16"/>
    </row>
    <row r="216" spans="2:15" ht="15" customHeight="1">
      <c r="B216" s="10">
        <v>67</v>
      </c>
      <c r="C216" s="11"/>
      <c r="D216" s="19">
        <v>2</v>
      </c>
      <c r="E216" s="88" t="s">
        <v>39</v>
      </c>
      <c r="F216" s="24"/>
      <c r="G216" s="12"/>
      <c r="H216" s="12"/>
      <c r="I216" s="12"/>
      <c r="J216" s="13" t="s">
        <v>254</v>
      </c>
      <c r="K216" s="14">
        <v>0</v>
      </c>
      <c r="L216" s="15"/>
      <c r="M216" s="16"/>
    </row>
    <row r="217" spans="2:15" ht="15" customHeight="1">
      <c r="B217" s="10"/>
      <c r="C217" s="11"/>
      <c r="D217" s="19"/>
      <c r="E217" s="88"/>
      <c r="F217" s="24"/>
      <c r="G217" s="12"/>
      <c r="H217" s="12"/>
      <c r="I217" s="12"/>
      <c r="J217" s="13"/>
      <c r="K217" s="14"/>
      <c r="L217" s="15"/>
      <c r="M217" s="16"/>
    </row>
    <row r="218" spans="2:15" ht="15" customHeight="1">
      <c r="B218" s="10">
        <v>68</v>
      </c>
      <c r="C218" s="11"/>
      <c r="D218" s="19">
        <v>3</v>
      </c>
      <c r="E218" s="88" t="s">
        <v>40</v>
      </c>
      <c r="F218" s="24"/>
      <c r="G218" s="12"/>
      <c r="H218" s="12"/>
      <c r="I218" s="12"/>
      <c r="J218" s="13"/>
      <c r="K218" s="14"/>
      <c r="L218" s="15"/>
      <c r="M218" s="16"/>
    </row>
    <row r="219" spans="2:15" ht="15" customHeight="1">
      <c r="B219" s="10"/>
      <c r="C219" s="11"/>
      <c r="D219" s="19"/>
      <c r="E219" s="88"/>
      <c r="F219" s="24"/>
      <c r="G219" s="12"/>
      <c r="H219" s="12"/>
      <c r="I219" s="12"/>
      <c r="J219" s="13" t="s">
        <v>236</v>
      </c>
      <c r="K219" s="13">
        <v>9700000</v>
      </c>
      <c r="L219" s="105"/>
      <c r="M219" s="16"/>
      <c r="O219" s="105"/>
    </row>
    <row r="220" spans="2:15" ht="15" customHeight="1">
      <c r="B220" s="10"/>
      <c r="C220" s="11"/>
      <c r="D220" s="19"/>
      <c r="E220" s="88"/>
      <c r="F220" s="24"/>
      <c r="G220" s="12"/>
      <c r="H220" s="12"/>
      <c r="I220" s="12"/>
      <c r="J220" s="13"/>
      <c r="K220" s="14"/>
      <c r="L220" s="15"/>
      <c r="M220" s="16"/>
    </row>
    <row r="221" spans="2:15" ht="15" customHeight="1">
      <c r="B221" s="10">
        <v>69</v>
      </c>
      <c r="C221" s="11"/>
      <c r="D221" s="19">
        <v>4</v>
      </c>
      <c r="E221" s="88" t="s">
        <v>41</v>
      </c>
      <c r="F221" s="24"/>
      <c r="G221" s="12"/>
      <c r="H221" s="12"/>
      <c r="I221" s="12"/>
      <c r="J221" s="13" t="s">
        <v>254</v>
      </c>
      <c r="K221" s="14"/>
      <c r="L221" s="15"/>
      <c r="M221" s="16"/>
    </row>
    <row r="222" spans="2:15" ht="15" customHeight="1">
      <c r="B222" s="10"/>
      <c r="C222" s="11"/>
      <c r="D222" s="19"/>
      <c r="E222" s="88"/>
      <c r="F222" s="24"/>
      <c r="G222" s="12"/>
      <c r="H222" s="12"/>
      <c r="I222" s="12"/>
      <c r="J222" s="13"/>
      <c r="K222" s="14"/>
      <c r="L222" s="15"/>
      <c r="M222" s="16"/>
    </row>
    <row r="223" spans="2:15" ht="15" customHeight="1">
      <c r="B223" s="10">
        <v>70</v>
      </c>
      <c r="C223" s="11"/>
      <c r="D223" s="19">
        <v>5</v>
      </c>
      <c r="E223" s="88" t="s">
        <v>131</v>
      </c>
      <c r="F223" s="24"/>
      <c r="G223" s="12"/>
      <c r="H223" s="12"/>
      <c r="I223" s="12"/>
      <c r="J223" s="13" t="s">
        <v>254</v>
      </c>
      <c r="K223" s="14"/>
      <c r="L223" s="15"/>
      <c r="M223" s="16"/>
    </row>
    <row r="224" spans="2:15" ht="15" customHeight="1">
      <c r="B224" s="10"/>
      <c r="C224" s="11"/>
      <c r="D224" s="19"/>
      <c r="E224" s="88"/>
      <c r="F224" s="24"/>
      <c r="G224" s="12"/>
      <c r="H224" s="12"/>
      <c r="I224" s="12"/>
      <c r="J224" s="13"/>
      <c r="K224" s="14"/>
      <c r="L224" s="15"/>
      <c r="M224" s="16"/>
    </row>
    <row r="225" spans="2:13" ht="15" customHeight="1">
      <c r="B225" s="10">
        <v>71</v>
      </c>
      <c r="C225" s="11"/>
      <c r="D225" s="19">
        <v>6</v>
      </c>
      <c r="E225" s="88" t="s">
        <v>42</v>
      </c>
      <c r="F225" s="24"/>
      <c r="G225" s="12"/>
      <c r="H225" s="12"/>
      <c r="I225" s="12"/>
      <c r="J225" s="13" t="s">
        <v>254</v>
      </c>
      <c r="K225" s="14"/>
      <c r="L225" s="15"/>
      <c r="M225" s="16"/>
    </row>
    <row r="226" spans="2:13" ht="15" customHeight="1">
      <c r="B226" s="10"/>
      <c r="C226" s="11"/>
      <c r="D226" s="19"/>
      <c r="E226" s="88"/>
      <c r="F226" s="24"/>
      <c r="G226" s="12"/>
      <c r="H226" s="12"/>
      <c r="I226" s="12"/>
      <c r="J226" s="13"/>
      <c r="K226" s="14"/>
      <c r="L226" s="15"/>
      <c r="M226" s="16"/>
    </row>
    <row r="227" spans="2:13" ht="15" customHeight="1">
      <c r="B227" s="10">
        <v>72</v>
      </c>
      <c r="C227" s="11"/>
      <c r="D227" s="19">
        <v>7</v>
      </c>
      <c r="E227" s="88" t="s">
        <v>43</v>
      </c>
      <c r="F227" s="24"/>
      <c r="G227" s="12"/>
      <c r="H227" s="12"/>
      <c r="I227" s="12"/>
      <c r="J227" s="13" t="s">
        <v>254</v>
      </c>
      <c r="K227" s="14"/>
      <c r="L227" s="15"/>
      <c r="M227" s="16"/>
    </row>
    <row r="228" spans="2:13" ht="15" customHeight="1">
      <c r="B228" s="10"/>
      <c r="C228" s="11"/>
      <c r="D228" s="19"/>
      <c r="E228" s="88"/>
      <c r="F228" s="24"/>
      <c r="G228" s="12"/>
      <c r="H228" s="12"/>
      <c r="I228" s="12"/>
      <c r="J228" s="13"/>
      <c r="K228" s="14"/>
      <c r="L228" s="15"/>
      <c r="M228" s="16"/>
    </row>
    <row r="229" spans="2:13" ht="15" customHeight="1">
      <c r="B229" s="10">
        <v>73</v>
      </c>
      <c r="C229" s="11"/>
      <c r="D229" s="19">
        <v>8</v>
      </c>
      <c r="E229" s="88" t="s">
        <v>44</v>
      </c>
      <c r="F229" s="24"/>
      <c r="G229" s="12"/>
      <c r="H229" s="12"/>
      <c r="I229" s="12"/>
      <c r="J229" s="13" t="s">
        <v>254</v>
      </c>
      <c r="K229" s="14"/>
      <c r="L229" s="15"/>
      <c r="M229" s="16"/>
    </row>
    <row r="230" spans="2:13" ht="15" customHeight="1">
      <c r="B230" s="10"/>
      <c r="C230" s="11"/>
      <c r="D230" s="19"/>
      <c r="E230" s="88"/>
      <c r="F230" s="24"/>
      <c r="G230" s="12"/>
      <c r="H230" s="12"/>
      <c r="I230" s="12"/>
      <c r="J230" s="13"/>
      <c r="K230" s="14"/>
      <c r="L230" s="15"/>
      <c r="M230" s="16"/>
    </row>
    <row r="231" spans="2:13" ht="15" customHeight="1">
      <c r="B231" s="10">
        <v>74</v>
      </c>
      <c r="C231" s="11"/>
      <c r="D231" s="19">
        <v>9</v>
      </c>
      <c r="E231" s="88" t="s">
        <v>45</v>
      </c>
      <c r="F231" s="24"/>
      <c r="G231" s="12"/>
      <c r="H231" s="12"/>
      <c r="I231" s="12"/>
      <c r="J231" s="13"/>
      <c r="K231" s="14"/>
      <c r="L231" s="15"/>
      <c r="M231" s="16"/>
    </row>
    <row r="232" spans="2:13" ht="15" customHeight="1">
      <c r="B232" s="10"/>
      <c r="C232" s="11"/>
      <c r="D232" s="19"/>
      <c r="E232" s="88"/>
      <c r="F232" s="24"/>
      <c r="G232" s="12"/>
      <c r="I232" s="12" t="s">
        <v>457</v>
      </c>
      <c r="J232" s="13" t="s">
        <v>236</v>
      </c>
      <c r="K232" s="14">
        <f>+'[2]TriB 13'!B1997</f>
        <v>25351518.84</v>
      </c>
      <c r="L232" s="15"/>
      <c r="M232" s="16"/>
    </row>
    <row r="233" spans="2:13" ht="15" customHeight="1">
      <c r="B233" s="10"/>
      <c r="C233" s="11"/>
      <c r="D233" s="19"/>
      <c r="E233" s="88"/>
      <c r="F233" s="24"/>
      <c r="G233" s="12"/>
      <c r="I233" s="12"/>
      <c r="J233" s="12"/>
      <c r="K233" s="14"/>
      <c r="L233" s="13"/>
      <c r="M233" s="16"/>
    </row>
    <row r="234" spans="2:13" ht="15" customHeight="1">
      <c r="B234" s="10">
        <v>75</v>
      </c>
      <c r="C234" s="11"/>
      <c r="D234" s="19">
        <v>10</v>
      </c>
      <c r="E234" s="88" t="s">
        <v>46</v>
      </c>
      <c r="F234" s="24"/>
      <c r="G234" s="12"/>
      <c r="H234" s="12"/>
      <c r="I234" s="12"/>
      <c r="J234" s="13"/>
      <c r="K234" s="14"/>
      <c r="L234" s="15"/>
      <c r="M234" s="16"/>
    </row>
    <row r="235" spans="2:13" ht="15" customHeight="1">
      <c r="B235" s="10"/>
      <c r="C235" s="11"/>
      <c r="D235" s="11"/>
      <c r="E235" s="11"/>
      <c r="F235" s="12"/>
      <c r="G235" s="12"/>
      <c r="H235" s="12"/>
      <c r="I235" s="12"/>
      <c r="J235" s="13"/>
      <c r="K235" s="14"/>
      <c r="L235" s="15"/>
      <c r="M235" s="16"/>
    </row>
    <row r="236" spans="2:13" ht="15" customHeight="1">
      <c r="B236" s="10"/>
      <c r="C236" s="11"/>
      <c r="D236" s="11"/>
      <c r="E236" s="114" t="s">
        <v>265</v>
      </c>
      <c r="F236" s="14" t="s">
        <v>266</v>
      </c>
      <c r="G236" s="12"/>
      <c r="H236" s="12"/>
      <c r="I236" s="12"/>
      <c r="J236" s="13" t="s">
        <v>236</v>
      </c>
      <c r="K236" s="55">
        <f>+'[2]Shen.Spjeg.ne vazhdim'!$K$236</f>
        <v>-7128785.5699999779</v>
      </c>
      <c r="L236" s="15"/>
      <c r="M236" s="16"/>
    </row>
    <row r="237" spans="2:13" ht="15" customHeight="1">
      <c r="B237" s="10"/>
      <c r="C237" s="11"/>
      <c r="D237" s="11"/>
      <c r="E237" s="114" t="s">
        <v>265</v>
      </c>
      <c r="F237" s="12" t="s">
        <v>267</v>
      </c>
      <c r="G237" s="12"/>
      <c r="H237" s="12"/>
      <c r="I237" s="12"/>
      <c r="J237" s="13" t="s">
        <v>236</v>
      </c>
      <c r="K237" s="43">
        <f>'[2]FD T Fitimit'!G23</f>
        <v>11687477.550000001</v>
      </c>
      <c r="L237" s="15"/>
      <c r="M237" s="16"/>
    </row>
    <row r="238" spans="2:13" ht="15" customHeight="1">
      <c r="B238" s="10"/>
      <c r="C238" s="11"/>
      <c r="D238" s="11"/>
      <c r="E238" s="114" t="s">
        <v>265</v>
      </c>
      <c r="F238" s="12" t="s">
        <v>92</v>
      </c>
      <c r="G238" s="12"/>
      <c r="H238" s="12"/>
      <c r="I238" s="12"/>
      <c r="J238" s="13" t="s">
        <v>236</v>
      </c>
      <c r="K238" s="43">
        <f>K236+K237</f>
        <v>4558691.9800000228</v>
      </c>
      <c r="L238" s="15"/>
      <c r="M238" s="16"/>
    </row>
    <row r="239" spans="2:13" ht="15" customHeight="1">
      <c r="B239" s="10"/>
      <c r="C239" s="11"/>
      <c r="D239" s="11"/>
      <c r="E239" s="114" t="s">
        <v>265</v>
      </c>
      <c r="F239" s="79" t="s">
        <v>503</v>
      </c>
      <c r="G239" s="79"/>
      <c r="H239" s="79"/>
      <c r="I239" s="79"/>
      <c r="J239" s="77" t="s">
        <v>236</v>
      </c>
      <c r="K239" s="115">
        <f>+'[2]Shen.Spjeg.ne vazhdim'!$K$239</f>
        <v>-2335547</v>
      </c>
      <c r="L239" s="112"/>
      <c r="M239" s="16"/>
    </row>
    <row r="240" spans="2:13" ht="15" customHeight="1">
      <c r="B240" s="10"/>
      <c r="C240" s="11"/>
      <c r="D240" s="11"/>
      <c r="E240" s="114" t="s">
        <v>265</v>
      </c>
      <c r="F240" s="12" t="s">
        <v>504</v>
      </c>
      <c r="G240" s="12"/>
      <c r="H240" s="12"/>
      <c r="I240" s="12"/>
      <c r="J240" s="13" t="s">
        <v>236</v>
      </c>
      <c r="K240" s="43">
        <v>0</v>
      </c>
      <c r="L240" s="15"/>
      <c r="M240" s="16"/>
    </row>
    <row r="241" spans="2:13" ht="15" customHeight="1">
      <c r="B241" s="10"/>
      <c r="C241" s="11"/>
      <c r="D241" s="11"/>
      <c r="E241" s="114" t="s">
        <v>265</v>
      </c>
      <c r="F241" s="12" t="s">
        <v>268</v>
      </c>
      <c r="G241" s="12"/>
      <c r="H241" s="12"/>
      <c r="I241" s="12"/>
      <c r="J241" s="13" t="s">
        <v>236</v>
      </c>
      <c r="K241" s="43">
        <v>0</v>
      </c>
      <c r="L241" s="15"/>
      <c r="M241" s="16"/>
    </row>
    <row r="242" spans="2:13" ht="15" customHeight="1">
      <c r="B242" s="10"/>
      <c r="C242" s="11"/>
      <c r="D242" s="11"/>
      <c r="E242" s="11"/>
      <c r="F242" s="12"/>
      <c r="G242" s="12"/>
      <c r="H242" s="12"/>
      <c r="I242" s="12"/>
      <c r="J242" s="13"/>
      <c r="K242" s="14"/>
      <c r="L242" s="15"/>
      <c r="M242" s="16"/>
    </row>
    <row r="243" spans="2:13" ht="15" customHeight="1">
      <c r="B243" s="10"/>
      <c r="C243" s="11"/>
      <c r="D243" s="11"/>
      <c r="E243" s="11"/>
      <c r="F243" s="12"/>
      <c r="G243" s="12"/>
      <c r="H243" s="12"/>
      <c r="I243" s="12"/>
      <c r="J243" s="13"/>
      <c r="K243" s="14"/>
      <c r="L243" s="15"/>
      <c r="M243" s="16"/>
    </row>
    <row r="244" spans="2:13" ht="15" customHeight="1">
      <c r="B244" s="10"/>
      <c r="C244" s="575" t="s">
        <v>269</v>
      </c>
      <c r="D244" s="575"/>
      <c r="E244" s="116" t="s">
        <v>270</v>
      </c>
      <c r="F244" s="12"/>
      <c r="G244" s="12"/>
      <c r="H244" s="12"/>
      <c r="I244" s="12"/>
      <c r="J244" s="13"/>
      <c r="K244" s="14"/>
      <c r="L244" s="15"/>
      <c r="M244" s="16"/>
    </row>
    <row r="245" spans="2:13" ht="15" customHeight="1">
      <c r="B245" s="10"/>
      <c r="C245" s="23"/>
      <c r="D245" s="23"/>
      <c r="E245" s="116"/>
      <c r="F245" s="12"/>
      <c r="G245" s="12"/>
      <c r="H245" s="12"/>
      <c r="I245" s="12"/>
      <c r="J245" s="13"/>
      <c r="K245" s="14"/>
      <c r="L245" s="15"/>
      <c r="M245" s="16"/>
    </row>
    <row r="246" spans="2:13" ht="15" customHeight="1">
      <c r="B246" s="10"/>
      <c r="C246" s="11"/>
      <c r="D246" s="11" t="s">
        <v>529</v>
      </c>
      <c r="E246" s="11"/>
      <c r="F246" s="12"/>
      <c r="G246" s="12"/>
      <c r="H246" s="12"/>
      <c r="I246" s="12"/>
      <c r="J246" s="13"/>
      <c r="K246" s="14"/>
      <c r="L246" s="15"/>
      <c r="M246" s="16"/>
    </row>
    <row r="247" spans="2:13" ht="15" customHeight="1">
      <c r="B247" s="10"/>
      <c r="C247" s="11"/>
      <c r="D247" s="11" t="s">
        <v>530</v>
      </c>
      <c r="E247" s="11"/>
      <c r="F247" s="12"/>
      <c r="G247" s="12"/>
      <c r="H247" s="12"/>
      <c r="I247" s="12"/>
      <c r="J247" s="13"/>
      <c r="K247" s="14"/>
      <c r="L247" s="15"/>
      <c r="M247" s="16"/>
    </row>
    <row r="248" spans="2:13" ht="15" customHeight="1">
      <c r="B248" s="10"/>
      <c r="C248" s="11" t="s">
        <v>531</v>
      </c>
      <c r="D248" s="11" t="s">
        <v>557</v>
      </c>
      <c r="E248" s="11"/>
      <c r="F248" s="12"/>
      <c r="G248" s="12"/>
      <c r="H248" s="12"/>
      <c r="I248" s="12"/>
      <c r="J248" s="13"/>
      <c r="K248" s="14"/>
      <c r="L248" s="15"/>
      <c r="M248" s="16"/>
    </row>
    <row r="249" spans="2:13" ht="15" customHeight="1">
      <c r="B249" s="10"/>
      <c r="D249" s="576" t="s">
        <v>558</v>
      </c>
      <c r="E249" s="576"/>
      <c r="F249" s="576"/>
      <c r="G249" s="576"/>
      <c r="H249" s="576"/>
      <c r="I249" s="576"/>
      <c r="J249" s="576"/>
      <c r="K249" s="576"/>
      <c r="L249" s="576"/>
      <c r="M249" s="16"/>
    </row>
    <row r="250" spans="2:13" ht="15" customHeight="1">
      <c r="B250" s="10"/>
      <c r="C250" s="11"/>
      <c r="D250" s="576"/>
      <c r="E250" s="576"/>
      <c r="F250" s="576"/>
      <c r="G250" s="576"/>
      <c r="H250" s="576"/>
      <c r="I250" s="576"/>
      <c r="J250" s="576"/>
      <c r="K250" s="576"/>
      <c r="L250" s="576"/>
      <c r="M250" s="16"/>
    </row>
    <row r="251" spans="2:13" ht="15" customHeight="1">
      <c r="B251" s="10"/>
      <c r="C251" s="11"/>
      <c r="D251" s="11" t="s">
        <v>559</v>
      </c>
      <c r="E251" s="11"/>
      <c r="F251" s="12"/>
      <c r="G251" s="12"/>
      <c r="H251" s="12"/>
      <c r="I251" s="12"/>
      <c r="J251" s="13"/>
      <c r="K251" s="14"/>
      <c r="L251" s="15"/>
      <c r="M251" s="16"/>
    </row>
    <row r="252" spans="2:13" ht="15" customHeight="1" thickBot="1">
      <c r="B252" s="10"/>
      <c r="C252" s="11"/>
      <c r="D252" s="11"/>
      <c r="E252" s="11"/>
      <c r="F252" s="12"/>
      <c r="G252" s="12"/>
      <c r="H252" s="12"/>
      <c r="I252" s="12"/>
      <c r="J252" s="13"/>
      <c r="K252" s="14"/>
      <c r="L252" s="15"/>
      <c r="M252" s="16"/>
    </row>
    <row r="253" spans="2:13" ht="15" customHeight="1">
      <c r="B253" s="9"/>
      <c r="D253" s="117" t="s">
        <v>505</v>
      </c>
      <c r="E253" s="118"/>
      <c r="F253" s="119"/>
      <c r="G253" s="117" t="s">
        <v>506</v>
      </c>
      <c r="H253" s="118"/>
      <c r="I253" s="119"/>
      <c r="J253" s="120" t="s">
        <v>507</v>
      </c>
      <c r="K253" s="117" t="s">
        <v>508</v>
      </c>
      <c r="L253" s="119"/>
    </row>
    <row r="254" spans="2:13" ht="15" customHeight="1" thickBot="1">
      <c r="B254" s="9"/>
      <c r="D254" s="121"/>
      <c r="E254" s="122"/>
      <c r="F254" s="123"/>
      <c r="G254" s="121"/>
      <c r="H254" s="122"/>
      <c r="I254" s="123"/>
      <c r="J254" s="124"/>
      <c r="K254" s="121"/>
      <c r="L254" s="123"/>
    </row>
    <row r="255" spans="2:13" ht="15" customHeight="1">
      <c r="B255" s="9"/>
      <c r="D255" s="125" t="s">
        <v>509</v>
      </c>
      <c r="E255" s="126" t="s">
        <v>510</v>
      </c>
      <c r="F255" s="127" t="s">
        <v>511</v>
      </c>
      <c r="G255" s="118" t="s">
        <v>512</v>
      </c>
      <c r="H255" s="117" t="s">
        <v>513</v>
      </c>
      <c r="I255" s="120" t="s">
        <v>299</v>
      </c>
      <c r="J255" s="124"/>
      <c r="K255" s="120" t="s">
        <v>514</v>
      </c>
      <c r="L255" s="119" t="s">
        <v>515</v>
      </c>
    </row>
    <row r="256" spans="2:13" ht="15" customHeight="1">
      <c r="B256" s="9"/>
      <c r="D256" s="128" t="s">
        <v>516</v>
      </c>
      <c r="E256" s="129" t="s">
        <v>517</v>
      </c>
      <c r="F256" s="129" t="s">
        <v>518</v>
      </c>
      <c r="G256" s="129" t="s">
        <v>519</v>
      </c>
      <c r="H256" s="129" t="s">
        <v>520</v>
      </c>
      <c r="I256" s="129" t="s">
        <v>521</v>
      </c>
      <c r="J256" s="129" t="s">
        <v>522</v>
      </c>
      <c r="K256" s="129" t="s">
        <v>523</v>
      </c>
      <c r="L256" s="130" t="s">
        <v>524</v>
      </c>
    </row>
    <row r="257" spans="2:13" ht="15" customHeight="1">
      <c r="B257" s="9"/>
      <c r="D257" s="131">
        <v>4217</v>
      </c>
      <c r="E257" s="132">
        <v>7266869</v>
      </c>
      <c r="F257" s="133">
        <v>41334</v>
      </c>
      <c r="G257" s="132" t="s">
        <v>555</v>
      </c>
      <c r="H257" s="132" t="s">
        <v>552</v>
      </c>
      <c r="I257" s="132" t="s">
        <v>556</v>
      </c>
      <c r="J257" s="134">
        <f>SUM(K257:L257)</f>
        <v>233181.99599999998</v>
      </c>
      <c r="K257" s="135">
        <f>+K210</f>
        <v>194318.33</v>
      </c>
      <c r="L257" s="136">
        <f>+K257*0.2</f>
        <v>38863.665999999997</v>
      </c>
    </row>
    <row r="258" spans="2:13" ht="15" customHeight="1">
      <c r="B258" s="9"/>
      <c r="D258" s="131">
        <v>4410</v>
      </c>
      <c r="E258" s="132">
        <v>10726565</v>
      </c>
      <c r="F258" s="133">
        <v>41627</v>
      </c>
      <c r="G258" s="132" t="s">
        <v>551</v>
      </c>
      <c r="H258" s="132" t="s">
        <v>552</v>
      </c>
      <c r="I258" s="132" t="s">
        <v>553</v>
      </c>
      <c r="J258" s="137">
        <v>911949.99599999993</v>
      </c>
      <c r="K258" s="135">
        <v>759958.33</v>
      </c>
      <c r="L258" s="136">
        <v>151991.666</v>
      </c>
    </row>
    <row r="259" spans="2:13" ht="15" customHeight="1" thickBot="1">
      <c r="B259" s="9"/>
      <c r="D259" s="131">
        <v>4411</v>
      </c>
      <c r="E259" s="132">
        <v>10726566</v>
      </c>
      <c r="F259" s="133">
        <v>41631</v>
      </c>
      <c r="G259" s="132" t="s">
        <v>554</v>
      </c>
      <c r="H259" s="132" t="s">
        <v>552</v>
      </c>
      <c r="I259" s="132" t="s">
        <v>553</v>
      </c>
      <c r="J259" s="137">
        <v>1042935</v>
      </c>
      <c r="K259" s="138">
        <v>869112.5</v>
      </c>
      <c r="L259" s="139">
        <v>173822.5</v>
      </c>
    </row>
    <row r="260" spans="2:13" ht="15" customHeight="1">
      <c r="B260" s="10"/>
      <c r="C260" s="11"/>
      <c r="D260" s="11"/>
      <c r="E260" s="11"/>
      <c r="F260" s="12"/>
      <c r="G260" s="12"/>
      <c r="H260" s="12"/>
      <c r="I260" s="12"/>
      <c r="J260" s="13"/>
      <c r="K260" s="14"/>
      <c r="L260" s="15"/>
      <c r="M260" s="16"/>
    </row>
    <row r="261" spans="2:13" ht="15" customHeight="1">
      <c r="B261" s="10"/>
      <c r="C261" s="11"/>
      <c r="D261" s="11"/>
      <c r="F261" s="12"/>
      <c r="G261" s="12"/>
      <c r="H261" s="12"/>
      <c r="I261" s="11" t="s">
        <v>525</v>
      </c>
      <c r="J261" s="73">
        <v>86591498</v>
      </c>
      <c r="K261" s="14"/>
      <c r="L261" s="15"/>
      <c r="M261" s="16"/>
    </row>
    <row r="262" spans="2:13" ht="15" customHeight="1">
      <c r="B262" s="10"/>
      <c r="C262" s="11"/>
      <c r="D262" s="11"/>
      <c r="E262" s="11"/>
      <c r="F262" s="12"/>
      <c r="G262" s="12"/>
      <c r="H262" s="12"/>
      <c r="I262" s="12" t="s">
        <v>526</v>
      </c>
      <c r="J262" s="14">
        <f>+'[2]PL 13'!I50</f>
        <v>84764977.159999996</v>
      </c>
      <c r="K262" s="14"/>
      <c r="L262" s="15"/>
      <c r="M262" s="16"/>
    </row>
    <row r="263" spans="2:13" ht="15" customHeight="1" thickBot="1">
      <c r="B263" s="10"/>
      <c r="C263" s="11"/>
      <c r="D263" s="11"/>
      <c r="E263" s="11"/>
      <c r="F263" s="12"/>
      <c r="G263" s="12"/>
      <c r="H263" s="12"/>
      <c r="I263" s="79" t="s">
        <v>527</v>
      </c>
      <c r="J263" s="73">
        <f>J262</f>
        <v>84764977.159999996</v>
      </c>
      <c r="K263" s="14"/>
      <c r="L263" s="15"/>
      <c r="M263" s="16"/>
    </row>
    <row r="264" spans="2:13" ht="15" customHeight="1" thickBot="1">
      <c r="B264" s="10"/>
      <c r="C264" s="11"/>
      <c r="D264" s="11"/>
      <c r="E264" s="11"/>
      <c r="F264" s="12"/>
      <c r="G264" s="12"/>
      <c r="H264" s="12"/>
      <c r="I264" s="12" t="s">
        <v>528</v>
      </c>
      <c r="J264" s="140">
        <f>J261-J263</f>
        <v>1826520.8400000036</v>
      </c>
      <c r="K264" s="73"/>
      <c r="L264" s="112"/>
      <c r="M264" s="16"/>
    </row>
    <row r="265" spans="2:13" ht="15" customHeight="1">
      <c r="B265" s="10"/>
      <c r="C265" s="11"/>
      <c r="D265" s="11"/>
      <c r="E265" s="11"/>
      <c r="F265" s="12"/>
      <c r="G265" s="12"/>
      <c r="H265" s="12"/>
      <c r="I265" s="12"/>
      <c r="J265" s="13"/>
      <c r="K265" s="14"/>
      <c r="L265" s="15"/>
      <c r="M265" s="16"/>
    </row>
    <row r="266" spans="2:13" ht="15" customHeight="1">
      <c r="B266" s="10"/>
      <c r="C266" s="11"/>
      <c r="D266" s="11"/>
      <c r="E266" s="11"/>
      <c r="F266" s="12"/>
      <c r="G266" s="12"/>
      <c r="H266" s="12"/>
      <c r="I266" s="12"/>
      <c r="J266" s="13"/>
      <c r="K266" s="14"/>
      <c r="L266" s="15"/>
      <c r="M266" s="16"/>
    </row>
    <row r="267" spans="2:13" ht="15" customHeight="1">
      <c r="B267" s="10"/>
      <c r="C267" s="11"/>
      <c r="D267" s="11"/>
      <c r="E267" s="11" t="s">
        <v>271</v>
      </c>
      <c r="F267" s="12"/>
      <c r="G267" s="12"/>
      <c r="H267" s="12"/>
      <c r="I267" s="12"/>
      <c r="J267" s="13"/>
      <c r="K267" s="14"/>
      <c r="L267" s="15"/>
      <c r="M267" s="16"/>
    </row>
    <row r="268" spans="2:13" ht="15" customHeight="1">
      <c r="B268" s="10"/>
      <c r="C268" s="11"/>
      <c r="D268" s="11" t="s">
        <v>272</v>
      </c>
      <c r="E268" s="11"/>
      <c r="F268" s="12"/>
      <c r="G268" s="12"/>
      <c r="H268" s="12"/>
      <c r="I268" s="12"/>
      <c r="J268" s="13"/>
      <c r="K268" s="14"/>
      <c r="L268" s="15"/>
      <c r="M268" s="16"/>
    </row>
    <row r="269" spans="2:13" ht="15" customHeight="1">
      <c r="B269" s="10"/>
      <c r="C269" s="11"/>
      <c r="D269" s="11"/>
      <c r="E269" s="11" t="s">
        <v>273</v>
      </c>
      <c r="F269" s="12"/>
      <c r="G269" s="12"/>
      <c r="H269" s="12"/>
      <c r="I269" s="12"/>
      <c r="J269" s="13"/>
      <c r="K269" s="14"/>
      <c r="L269" s="15"/>
      <c r="M269" s="16"/>
    </row>
    <row r="270" spans="2:13" ht="15" customHeight="1">
      <c r="B270" s="10"/>
      <c r="C270" s="11"/>
      <c r="D270" s="11" t="s">
        <v>274</v>
      </c>
      <c r="E270" s="11"/>
      <c r="F270" s="12"/>
      <c r="G270" s="12"/>
      <c r="H270" s="12"/>
      <c r="I270" s="12"/>
      <c r="J270" s="13"/>
      <c r="K270" s="14"/>
      <c r="L270" s="15"/>
      <c r="M270" s="16"/>
    </row>
    <row r="271" spans="2:13" ht="15" customHeight="1">
      <c r="B271" s="10"/>
      <c r="C271" s="11"/>
      <c r="D271" s="11"/>
      <c r="E271" s="11"/>
      <c r="F271" s="12"/>
      <c r="G271" s="12"/>
      <c r="H271" s="12"/>
      <c r="I271" s="12"/>
      <c r="J271" s="13"/>
      <c r="K271" s="14"/>
      <c r="L271" s="15"/>
      <c r="M271" s="16"/>
    </row>
    <row r="272" spans="2:13" ht="15" customHeight="1">
      <c r="B272" s="10"/>
      <c r="C272" s="11"/>
      <c r="D272" s="11"/>
      <c r="E272" s="11"/>
      <c r="F272" s="12"/>
      <c r="G272" s="12"/>
      <c r="H272" s="12"/>
      <c r="I272" s="12"/>
      <c r="J272" s="13"/>
      <c r="K272" s="14"/>
      <c r="L272" s="15"/>
      <c r="M272" s="16"/>
    </row>
    <row r="273" spans="2:13" ht="15" customHeight="1">
      <c r="B273" s="10"/>
      <c r="C273" s="11"/>
      <c r="D273" s="11"/>
      <c r="E273" s="11"/>
      <c r="F273" s="12"/>
      <c r="G273" s="12"/>
      <c r="H273" s="570" t="s">
        <v>71</v>
      </c>
      <c r="I273" s="570"/>
      <c r="J273" s="570"/>
      <c r="K273" s="570"/>
      <c r="L273" s="570"/>
      <c r="M273" s="16"/>
    </row>
    <row r="274" spans="2:13" ht="15" customHeight="1">
      <c r="B274" s="10"/>
      <c r="C274" s="11"/>
      <c r="D274" s="11"/>
      <c r="E274" s="11"/>
      <c r="F274" s="12"/>
      <c r="G274" s="12"/>
      <c r="H274" s="571" t="s">
        <v>68</v>
      </c>
      <c r="I274" s="571"/>
      <c r="J274" s="571"/>
      <c r="K274" s="571"/>
      <c r="L274" s="571"/>
      <c r="M274" s="16"/>
    </row>
    <row r="275" spans="2:13" ht="15" customHeight="1">
      <c r="B275" s="10"/>
      <c r="C275" s="11"/>
      <c r="D275" s="11"/>
      <c r="E275" s="11"/>
      <c r="F275" s="12"/>
      <c r="G275" s="12"/>
      <c r="H275" s="12"/>
      <c r="I275" s="12"/>
      <c r="J275" s="13"/>
      <c r="K275" s="14"/>
      <c r="L275" s="15"/>
      <c r="M275" s="16"/>
    </row>
  </sheetData>
  <mergeCells count="51">
    <mergeCell ref="B3:M3"/>
    <mergeCell ref="C4:D4"/>
    <mergeCell ref="D10:D11"/>
    <mergeCell ref="E10:F11"/>
    <mergeCell ref="G10:G11"/>
    <mergeCell ref="H10:I11"/>
    <mergeCell ref="E12:F12"/>
    <mergeCell ref="H12:I12"/>
    <mergeCell ref="E13:F13"/>
    <mergeCell ref="H13:I13"/>
    <mergeCell ref="E14:F14"/>
    <mergeCell ref="H14:I14"/>
    <mergeCell ref="D25:D26"/>
    <mergeCell ref="E25:I26"/>
    <mergeCell ref="E15:F15"/>
    <mergeCell ref="H15:I15"/>
    <mergeCell ref="E16:F16"/>
    <mergeCell ref="E17:F17"/>
    <mergeCell ref="E18:F18"/>
    <mergeCell ref="H18:I18"/>
    <mergeCell ref="E19:F19"/>
    <mergeCell ref="H19:I19"/>
    <mergeCell ref="E20:F20"/>
    <mergeCell ref="E21:F21"/>
    <mergeCell ref="E23:K23"/>
    <mergeCell ref="G57:H57"/>
    <mergeCell ref="E27:I27"/>
    <mergeCell ref="E28:I28"/>
    <mergeCell ref="E29:K29"/>
    <mergeCell ref="E31:K31"/>
    <mergeCell ref="E40:F40"/>
    <mergeCell ref="E41:F41"/>
    <mergeCell ref="E46:F46"/>
    <mergeCell ref="I51:J51"/>
    <mergeCell ref="I52:J52"/>
    <mergeCell ref="I53:J53"/>
    <mergeCell ref="I54:J54"/>
    <mergeCell ref="C244:D244"/>
    <mergeCell ref="D249:L250"/>
    <mergeCell ref="H115:H116"/>
    <mergeCell ref="I115:K115"/>
    <mergeCell ref="D140:D141"/>
    <mergeCell ref="E140:F141"/>
    <mergeCell ref="G140:G141"/>
    <mergeCell ref="H140:I141"/>
    <mergeCell ref="H273:L273"/>
    <mergeCell ref="H274:L274"/>
    <mergeCell ref="E142:F142"/>
    <mergeCell ref="E149:F149"/>
    <mergeCell ref="E150:F150"/>
    <mergeCell ref="E155:F155"/>
  </mergeCells>
  <printOptions horizontalCentered="1" verticalCentered="1"/>
  <pageMargins left="0" right="0" top="0" bottom="0" header="0.23622047244094491" footer="0.23622047244094491"/>
  <pageSetup scale="6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S53"/>
  <sheetViews>
    <sheetView workbookViewId="0">
      <selection activeCell="D14" sqref="D14"/>
    </sheetView>
  </sheetViews>
  <sheetFormatPr defaultRowHeight="12.75"/>
  <cols>
    <col min="1" max="1" width="3.7109375" style="148" customWidth="1"/>
    <col min="2" max="2" width="25.85546875" style="148" customWidth="1"/>
    <col min="3" max="3" width="7.140625" style="148" customWidth="1"/>
    <col min="4" max="4" width="17.140625" style="148" customWidth="1"/>
    <col min="5" max="5" width="17.5703125" style="148" bestFit="1" customWidth="1"/>
    <col min="6" max="6" width="17" style="148" bestFit="1" customWidth="1"/>
    <col min="7" max="7" width="17.7109375" style="148" bestFit="1" customWidth="1"/>
    <col min="8" max="8" width="17" style="148" bestFit="1" customWidth="1"/>
    <col min="9" max="9" width="18.42578125" style="147" bestFit="1" customWidth="1"/>
    <col min="10" max="10" width="12.140625" style="148" customWidth="1"/>
    <col min="11" max="11" width="13.42578125" style="148" bestFit="1" customWidth="1"/>
    <col min="12" max="17" width="9.140625" style="148"/>
    <col min="18" max="18" width="17" style="148" bestFit="1" customWidth="1"/>
    <col min="19" max="19" width="10.7109375" style="148" bestFit="1" customWidth="1"/>
    <col min="20" max="16384" width="9.140625" style="148"/>
  </cols>
  <sheetData>
    <row r="1" spans="1:19">
      <c r="B1" s="148" t="s">
        <v>302</v>
      </c>
    </row>
    <row r="3" spans="1:19" ht="18" customHeight="1">
      <c r="B3" s="148" t="s">
        <v>537</v>
      </c>
    </row>
    <row r="5" spans="1:19" s="313" customFormat="1" ht="15" customHeight="1">
      <c r="A5" s="331" t="s">
        <v>4</v>
      </c>
      <c r="B5" s="332" t="s">
        <v>61</v>
      </c>
      <c r="C5" s="332" t="s">
        <v>275</v>
      </c>
      <c r="D5" s="332" t="s">
        <v>276</v>
      </c>
      <c r="E5" s="332" t="s">
        <v>277</v>
      </c>
      <c r="F5" s="332" t="s">
        <v>278</v>
      </c>
      <c r="G5" s="333" t="s">
        <v>276</v>
      </c>
      <c r="I5" s="334"/>
    </row>
    <row r="6" spans="1:19" s="313" customFormat="1" ht="15" customHeight="1">
      <c r="A6" s="335"/>
      <c r="B6" s="336"/>
      <c r="C6" s="336"/>
      <c r="D6" s="336" t="s">
        <v>538</v>
      </c>
      <c r="E6" s="336"/>
      <c r="F6" s="336"/>
      <c r="G6" s="337" t="s">
        <v>539</v>
      </c>
      <c r="I6" s="334"/>
    </row>
    <row r="7" spans="1:19" ht="15" customHeight="1">
      <c r="A7" s="353"/>
      <c r="B7" s="354"/>
      <c r="C7" s="354"/>
      <c r="D7" s="354"/>
      <c r="E7" s="354"/>
      <c r="F7" s="355"/>
      <c r="G7" s="356"/>
    </row>
    <row r="8" spans="1:19">
      <c r="A8" s="357">
        <v>1</v>
      </c>
      <c r="B8" s="324" t="s">
        <v>298</v>
      </c>
      <c r="C8" s="324"/>
      <c r="D8" s="358">
        <v>2858805.9111111113</v>
      </c>
      <c r="E8" s="358">
        <v>0</v>
      </c>
      <c r="F8" s="359">
        <v>1443907</v>
      </c>
      <c r="G8" s="338">
        <v>1414898.9111111113</v>
      </c>
      <c r="H8" s="360"/>
      <c r="J8" s="361"/>
      <c r="R8" s="360"/>
      <c r="S8" s="361"/>
    </row>
    <row r="9" spans="1:19">
      <c r="A9" s="357">
        <v>2</v>
      </c>
      <c r="B9" s="324" t="s">
        <v>7</v>
      </c>
      <c r="C9" s="324"/>
      <c r="D9" s="358">
        <v>2878615</v>
      </c>
      <c r="E9" s="358">
        <v>0</v>
      </c>
      <c r="F9" s="359">
        <v>0</v>
      </c>
      <c r="G9" s="338">
        <v>2878615</v>
      </c>
      <c r="H9" s="360"/>
      <c r="J9" s="361"/>
      <c r="K9" s="313"/>
      <c r="R9" s="360"/>
      <c r="S9" s="361"/>
    </row>
    <row r="10" spans="1:19">
      <c r="A10" s="357">
        <v>3</v>
      </c>
      <c r="B10" s="324" t="s">
        <v>292</v>
      </c>
      <c r="C10" s="324"/>
      <c r="D10" s="358">
        <v>2683379.7546666665</v>
      </c>
      <c r="E10" s="358"/>
      <c r="F10" s="359">
        <v>1641548.02</v>
      </c>
      <c r="G10" s="338">
        <v>1041831.7346666665</v>
      </c>
      <c r="H10" s="360"/>
      <c r="J10" s="361"/>
      <c r="R10" s="360"/>
      <c r="S10" s="361"/>
    </row>
    <row r="11" spans="1:19">
      <c r="A11" s="357">
        <v>4</v>
      </c>
      <c r="B11" s="324" t="s">
        <v>294</v>
      </c>
      <c r="C11" s="324"/>
      <c r="D11" s="358">
        <v>406666.66333333333</v>
      </c>
      <c r="E11" s="358">
        <v>396843.32999999996</v>
      </c>
      <c r="F11" s="359">
        <v>36500</v>
      </c>
      <c r="G11" s="338">
        <v>767009.99333333329</v>
      </c>
      <c r="H11" s="360"/>
      <c r="J11" s="361"/>
      <c r="R11" s="360"/>
      <c r="S11" s="361"/>
    </row>
    <row r="12" spans="1:19">
      <c r="A12" s="357">
        <v>5</v>
      </c>
      <c r="B12" s="324" t="s">
        <v>293</v>
      </c>
      <c r="C12" s="324"/>
      <c r="D12" s="358">
        <v>1628686.6133333333</v>
      </c>
      <c r="E12" s="358"/>
      <c r="F12" s="147">
        <v>1263190.93</v>
      </c>
      <c r="G12" s="338">
        <v>365495.68333333335</v>
      </c>
      <c r="H12" s="360"/>
      <c r="J12" s="361"/>
      <c r="R12" s="360"/>
      <c r="S12" s="361"/>
    </row>
    <row r="13" spans="1:19">
      <c r="A13" s="357">
        <v>6</v>
      </c>
      <c r="B13" s="324" t="s">
        <v>309</v>
      </c>
      <c r="C13" s="324"/>
      <c r="D13" s="358">
        <v>1869992.2559539999</v>
      </c>
      <c r="E13" s="358"/>
      <c r="F13" s="359">
        <v>1613153.75</v>
      </c>
      <c r="G13" s="338">
        <v>256838.50595399993</v>
      </c>
      <c r="H13" s="360"/>
      <c r="J13" s="361"/>
      <c r="R13" s="360"/>
      <c r="S13" s="361"/>
    </row>
    <row r="14" spans="1:19" ht="12.75" customHeight="1">
      <c r="A14" s="357">
        <v>7</v>
      </c>
      <c r="B14" s="324" t="s">
        <v>310</v>
      </c>
      <c r="C14" s="324"/>
      <c r="D14" s="358">
        <v>88461255.170000002</v>
      </c>
      <c r="E14" s="358">
        <v>18562725</v>
      </c>
      <c r="F14" s="359">
        <v>9322500</v>
      </c>
      <c r="G14" s="338">
        <v>97701480.170000002</v>
      </c>
      <c r="H14" s="360"/>
      <c r="J14" s="361"/>
      <c r="R14" s="360"/>
      <c r="S14" s="361"/>
    </row>
    <row r="15" spans="1:19" ht="15.75" customHeight="1">
      <c r="A15" s="362"/>
      <c r="B15" s="363"/>
      <c r="C15" s="363"/>
      <c r="D15" s="364"/>
      <c r="E15" s="364"/>
      <c r="F15" s="364"/>
      <c r="G15" s="365"/>
      <c r="S15" s="361"/>
    </row>
    <row r="16" spans="1:19" s="343" customFormat="1" ht="24.75" customHeight="1">
      <c r="A16" s="339"/>
      <c r="B16" s="340" t="s">
        <v>279</v>
      </c>
      <c r="C16" s="341">
        <v>0</v>
      </c>
      <c r="D16" s="342">
        <v>100787401.36839844</v>
      </c>
      <c r="E16" s="342">
        <v>18959568.329999998</v>
      </c>
      <c r="F16" s="342">
        <v>15320799.699999999</v>
      </c>
      <c r="G16" s="366">
        <v>104426169.99839845</v>
      </c>
      <c r="I16" s="367"/>
      <c r="J16" s="368"/>
    </row>
    <row r="17" spans="1:11">
      <c r="G17" s="369"/>
    </row>
    <row r="19" spans="1:11">
      <c r="B19" s="246" t="s">
        <v>540</v>
      </c>
    </row>
    <row r="21" spans="1:11" s="313" customFormat="1" ht="12.75" customHeight="1">
      <c r="A21" s="344" t="s">
        <v>4</v>
      </c>
      <c r="B21" s="332" t="s">
        <v>61</v>
      </c>
      <c r="C21" s="345" t="s">
        <v>275</v>
      </c>
      <c r="D21" s="332" t="s">
        <v>276</v>
      </c>
      <c r="E21" s="332" t="s">
        <v>277</v>
      </c>
      <c r="F21" s="332" t="s">
        <v>278</v>
      </c>
      <c r="G21" s="333" t="s">
        <v>276</v>
      </c>
      <c r="I21" s="334"/>
    </row>
    <row r="22" spans="1:11" s="313" customFormat="1" ht="13.5" customHeight="1">
      <c r="A22" s="346"/>
      <c r="B22" s="347"/>
      <c r="C22" s="347"/>
      <c r="D22" s="336" t="s">
        <v>538</v>
      </c>
      <c r="E22" s="336"/>
      <c r="F22" s="336"/>
      <c r="G22" s="337" t="s">
        <v>539</v>
      </c>
      <c r="I22" s="334"/>
    </row>
    <row r="23" spans="1:11">
      <c r="A23" s="354"/>
      <c r="B23" s="354"/>
      <c r="C23" s="354"/>
      <c r="D23" s="354"/>
      <c r="E23" s="354"/>
      <c r="F23" s="354"/>
      <c r="G23" s="354"/>
      <c r="K23" s="370"/>
    </row>
    <row r="24" spans="1:11">
      <c r="A24" s="324">
        <v>1</v>
      </c>
      <c r="B24" s="324" t="s">
        <v>298</v>
      </c>
      <c r="C24" s="324"/>
      <c r="D24" s="358">
        <v>1145922.5951296296</v>
      </c>
      <c r="E24" s="358">
        <v>293061.14</v>
      </c>
      <c r="F24" s="358">
        <v>852256</v>
      </c>
      <c r="G24" s="358">
        <v>586727.73512962973</v>
      </c>
      <c r="K24" s="370"/>
    </row>
    <row r="25" spans="1:11">
      <c r="A25" s="324">
        <v>2</v>
      </c>
      <c r="B25" s="324" t="s">
        <v>7</v>
      </c>
      <c r="C25" s="324"/>
      <c r="D25" s="358">
        <v>153033.18</v>
      </c>
      <c r="E25" s="358">
        <v>135037.24</v>
      </c>
      <c r="F25" s="358"/>
      <c r="G25" s="358">
        <v>288070.42</v>
      </c>
      <c r="K25" s="370"/>
    </row>
    <row r="26" spans="1:11">
      <c r="A26" s="324">
        <v>3</v>
      </c>
      <c r="B26" s="324" t="s">
        <v>292</v>
      </c>
      <c r="C26" s="324"/>
      <c r="D26" s="358">
        <v>1335212.07</v>
      </c>
      <c r="E26" s="358">
        <v>199279.32000000004</v>
      </c>
      <c r="F26" s="358">
        <v>912143.67999999993</v>
      </c>
      <c r="G26" s="358">
        <v>622347.7100000002</v>
      </c>
      <c r="K26" s="371"/>
    </row>
    <row r="27" spans="1:11">
      <c r="A27" s="324">
        <v>4</v>
      </c>
      <c r="B27" s="324" t="s">
        <v>294</v>
      </c>
      <c r="C27" s="324"/>
      <c r="D27" s="358">
        <v>264237.88</v>
      </c>
      <c r="E27" s="358">
        <v>102617.86</v>
      </c>
      <c r="F27" s="358">
        <v>6692</v>
      </c>
      <c r="G27" s="358">
        <v>360163.74</v>
      </c>
      <c r="K27" s="371"/>
    </row>
    <row r="28" spans="1:11">
      <c r="A28" s="324">
        <v>5</v>
      </c>
      <c r="B28" s="324" t="s">
        <v>293</v>
      </c>
      <c r="C28" s="324"/>
      <c r="D28" s="358">
        <v>657400.4</v>
      </c>
      <c r="E28" s="358">
        <v>132324.15</v>
      </c>
      <c r="F28" s="358">
        <v>600244</v>
      </c>
      <c r="G28" s="358">
        <v>189480.55000000005</v>
      </c>
      <c r="K28" s="372"/>
    </row>
    <row r="29" spans="1:11">
      <c r="A29" s="324">
        <v>6</v>
      </c>
      <c r="B29" s="324" t="s">
        <v>309</v>
      </c>
      <c r="C29" s="324"/>
      <c r="D29" s="358">
        <v>792643.2407647334</v>
      </c>
      <c r="E29" s="358">
        <v>149642.22000000003</v>
      </c>
      <c r="F29" s="358">
        <v>847971</v>
      </c>
      <c r="G29" s="358">
        <v>94314.460764733376</v>
      </c>
      <c r="K29" s="370"/>
    </row>
    <row r="30" spans="1:11" ht="13.5" customHeight="1">
      <c r="A30" s="324">
        <v>7</v>
      </c>
      <c r="B30" s="359" t="s">
        <v>310</v>
      </c>
      <c r="C30" s="359"/>
      <c r="D30" s="358">
        <v>22228514.680166665</v>
      </c>
      <c r="E30" s="358">
        <v>14621562.030000001</v>
      </c>
      <c r="F30" s="358">
        <v>4582525</v>
      </c>
      <c r="G30" s="358">
        <v>32267551.710166663</v>
      </c>
      <c r="K30" s="370"/>
    </row>
    <row r="31" spans="1:11" ht="11.25" customHeight="1">
      <c r="A31" s="364"/>
      <c r="B31" s="364"/>
      <c r="C31" s="364"/>
      <c r="D31" s="364"/>
      <c r="E31" s="364"/>
      <c r="F31" s="364"/>
      <c r="G31" s="364"/>
    </row>
    <row r="32" spans="1:11" s="313" customFormat="1" ht="23.25" customHeight="1">
      <c r="A32" s="348"/>
      <c r="B32" s="243" t="s">
        <v>279</v>
      </c>
      <c r="C32" s="348">
        <v>0</v>
      </c>
      <c r="D32" s="349">
        <v>26576964.046061028</v>
      </c>
      <c r="E32" s="349">
        <v>15633523.960000001</v>
      </c>
      <c r="F32" s="349">
        <v>7801831.6799999997</v>
      </c>
      <c r="G32" s="349">
        <v>34408656.326061025</v>
      </c>
      <c r="H32" s="350"/>
      <c r="I32" s="350"/>
      <c r="J32" s="351"/>
    </row>
    <row r="33" spans="1:9">
      <c r="G33" s="361"/>
      <c r="I33" s="148"/>
    </row>
    <row r="34" spans="1:9">
      <c r="E34" s="361"/>
      <c r="F34" s="369"/>
      <c r="G34" s="369"/>
    </row>
    <row r="35" spans="1:9">
      <c r="B35" s="148" t="s">
        <v>541</v>
      </c>
      <c r="I35" s="334"/>
    </row>
    <row r="37" spans="1:9" s="313" customFormat="1" ht="12.75" customHeight="1">
      <c r="A37" s="344" t="s">
        <v>4</v>
      </c>
      <c r="B37" s="332" t="s">
        <v>61</v>
      </c>
      <c r="C37" s="345" t="s">
        <v>275</v>
      </c>
      <c r="D37" s="332" t="s">
        <v>276</v>
      </c>
      <c r="E37" s="332" t="s">
        <v>277</v>
      </c>
      <c r="F37" s="332" t="s">
        <v>278</v>
      </c>
      <c r="G37" s="333" t="s">
        <v>276</v>
      </c>
      <c r="I37" s="334"/>
    </row>
    <row r="38" spans="1:9" s="313" customFormat="1" ht="12.75" customHeight="1">
      <c r="A38" s="346"/>
      <c r="B38" s="347"/>
      <c r="C38" s="347"/>
      <c r="D38" s="336" t="s">
        <v>538</v>
      </c>
      <c r="E38" s="336"/>
      <c r="F38" s="336"/>
      <c r="G38" s="337" t="s">
        <v>539</v>
      </c>
      <c r="I38" s="334"/>
    </row>
    <row r="39" spans="1:9">
      <c r="A39" s="354"/>
      <c r="B39" s="354"/>
      <c r="C39" s="354"/>
      <c r="D39" s="354"/>
      <c r="E39" s="354"/>
      <c r="F39" s="354"/>
      <c r="G39" s="354"/>
    </row>
    <row r="40" spans="1:9">
      <c r="A40" s="324">
        <v>1</v>
      </c>
      <c r="B40" s="324" t="s">
        <v>298</v>
      </c>
      <c r="C40" s="324"/>
      <c r="D40" s="358">
        <v>1712883.3159814817</v>
      </c>
      <c r="E40" s="358">
        <v>-293061.14</v>
      </c>
      <c r="F40" s="358">
        <v>591651</v>
      </c>
      <c r="G40" s="358">
        <v>828171.17598148156</v>
      </c>
    </row>
    <row r="41" spans="1:9">
      <c r="A41" s="324">
        <v>2</v>
      </c>
      <c r="B41" s="324" t="s">
        <v>7</v>
      </c>
      <c r="C41" s="324"/>
      <c r="D41" s="358">
        <v>2725581.82</v>
      </c>
      <c r="E41" s="358">
        <v>-135037.24</v>
      </c>
      <c r="F41" s="358">
        <v>0</v>
      </c>
      <c r="G41" s="358">
        <v>2590544.58</v>
      </c>
    </row>
    <row r="42" spans="1:9">
      <c r="A42" s="324">
        <v>3</v>
      </c>
      <c r="B42" s="324" t="s">
        <v>292</v>
      </c>
      <c r="C42" s="324"/>
      <c r="D42" s="358">
        <v>1348167.6846666664</v>
      </c>
      <c r="E42" s="358">
        <v>-199279.32000000004</v>
      </c>
      <c r="F42" s="358">
        <v>729404.34000000008</v>
      </c>
      <c r="G42" s="358">
        <v>419484.02466666629</v>
      </c>
    </row>
    <row r="43" spans="1:9">
      <c r="A43" s="324">
        <v>4</v>
      </c>
      <c r="B43" s="324" t="s">
        <v>294</v>
      </c>
      <c r="C43" s="324"/>
      <c r="D43" s="358">
        <v>142428.78333333333</v>
      </c>
      <c r="E43" s="358">
        <v>294225.46999999997</v>
      </c>
      <c r="F43" s="358">
        <v>29808</v>
      </c>
      <c r="G43" s="358">
        <v>406846.2533333333</v>
      </c>
    </row>
    <row r="44" spans="1:9">
      <c r="A44" s="324">
        <v>5</v>
      </c>
      <c r="B44" s="324" t="s">
        <v>293</v>
      </c>
      <c r="C44" s="324"/>
      <c r="D44" s="358">
        <v>971286.21333333326</v>
      </c>
      <c r="E44" s="358">
        <v>-132324.15</v>
      </c>
      <c r="F44" s="358">
        <v>662946.92999999993</v>
      </c>
      <c r="G44" s="358">
        <v>176015.1333333333</v>
      </c>
    </row>
    <row r="45" spans="1:9">
      <c r="A45" s="324">
        <v>6</v>
      </c>
      <c r="B45" s="324" t="s">
        <v>309</v>
      </c>
      <c r="C45" s="324"/>
      <c r="D45" s="358">
        <v>1077349.0151892665</v>
      </c>
      <c r="E45" s="358">
        <v>-149642.22000000003</v>
      </c>
      <c r="F45" s="358">
        <v>765182.75</v>
      </c>
      <c r="G45" s="358">
        <v>162524.04518926656</v>
      </c>
    </row>
    <row r="46" spans="1:9" ht="13.5" customHeight="1">
      <c r="A46" s="324">
        <v>7</v>
      </c>
      <c r="B46" s="324" t="s">
        <v>310</v>
      </c>
      <c r="C46" s="324"/>
      <c r="D46" s="358">
        <v>66232740.48983334</v>
      </c>
      <c r="E46" s="358">
        <v>3941162.9699999988</v>
      </c>
      <c r="F46" s="358">
        <v>4739975</v>
      </c>
      <c r="G46" s="358">
        <v>65433928.459833339</v>
      </c>
    </row>
    <row r="47" spans="1:9" ht="10.5" customHeight="1">
      <c r="A47" s="324"/>
      <c r="B47" s="324"/>
      <c r="C47" s="324"/>
      <c r="D47" s="324"/>
      <c r="E47" s="324"/>
      <c r="F47" s="324"/>
      <c r="G47" s="324"/>
    </row>
    <row r="48" spans="1:9" s="313" customFormat="1" ht="27" customHeight="1">
      <c r="A48" s="352"/>
      <c r="B48" s="348" t="s">
        <v>279</v>
      </c>
      <c r="C48" s="348">
        <v>0</v>
      </c>
      <c r="D48" s="349">
        <v>74210437.322337419</v>
      </c>
      <c r="E48" s="349">
        <v>3326044.3699999987</v>
      </c>
      <c r="F48" s="349">
        <v>7518968.0199999996</v>
      </c>
      <c r="G48" s="349">
        <v>70017513.672337413</v>
      </c>
      <c r="H48" s="350"/>
      <c r="I48" s="334"/>
    </row>
    <row r="49" spans="2:8">
      <c r="H49" s="309"/>
    </row>
    <row r="50" spans="2:8">
      <c r="D50" s="361"/>
      <c r="E50" s="361"/>
      <c r="F50" s="361"/>
      <c r="G50" s="361"/>
      <c r="H50" s="350"/>
    </row>
    <row r="51" spans="2:8">
      <c r="B51" s="148" t="s">
        <v>308</v>
      </c>
      <c r="D51" s="361"/>
      <c r="E51" s="361"/>
      <c r="F51" s="361"/>
      <c r="G51" s="361"/>
    </row>
    <row r="52" spans="2:8">
      <c r="D52" s="360"/>
    </row>
    <row r="53" spans="2:8">
      <c r="F53" s="148" t="s">
        <v>280</v>
      </c>
    </row>
  </sheetData>
  <printOptions horizontalCentered="1"/>
  <pageMargins left="0" right="0" top="0.39370078740157483" bottom="0.19685039370078741" header="0.51181102362204722" footer="0.51181102362204722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I21" sqref="I21"/>
    </sheetView>
  </sheetViews>
  <sheetFormatPr defaultRowHeight="12.75"/>
  <cols>
    <col min="1" max="1" width="3.5703125" style="148" customWidth="1"/>
    <col min="2" max="2" width="21" style="148" customWidth="1"/>
    <col min="3" max="3" width="5.85546875" style="148" customWidth="1"/>
    <col min="4" max="4" width="12.42578125" style="148" customWidth="1"/>
    <col min="5" max="5" width="10.7109375" style="148" customWidth="1"/>
    <col min="6" max="6" width="10.5703125" style="148" customWidth="1"/>
    <col min="7" max="7" width="12.28515625" style="148" customWidth="1"/>
    <col min="8" max="8" width="11.85546875" style="148" customWidth="1"/>
    <col min="9" max="9" width="10.85546875" style="148" customWidth="1"/>
    <col min="10" max="10" width="12.42578125" style="148" customWidth="1"/>
    <col min="11" max="12" width="11.28515625" style="148" customWidth="1"/>
    <col min="13" max="13" width="12.28515625" style="246" customWidth="1"/>
    <col min="14" max="14" width="10" style="148" customWidth="1"/>
    <col min="15" max="16" width="9.140625" style="148"/>
    <col min="17" max="17" width="10.5703125" style="148" customWidth="1"/>
    <col min="18" max="20" width="10.85546875" style="148" customWidth="1"/>
    <col min="21" max="21" width="11.28515625" style="148" customWidth="1"/>
    <col min="22" max="22" width="10.42578125" style="148" customWidth="1"/>
    <col min="23" max="23" width="9.140625" style="148"/>
    <col min="24" max="24" width="7.28515625" style="148" customWidth="1"/>
    <col min="25" max="25" width="19" style="148" customWidth="1"/>
    <col min="26" max="30" width="9.140625" style="148"/>
    <col min="31" max="31" width="10.42578125" style="148" customWidth="1"/>
    <col min="32" max="32" width="10.7109375" style="148" customWidth="1"/>
    <col min="33" max="33" width="10.42578125" style="148" customWidth="1"/>
    <col min="34" max="34" width="11.140625" style="148" customWidth="1"/>
    <col min="35" max="35" width="13.7109375" style="148" customWidth="1"/>
    <col min="36" max="16384" width="9.140625" style="148"/>
  </cols>
  <sheetData>
    <row r="1" spans="1:13" ht="15">
      <c r="K1" s="321"/>
      <c r="M1" s="246" t="s">
        <v>308</v>
      </c>
    </row>
    <row r="2" spans="1:13" ht="18">
      <c r="B2" s="311" t="s">
        <v>306</v>
      </c>
      <c r="C2" s="322"/>
      <c r="F2" s="312" t="s">
        <v>548</v>
      </c>
      <c r="G2" s="313"/>
      <c r="H2" s="313"/>
      <c r="I2" s="313"/>
      <c r="J2" s="313"/>
    </row>
    <row r="3" spans="1:13" ht="18">
      <c r="B3" s="311"/>
      <c r="C3" s="322"/>
      <c r="F3" s="312"/>
      <c r="G3" s="313"/>
      <c r="H3" s="313"/>
      <c r="I3" s="313"/>
      <c r="J3" s="313"/>
    </row>
    <row r="4" spans="1:13" ht="18">
      <c r="B4" s="311"/>
      <c r="C4" s="322"/>
      <c r="F4" s="312"/>
      <c r="G4" s="313"/>
      <c r="H4" s="313"/>
      <c r="I4" s="313"/>
      <c r="J4" s="313"/>
    </row>
    <row r="6" spans="1:13">
      <c r="A6" s="617" t="s">
        <v>4</v>
      </c>
      <c r="B6" s="618" t="s">
        <v>61</v>
      </c>
      <c r="C6" s="617" t="s">
        <v>275</v>
      </c>
      <c r="D6" s="314" t="s">
        <v>276</v>
      </c>
      <c r="E6" s="617" t="s">
        <v>277</v>
      </c>
      <c r="F6" s="617" t="s">
        <v>278</v>
      </c>
      <c r="G6" s="314" t="s">
        <v>276</v>
      </c>
      <c r="H6" s="314" t="s">
        <v>257</v>
      </c>
      <c r="I6" s="314" t="s">
        <v>258</v>
      </c>
      <c r="J6" s="314" t="s">
        <v>281</v>
      </c>
      <c r="K6" s="314" t="s">
        <v>258</v>
      </c>
      <c r="L6" s="314" t="s">
        <v>257</v>
      </c>
      <c r="M6" s="315" t="s">
        <v>296</v>
      </c>
    </row>
    <row r="7" spans="1:13" ht="18" customHeight="1">
      <c r="A7" s="617"/>
      <c r="B7" s="618"/>
      <c r="C7" s="617"/>
      <c r="D7" s="316" t="s">
        <v>538</v>
      </c>
      <c r="E7" s="617"/>
      <c r="F7" s="617"/>
      <c r="G7" s="316" t="s">
        <v>539</v>
      </c>
      <c r="H7" s="316" t="s">
        <v>538</v>
      </c>
      <c r="I7" s="316" t="s">
        <v>538</v>
      </c>
      <c r="J7" s="314" t="s">
        <v>547</v>
      </c>
      <c r="K7" s="314" t="s">
        <v>539</v>
      </c>
      <c r="L7" s="316" t="s">
        <v>539</v>
      </c>
      <c r="M7" s="315" t="s">
        <v>297</v>
      </c>
    </row>
    <row r="8" spans="1:13" ht="16.5" customHeight="1">
      <c r="A8" s="323">
        <v>1</v>
      </c>
      <c r="B8" s="324" t="s">
        <v>298</v>
      </c>
      <c r="C8" s="323"/>
      <c r="D8" s="325">
        <v>2858805.9111111113</v>
      </c>
      <c r="E8" s="325">
        <v>0</v>
      </c>
      <c r="F8" s="325">
        <v>1443907</v>
      </c>
      <c r="G8" s="325">
        <v>1414898.9111111113</v>
      </c>
      <c r="H8" s="325">
        <v>1145922.5951296296</v>
      </c>
      <c r="I8" s="326">
        <v>1712883.3159814817</v>
      </c>
      <c r="J8" s="325">
        <v>-559194.86</v>
      </c>
      <c r="K8" s="326">
        <v>828171.17598148168</v>
      </c>
      <c r="L8" s="326">
        <v>586727.73512962961</v>
      </c>
      <c r="M8" s="327">
        <v>0.2</v>
      </c>
    </row>
    <row r="9" spans="1:13" ht="16.5" customHeight="1">
      <c r="A9" s="323">
        <v>2</v>
      </c>
      <c r="B9" s="324" t="s">
        <v>7</v>
      </c>
      <c r="C9" s="323"/>
      <c r="D9" s="325">
        <v>2878615</v>
      </c>
      <c r="E9" s="325">
        <v>0</v>
      </c>
      <c r="F9" s="325">
        <v>0</v>
      </c>
      <c r="G9" s="325">
        <v>2878615</v>
      </c>
      <c r="H9" s="325">
        <v>153033.18</v>
      </c>
      <c r="I9" s="326">
        <v>2725581.82</v>
      </c>
      <c r="J9" s="325">
        <v>135037.24</v>
      </c>
      <c r="K9" s="326">
        <v>2590544.58</v>
      </c>
      <c r="L9" s="326">
        <v>288070.42</v>
      </c>
      <c r="M9" s="327">
        <v>0.05</v>
      </c>
    </row>
    <row r="10" spans="1:13" ht="16.5" customHeight="1">
      <c r="A10" s="323">
        <v>3</v>
      </c>
      <c r="B10" s="324" t="s">
        <v>292</v>
      </c>
      <c r="C10" s="323"/>
      <c r="D10" s="325">
        <v>2683379.7546666665</v>
      </c>
      <c r="E10" s="325">
        <v>0</v>
      </c>
      <c r="F10" s="325">
        <v>1641548.02</v>
      </c>
      <c r="G10" s="325">
        <v>1041831.7346666665</v>
      </c>
      <c r="H10" s="325">
        <v>1335212.07</v>
      </c>
      <c r="I10" s="326">
        <v>1348167.6846666664</v>
      </c>
      <c r="J10" s="325">
        <v>-712864.35999999987</v>
      </c>
      <c r="K10" s="326">
        <v>419484.02466666629</v>
      </c>
      <c r="L10" s="326">
        <v>622347.7100000002</v>
      </c>
      <c r="M10" s="327">
        <v>0.2</v>
      </c>
    </row>
    <row r="11" spans="1:13" ht="16.5" customHeight="1">
      <c r="A11" s="323">
        <v>4</v>
      </c>
      <c r="B11" s="324" t="s">
        <v>294</v>
      </c>
      <c r="C11" s="323"/>
      <c r="D11" s="325">
        <v>406666.66333333333</v>
      </c>
      <c r="E11" s="325">
        <v>396843.32999999996</v>
      </c>
      <c r="F11" s="325">
        <v>36500</v>
      </c>
      <c r="G11" s="325">
        <v>767009.99333333329</v>
      </c>
      <c r="H11" s="325">
        <v>264237.88</v>
      </c>
      <c r="I11" s="326">
        <v>142428.78333333333</v>
      </c>
      <c r="J11" s="325">
        <v>95925.86</v>
      </c>
      <c r="K11" s="326">
        <v>406846.2533333333</v>
      </c>
      <c r="L11" s="326">
        <v>360163.74</v>
      </c>
      <c r="M11" s="327">
        <v>0.2</v>
      </c>
    </row>
    <row r="12" spans="1:13" ht="16.5" customHeight="1">
      <c r="A12" s="323">
        <v>5</v>
      </c>
      <c r="B12" s="324" t="s">
        <v>293</v>
      </c>
      <c r="C12" s="323"/>
      <c r="D12" s="325">
        <v>1628686.6133333333</v>
      </c>
      <c r="E12" s="325">
        <v>0</v>
      </c>
      <c r="F12" s="325">
        <v>1263190.93</v>
      </c>
      <c r="G12" s="325">
        <v>365495.68333333335</v>
      </c>
      <c r="H12" s="325">
        <v>657400.4</v>
      </c>
      <c r="I12" s="326">
        <v>971286.21333333326</v>
      </c>
      <c r="J12" s="325">
        <v>-467919.85</v>
      </c>
      <c r="K12" s="326">
        <v>176015.1333333333</v>
      </c>
      <c r="L12" s="326">
        <v>189480.55000000005</v>
      </c>
      <c r="M12" s="327">
        <v>0.25</v>
      </c>
    </row>
    <row r="13" spans="1:13" ht="16.5" customHeight="1">
      <c r="A13" s="323">
        <v>6</v>
      </c>
      <c r="B13" s="324" t="s">
        <v>309</v>
      </c>
      <c r="C13" s="328"/>
      <c r="D13" s="325">
        <v>1869992.2559539999</v>
      </c>
      <c r="E13" s="325">
        <v>0</v>
      </c>
      <c r="F13" s="325">
        <v>1613153.75</v>
      </c>
      <c r="G13" s="325">
        <v>256838.50595399993</v>
      </c>
      <c r="H13" s="325">
        <v>792643.2407647334</v>
      </c>
      <c r="I13" s="326">
        <v>1077349.0151892665</v>
      </c>
      <c r="J13" s="325">
        <v>-698328.78</v>
      </c>
      <c r="K13" s="326">
        <v>162524.04518926656</v>
      </c>
      <c r="L13" s="326">
        <v>94314.460764733376</v>
      </c>
      <c r="M13" s="327">
        <v>0.2</v>
      </c>
    </row>
    <row r="14" spans="1:13" ht="20.25" customHeight="1">
      <c r="A14" s="317" t="s">
        <v>282</v>
      </c>
      <c r="B14" s="317" t="s">
        <v>283</v>
      </c>
      <c r="C14" s="323"/>
      <c r="D14" s="318">
        <v>12326146.198398443</v>
      </c>
      <c r="E14" s="318">
        <v>396843.32999999996</v>
      </c>
      <c r="F14" s="318">
        <v>5998299.7000000002</v>
      </c>
      <c r="G14" s="318">
        <v>6724689.8283984438</v>
      </c>
      <c r="H14" s="318">
        <v>4348449.3658943623</v>
      </c>
      <c r="I14" s="318">
        <v>7977696.8325040806</v>
      </c>
      <c r="J14" s="318">
        <v>-2207344.75</v>
      </c>
      <c r="K14" s="318">
        <v>4583585.2125040814</v>
      </c>
      <c r="L14" s="318">
        <v>2141104.6158943633</v>
      </c>
      <c r="M14" s="318"/>
    </row>
    <row r="15" spans="1:13" ht="16.5" customHeight="1">
      <c r="A15" s="323">
        <v>1</v>
      </c>
      <c r="B15" s="324" t="s">
        <v>295</v>
      </c>
      <c r="C15" s="323"/>
      <c r="D15" s="325">
        <v>88461255.170000002</v>
      </c>
      <c r="E15" s="325">
        <v>18562725</v>
      </c>
      <c r="F15" s="325">
        <v>9322500</v>
      </c>
      <c r="G15" s="325">
        <v>97701480.170000002</v>
      </c>
      <c r="H15" s="325">
        <v>22228514.680166665</v>
      </c>
      <c r="I15" s="326">
        <v>66232740.48983334</v>
      </c>
      <c r="J15" s="325">
        <v>10039037.030000001</v>
      </c>
      <c r="K15" s="326">
        <v>65433928.459833339</v>
      </c>
      <c r="L15" s="326">
        <v>32267551.710166667</v>
      </c>
      <c r="M15" s="327">
        <v>0.2</v>
      </c>
    </row>
    <row r="16" spans="1:13" ht="21.75" customHeight="1">
      <c r="A16" s="317" t="s">
        <v>284</v>
      </c>
      <c r="B16" s="317" t="s">
        <v>285</v>
      </c>
      <c r="C16" s="319"/>
      <c r="D16" s="318">
        <v>88461255.170000002</v>
      </c>
      <c r="E16" s="318">
        <v>18562725</v>
      </c>
      <c r="F16" s="318">
        <v>9322500</v>
      </c>
      <c r="G16" s="318">
        <v>97701480.170000002</v>
      </c>
      <c r="H16" s="318">
        <v>22228514.680166665</v>
      </c>
      <c r="I16" s="318">
        <v>66232740.48983334</v>
      </c>
      <c r="J16" s="318">
        <v>10039037.030000001</v>
      </c>
      <c r="K16" s="320">
        <v>65433928.459833339</v>
      </c>
      <c r="L16" s="320">
        <v>32267551.710166667</v>
      </c>
      <c r="M16" s="320"/>
    </row>
    <row r="17" spans="1:13" ht="23.25" customHeight="1">
      <c r="A17" s="317" t="s">
        <v>498</v>
      </c>
      <c r="B17" s="317" t="s">
        <v>279</v>
      </c>
      <c r="C17" s="319">
        <v>0</v>
      </c>
      <c r="D17" s="318">
        <v>100787401.368398</v>
      </c>
      <c r="E17" s="318">
        <v>18959568.329999998</v>
      </c>
      <c r="F17" s="318">
        <v>15320799.699999999</v>
      </c>
      <c r="G17" s="318">
        <v>104426169.99839845</v>
      </c>
      <c r="H17" s="318">
        <v>26576964.046061028</v>
      </c>
      <c r="I17" s="318">
        <v>74210437.322337419</v>
      </c>
      <c r="J17" s="318">
        <v>7831692.2800000012</v>
      </c>
      <c r="K17" s="318">
        <v>70017513.672337413</v>
      </c>
      <c r="L17" s="318">
        <v>34408656.326061033</v>
      </c>
      <c r="M17" s="318"/>
    </row>
    <row r="18" spans="1:13">
      <c r="K18" s="246"/>
    </row>
    <row r="19" spans="1:13">
      <c r="D19" s="246"/>
      <c r="E19" s="246"/>
      <c r="G19" s="246"/>
      <c r="H19" s="246"/>
      <c r="I19" s="246"/>
    </row>
    <row r="20" spans="1:13" ht="15">
      <c r="D20" s="246"/>
      <c r="F20" s="246"/>
      <c r="G20" s="246"/>
      <c r="H20" s="246"/>
      <c r="I20" s="246"/>
      <c r="K20" s="321" t="s">
        <v>280</v>
      </c>
    </row>
    <row r="21" spans="1:13">
      <c r="B21" s="74"/>
      <c r="C21" s="74"/>
      <c r="D21" s="74"/>
      <c r="E21" s="74"/>
      <c r="F21" s="74"/>
      <c r="G21" s="74"/>
      <c r="H21" s="329"/>
      <c r="I21" s="330"/>
      <c r="J21" s="290"/>
    </row>
    <row r="22" spans="1:13">
      <c r="B22" s="74"/>
      <c r="C22" s="74"/>
      <c r="D22" s="74"/>
      <c r="E22" s="74"/>
      <c r="F22" s="74"/>
      <c r="G22" s="74"/>
      <c r="H22" s="329"/>
      <c r="I22" s="330"/>
      <c r="J22" s="290"/>
    </row>
    <row r="23" spans="1:13">
      <c r="B23" s="74"/>
      <c r="C23" s="74"/>
      <c r="D23" s="74"/>
      <c r="E23" s="74"/>
      <c r="F23" s="74"/>
      <c r="G23" s="74"/>
      <c r="H23" s="329"/>
      <c r="I23" s="330"/>
      <c r="J23" s="290"/>
    </row>
    <row r="24" spans="1:13">
      <c r="B24" s="74"/>
      <c r="C24" s="74"/>
      <c r="D24" s="74"/>
      <c r="E24" s="74"/>
      <c r="F24" s="74"/>
      <c r="G24" s="74"/>
      <c r="H24" s="329"/>
      <c r="I24" s="330"/>
      <c r="J24" s="290"/>
    </row>
    <row r="25" spans="1:13">
      <c r="B25" s="74"/>
      <c r="C25" s="74"/>
      <c r="D25" s="74"/>
      <c r="E25" s="74"/>
      <c r="F25" s="74"/>
      <c r="G25" s="74"/>
      <c r="H25" s="329"/>
      <c r="I25" s="330"/>
      <c r="J25" s="290"/>
    </row>
    <row r="26" spans="1:13">
      <c r="B26" s="74"/>
      <c r="C26" s="74"/>
      <c r="D26" s="74"/>
      <c r="E26" s="74"/>
      <c r="F26" s="74"/>
      <c r="G26" s="74"/>
      <c r="H26" s="329"/>
      <c r="I26" s="330"/>
      <c r="J26" s="290"/>
    </row>
    <row r="27" spans="1:13">
      <c r="B27" s="74"/>
      <c r="C27" s="74"/>
      <c r="D27" s="74"/>
      <c r="E27" s="74"/>
      <c r="F27" s="74"/>
      <c r="G27" s="74"/>
      <c r="H27" s="329"/>
      <c r="I27" s="330"/>
      <c r="J27" s="290"/>
    </row>
    <row r="28" spans="1:13">
      <c r="B28" s="74"/>
      <c r="C28" s="74"/>
      <c r="D28" s="74"/>
      <c r="E28" s="74"/>
      <c r="F28" s="74"/>
      <c r="G28" s="74"/>
      <c r="H28" s="329"/>
      <c r="I28" s="330"/>
      <c r="J28" s="290"/>
    </row>
    <row r="29" spans="1:13">
      <c r="B29" s="74"/>
      <c r="C29" s="74"/>
      <c r="D29" s="74"/>
      <c r="E29" s="74"/>
      <c r="F29" s="74"/>
      <c r="G29" s="74"/>
      <c r="H29" s="329"/>
      <c r="I29" s="330"/>
      <c r="J29" s="290"/>
    </row>
    <row r="30" spans="1:13">
      <c r="B30" s="74"/>
      <c r="C30" s="74"/>
      <c r="D30" s="74"/>
      <c r="E30" s="74"/>
      <c r="F30" s="74"/>
      <c r="G30" s="74"/>
      <c r="H30" s="329"/>
      <c r="I30" s="330"/>
      <c r="J30" s="290"/>
    </row>
  </sheetData>
  <mergeCells count="5">
    <mergeCell ref="A6:A7"/>
    <mergeCell ref="B6:B7"/>
    <mergeCell ref="C6:C7"/>
    <mergeCell ref="E6:E7"/>
    <mergeCell ref="F6:F7"/>
  </mergeCells>
  <printOptions horizontalCentered="1"/>
  <pageMargins left="0" right="0" top="0.98425196850393704" bottom="0.98425196850393704" header="0.51181102362204722" footer="0.51181102362204722"/>
  <pageSetup scale="94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Kop.</vt:lpstr>
      <vt:lpstr>Aktivet</vt:lpstr>
      <vt:lpstr>Pasivet</vt:lpstr>
      <vt:lpstr>Rez.1</vt:lpstr>
      <vt:lpstr>Fluksi 2</vt:lpstr>
      <vt:lpstr>Kapitali 2</vt:lpstr>
      <vt:lpstr>Shen.Spjeg.ne vazhdim</vt:lpstr>
      <vt:lpstr>Pasq.per AAM 1</vt:lpstr>
      <vt:lpstr>Pasq.per AAM 2</vt:lpstr>
      <vt:lpstr>Pasqyra 1&amp;2</vt:lpstr>
      <vt:lpstr>Pasqyra 3</vt:lpstr>
      <vt:lpstr>Shen.Spjeg.faqa 1</vt:lpstr>
      <vt:lpstr>Aktivet!Print_Area</vt:lpstr>
      <vt:lpstr>'Fluksi 2'!Print_Area</vt:lpstr>
      <vt:lpstr>Pasivet!Print_Area</vt:lpstr>
      <vt:lpstr>'Pasq.per AAM 2'!Print_Area</vt:lpstr>
      <vt:lpstr>Rez.1!Print_Area</vt:lpstr>
      <vt:lpstr>'Shen.Spjeg.ne vazhdim'!Print_Area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smjeshtri</cp:lastModifiedBy>
  <cp:lastPrinted>2014-03-27T12:58:43Z</cp:lastPrinted>
  <dcterms:created xsi:type="dcterms:W3CDTF">2002-02-16T18:16:52Z</dcterms:created>
  <dcterms:modified xsi:type="dcterms:W3CDTF">2014-03-27T13:00:15Z</dcterms:modified>
</cp:coreProperties>
</file>