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5" i="18"/>
  <c r="C45"/>
  <c r="B45"/>
  <c r="B29"/>
  <c r="D47"/>
  <c r="D41"/>
  <c r="B41"/>
  <c r="D40"/>
  <c r="B40"/>
  <c r="D29"/>
  <c r="D27"/>
  <c r="D24"/>
  <c r="B24"/>
  <c r="D23"/>
  <c r="B23"/>
  <c r="D20"/>
  <c r="B20"/>
  <c r="D58" l="1"/>
  <c r="B58"/>
  <c r="B50"/>
  <c r="J51" l="1"/>
  <c r="D50"/>
  <c r="D60" s="1"/>
  <c r="B60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<sst xmlns="http://schemas.openxmlformats.org/spreadsheetml/2006/main" count="414" uniqueCount="271">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</sst>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8"/>
  <sheetViews>
    <sheetView showGridLines="0" tabSelected="1" topLeftCell="A25" workbookViewId="0">
      <selection activeCell="D46" sqref="D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30308281</v>
      </c>
      <c r="C10" s="52"/>
      <c r="D10" s="64">
        <v>69177018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/>
      <c r="B17" s="64">
        <v>30308281</v>
      </c>
      <c r="C17" s="52"/>
      <c r="D17" s="64">
        <v>69177018</v>
      </c>
      <c r="E17" s="51"/>
      <c r="F17" s="42"/>
    </row>
    <row r="18" spans="1:6">
      <c r="A18" s="45" t="s">
        <v>218</v>
      </c>
      <c r="B18" s="64"/>
      <c r="C18" s="52"/>
      <c r="D18" s="64"/>
      <c r="E18" s="51"/>
      <c r="F18" s="42"/>
    </row>
    <row r="19" spans="1:6">
      <c r="A19" s="45" t="s">
        <v>219</v>
      </c>
      <c r="B19" s="51"/>
      <c r="C19" s="52"/>
      <c r="D19" s="51"/>
      <c r="E19" s="51"/>
      <c r="F19" s="42"/>
    </row>
    <row r="20" spans="1:6">
      <c r="A20" s="63" t="s">
        <v>219</v>
      </c>
      <c r="B20" s="64">
        <f>-240179</f>
        <v>-240179</v>
      </c>
      <c r="C20" s="52"/>
      <c r="D20" s="64">
        <f>-951314</f>
        <v>-951314</v>
      </c>
      <c r="E20" s="51"/>
      <c r="F20" s="42"/>
    </row>
    <row r="21" spans="1:6">
      <c r="A21" s="63" t="s">
        <v>247</v>
      </c>
      <c r="B21" s="64"/>
      <c r="C21" s="52"/>
      <c r="D21" s="64"/>
      <c r="E21" s="51"/>
      <c r="F21" s="42"/>
    </row>
    <row r="22" spans="1:6">
      <c r="A22" s="45" t="s">
        <v>237</v>
      </c>
      <c r="B22" s="51"/>
      <c r="C22" s="52"/>
      <c r="D22" s="51"/>
      <c r="E22" s="51"/>
      <c r="F22" s="42"/>
    </row>
    <row r="23" spans="1:6">
      <c r="A23" s="63" t="s">
        <v>248</v>
      </c>
      <c r="B23" s="64">
        <f>-22590415</f>
        <v>-22590415</v>
      </c>
      <c r="C23" s="52"/>
      <c r="D23" s="64">
        <f>-30651774</f>
        <v>-30651774</v>
      </c>
      <c r="E23" s="51"/>
      <c r="F23" s="42"/>
    </row>
    <row r="24" spans="1:6">
      <c r="A24" s="63" t="s">
        <v>249</v>
      </c>
      <c r="B24" s="64">
        <f>-4005643</f>
        <v>-4005643</v>
      </c>
      <c r="C24" s="52"/>
      <c r="D24" s="64">
        <f>-5656760</f>
        <v>-5656760</v>
      </c>
      <c r="E24" s="51"/>
      <c r="F24" s="42"/>
    </row>
    <row r="25" spans="1:6">
      <c r="A25" s="63" t="s">
        <v>251</v>
      </c>
      <c r="B25" s="64"/>
      <c r="C25" s="52"/>
      <c r="D25" s="64"/>
      <c r="E25" s="51"/>
      <c r="F25" s="42"/>
    </row>
    <row r="26" spans="1:6">
      <c r="A26" s="45" t="s">
        <v>220</v>
      </c>
      <c r="B26" s="64"/>
      <c r="C26" s="52"/>
      <c r="D26" s="64"/>
      <c r="E26" s="51"/>
      <c r="F26" s="42"/>
    </row>
    <row r="27" spans="1:6">
      <c r="A27" s="45" t="s">
        <v>235</v>
      </c>
      <c r="B27" s="64"/>
      <c r="C27" s="52"/>
      <c r="D27" s="64">
        <f>-10687996</f>
        <v>-10687996</v>
      </c>
      <c r="E27" s="51"/>
      <c r="F27" s="42"/>
    </row>
    <row r="28" spans="1:6">
      <c r="A28" s="45"/>
      <c r="B28" s="64"/>
      <c r="C28" s="52"/>
      <c r="D28" s="64"/>
      <c r="E28" s="51"/>
      <c r="F28" s="42"/>
    </row>
    <row r="29" spans="1:6">
      <c r="A29" s="45" t="s">
        <v>221</v>
      </c>
      <c r="B29" s="64">
        <f>-2988710</f>
        <v>-2988710</v>
      </c>
      <c r="C29" s="52"/>
      <c r="D29" s="64">
        <f>-9655309</f>
        <v>-9655309</v>
      </c>
      <c r="E29" s="51"/>
      <c r="F29" s="42"/>
    </row>
    <row r="30" spans="1:6">
      <c r="A30" s="45"/>
      <c r="B30" s="64"/>
      <c r="C30" s="52"/>
      <c r="D30" s="64"/>
      <c r="E30" s="51"/>
      <c r="F30" s="42"/>
    </row>
    <row r="31" spans="1:6">
      <c r="A31" s="45" t="s">
        <v>210</v>
      </c>
      <c r="B31" s="51"/>
      <c r="C31" s="52"/>
      <c r="D31" s="51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250</v>
      </c>
      <c r="B33" s="64"/>
      <c r="C33" s="52"/>
      <c r="D33" s="64"/>
      <c r="E33" s="51"/>
      <c r="F33" s="42"/>
    </row>
    <row r="34" spans="1:6" ht="15" customHeight="1">
      <c r="A34" s="63" t="s">
        <v>259</v>
      </c>
      <c r="B34" s="64"/>
      <c r="C34" s="52"/>
      <c r="D34" s="64"/>
      <c r="E34" s="51"/>
      <c r="F34" s="42"/>
    </row>
    <row r="35" spans="1:6" ht="15" customHeight="1">
      <c r="A35" s="63" t="s">
        <v>253</v>
      </c>
      <c r="B35" s="64"/>
      <c r="C35" s="52"/>
      <c r="D35" s="64"/>
      <c r="E35" s="51"/>
      <c r="F35" s="42"/>
    </row>
    <row r="36" spans="1:6" ht="15" customHeight="1">
      <c r="A36" s="63" t="s">
        <v>258</v>
      </c>
      <c r="B36" s="64"/>
      <c r="C36" s="52"/>
      <c r="D36" s="64"/>
      <c r="E36" s="51"/>
      <c r="F36" s="42"/>
    </row>
    <row r="37" spans="1:6" ht="15" customHeight="1">
      <c r="A37" s="63" t="s">
        <v>254</v>
      </c>
      <c r="B37" s="64"/>
      <c r="C37" s="52"/>
      <c r="D37" s="64"/>
      <c r="E37" s="51"/>
      <c r="F37" s="42"/>
    </row>
    <row r="38" spans="1:6">
      <c r="A38" s="45" t="s">
        <v>222</v>
      </c>
      <c r="B38" s="64"/>
      <c r="C38" s="52"/>
      <c r="D38" s="64"/>
      <c r="E38" s="51"/>
      <c r="F38" s="42"/>
    </row>
    <row r="39" spans="1:6">
      <c r="A39" s="45" t="s">
        <v>238</v>
      </c>
      <c r="B39" s="51"/>
      <c r="C39" s="66"/>
      <c r="D39" s="51"/>
      <c r="E39" s="51"/>
      <c r="F39" s="42"/>
    </row>
    <row r="40" spans="1:6">
      <c r="A40" s="63" t="s">
        <v>255</v>
      </c>
      <c r="B40" s="64">
        <f>-1739</f>
        <v>-1739</v>
      </c>
      <c r="C40" s="52"/>
      <c r="D40" s="64">
        <f>-69210</f>
        <v>-69210</v>
      </c>
      <c r="E40" s="51"/>
      <c r="F40" s="42"/>
    </row>
    <row r="41" spans="1:6">
      <c r="A41" s="63" t="s">
        <v>257</v>
      </c>
      <c r="B41" s="64">
        <f>-730610</f>
        <v>-730610</v>
      </c>
      <c r="C41" s="52"/>
      <c r="D41" s="64">
        <f>-140658</f>
        <v>-140658</v>
      </c>
      <c r="E41" s="51"/>
      <c r="F41" s="42"/>
    </row>
    <row r="42" spans="1:6">
      <c r="A42" s="63" t="s">
        <v>256</v>
      </c>
      <c r="B42" s="64"/>
      <c r="C42" s="52"/>
      <c r="D42" s="64"/>
      <c r="E42" s="51"/>
      <c r="F42" s="42"/>
    </row>
    <row r="43" spans="1:6">
      <c r="A43" s="45" t="s">
        <v>223</v>
      </c>
      <c r="B43" s="64"/>
      <c r="C43" s="52"/>
      <c r="D43" s="64"/>
      <c r="E43" s="51"/>
      <c r="F43" s="42"/>
    </row>
    <row r="44" spans="1:6">
      <c r="A44" s="80" t="s">
        <v>260</v>
      </c>
      <c r="B44" s="64"/>
      <c r="C44" s="52"/>
      <c r="D44" s="64"/>
      <c r="E44" s="51"/>
      <c r="F44" s="42"/>
    </row>
    <row r="45" spans="1:6">
      <c r="A45" s="45" t="s">
        <v>224</v>
      </c>
      <c r="B45" s="54">
        <f>B10+B20+B23+B24+B29+B40+B41</f>
        <v>-249015</v>
      </c>
      <c r="C45" s="54">
        <f t="shared" ref="C45" si="0">C10+C20+C23+C24+C29+C40+C41</f>
        <v>0</v>
      </c>
      <c r="D45" s="54">
        <f>D10+D20+D23+D24+D27+D29+D40+D41</f>
        <v>11363997</v>
      </c>
      <c r="E45" s="58"/>
      <c r="F45" s="42"/>
    </row>
    <row r="46" spans="1:6">
      <c r="A46" s="45" t="s">
        <v>26</v>
      </c>
      <c r="B46" s="55"/>
      <c r="C46" s="55"/>
      <c r="D46" s="55"/>
      <c r="E46" s="58"/>
      <c r="F46" s="42"/>
    </row>
    <row r="47" spans="1:6">
      <c r="A47" s="63" t="s">
        <v>225</v>
      </c>
      <c r="B47" s="64"/>
      <c r="C47" s="52"/>
      <c r="D47" s="64">
        <f>-1713918</f>
        <v>-1713918</v>
      </c>
      <c r="E47" s="51"/>
      <c r="F47" s="42"/>
    </row>
    <row r="48" spans="1:6">
      <c r="A48" s="63" t="s">
        <v>226</v>
      </c>
      <c r="B48" s="64"/>
      <c r="C48" s="52"/>
      <c r="D48" s="64"/>
      <c r="E48" s="51"/>
      <c r="F48" s="42"/>
    </row>
    <row r="49" spans="1:10">
      <c r="A49" s="63" t="s">
        <v>236</v>
      </c>
      <c r="B49" s="64"/>
      <c r="C49" s="52"/>
      <c r="D49" s="64"/>
      <c r="E49" s="51"/>
      <c r="F49" s="42"/>
    </row>
    <row r="50" spans="1:10">
      <c r="A50" s="45" t="s">
        <v>243</v>
      </c>
      <c r="B50" s="67">
        <f>SUM(B45:B49)</f>
        <v>-249015</v>
      </c>
      <c r="C50" s="58"/>
      <c r="D50" s="67">
        <f>SUM(D45:D49)</f>
        <v>9650079</v>
      </c>
      <c r="E50" s="58"/>
      <c r="F50" s="42"/>
    </row>
    <row r="51" spans="1:10" ht="15.75" thickBot="1">
      <c r="A51" s="68"/>
      <c r="B51" s="69"/>
      <c r="C51" s="69"/>
      <c r="D51" s="69"/>
      <c r="E51" s="59"/>
      <c r="F51" s="42"/>
      <c r="J51" s="84">
        <f>D45-J55</f>
        <v>1713918</v>
      </c>
    </row>
    <row r="52" spans="1:10" ht="15.75" thickTop="1">
      <c r="A52" s="70" t="s">
        <v>244</v>
      </c>
      <c r="B52" s="53"/>
      <c r="C52" s="53"/>
      <c r="D52" s="53"/>
      <c r="E52" s="59"/>
      <c r="F52" s="42"/>
    </row>
    <row r="53" spans="1:10">
      <c r="A53" s="63" t="s">
        <v>230</v>
      </c>
      <c r="B53" s="65"/>
      <c r="C53" s="53"/>
      <c r="D53" s="65"/>
      <c r="E53" s="51"/>
      <c r="F53" s="42"/>
    </row>
    <row r="54" spans="1:10">
      <c r="A54" s="63" t="s">
        <v>231</v>
      </c>
      <c r="B54" s="65"/>
      <c r="C54" s="53"/>
      <c r="D54" s="65"/>
      <c r="E54" s="51"/>
      <c r="F54" s="42"/>
    </row>
    <row r="55" spans="1:10">
      <c r="A55" s="63" t="s">
        <v>232</v>
      </c>
      <c r="B55" s="65"/>
      <c r="C55" s="53"/>
      <c r="D55" s="65"/>
      <c r="E55" s="56"/>
      <c r="F55" s="42"/>
      <c r="J55" s="42">
        <v>9650079</v>
      </c>
    </row>
    <row r="56" spans="1:10" ht="15" customHeight="1">
      <c r="A56" s="63" t="s">
        <v>233</v>
      </c>
      <c r="B56" s="65"/>
      <c r="C56" s="53"/>
      <c r="D56" s="65"/>
      <c r="E56" s="60"/>
      <c r="F56" s="37"/>
    </row>
    <row r="57" spans="1:10">
      <c r="A57" s="81" t="s">
        <v>214</v>
      </c>
      <c r="B57" s="65"/>
      <c r="C57" s="53"/>
      <c r="D57" s="65"/>
      <c r="E57" s="35"/>
      <c r="F57" s="37"/>
    </row>
    <row r="58" spans="1:10">
      <c r="A58" s="70" t="s">
        <v>245</v>
      </c>
      <c r="B58" s="71">
        <f>SUM(B53:B57)</f>
        <v>0</v>
      </c>
      <c r="C58" s="72"/>
      <c r="D58" s="71">
        <f>SUM(D53:D57)</f>
        <v>0</v>
      </c>
      <c r="E58" s="60"/>
      <c r="F58" s="37"/>
    </row>
    <row r="59" spans="1:10">
      <c r="A59" s="73"/>
      <c r="B59" s="74"/>
      <c r="C59" s="75"/>
      <c r="D59" s="74"/>
      <c r="E59" s="60"/>
      <c r="F59" s="37"/>
    </row>
    <row r="60" spans="1:10" ht="15.75" thickBot="1">
      <c r="A60" s="70" t="s">
        <v>246</v>
      </c>
      <c r="B60" s="76">
        <f>B50+B58</f>
        <v>-249015</v>
      </c>
      <c r="C60" s="77"/>
      <c r="D60" s="76">
        <f>D50+D58</f>
        <v>9650079</v>
      </c>
      <c r="E60" s="60"/>
      <c r="F60" s="37"/>
    </row>
    <row r="61" spans="1:10" ht="15.75" thickTop="1">
      <c r="A61" s="73"/>
      <c r="B61" s="74"/>
      <c r="C61" s="75"/>
      <c r="D61" s="74"/>
      <c r="E61" s="60"/>
      <c r="F61" s="37"/>
    </row>
    <row r="62" spans="1:10">
      <c r="A62" s="78" t="s">
        <v>234</v>
      </c>
      <c r="B62" s="74"/>
      <c r="C62" s="75"/>
      <c r="D62" s="74"/>
      <c r="E62" s="61"/>
      <c r="F62" s="39"/>
    </row>
    <row r="63" spans="1:10">
      <c r="A63" s="73" t="s">
        <v>227</v>
      </c>
      <c r="B63" s="64"/>
      <c r="C63" s="51"/>
      <c r="D63" s="64"/>
      <c r="E63" s="61"/>
      <c r="F63" s="39"/>
    </row>
    <row r="64" spans="1:10">
      <c r="A64" s="73" t="s">
        <v>228</v>
      </c>
      <c r="B64" s="64"/>
      <c r="C64" s="51"/>
      <c r="D64" s="64"/>
      <c r="E64" s="61"/>
      <c r="F64" s="39"/>
    </row>
    <row r="65" spans="1:6">
      <c r="A65" s="38"/>
      <c r="B65" s="39"/>
      <c r="C65" s="39"/>
      <c r="D65" s="39"/>
      <c r="E65" s="61"/>
      <c r="F65" s="39"/>
    </row>
    <row r="66" spans="1:6">
      <c r="A66" s="38"/>
      <c r="B66" s="39"/>
      <c r="C66" s="39"/>
      <c r="D66" s="39"/>
      <c r="E66" s="61"/>
      <c r="F66" s="39"/>
    </row>
    <row r="67" spans="1:6">
      <c r="A67" s="40" t="s">
        <v>261</v>
      </c>
      <c r="B67" s="39"/>
      <c r="C67" s="39"/>
      <c r="D67" s="39"/>
      <c r="E67" s="61"/>
      <c r="F67" s="39"/>
    </row>
    <row r="68" spans="1:6">
      <c r="A68" s="79"/>
      <c r="B68" s="36"/>
      <c r="C68" s="36"/>
      <c r="D68" s="36"/>
      <c r="E68" s="62"/>
      <c r="F68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ELSA</cp:lastModifiedBy>
  <cp:lastPrinted>2016-10-03T09:59:38Z</cp:lastPrinted>
  <dcterms:created xsi:type="dcterms:W3CDTF">2012-01-19T09:31:29Z</dcterms:created>
  <dcterms:modified xsi:type="dcterms:W3CDTF">2023-04-26T07:18:43Z</dcterms:modified>
</cp:coreProperties>
</file>