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22 QKB RIVIERA\Bilanci 2022 QKB Comapany Riviera 200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D44" i="18" l="1"/>
  <c r="B44" i="18"/>
  <c r="B39" i="18"/>
  <c r="B37" i="18"/>
  <c r="D37" i="18"/>
  <c r="D27" i="18"/>
  <c r="B27" i="18"/>
  <c r="D26" i="18"/>
  <c r="B26" i="18"/>
  <c r="D23" i="18"/>
  <c r="B23" i="18"/>
  <c r="B22" i="18"/>
  <c r="D22" i="18"/>
  <c r="D20" i="18"/>
  <c r="D19" i="18"/>
  <c r="B19" i="18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<sst xmlns="http://schemas.openxmlformats.org/spreadsheetml/2006/main" count="414" uniqueCount="271">
  <si>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</si>
  <si>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</si>
  <si>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</si>
  <si>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</si>
  <si>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</si>
  <si>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</si>
  <si>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</si>
  <si>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</si>
  <si>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</si>
  <si>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</si>
  <si>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</si>
  <si>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</si>
  <si>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</si>
  <si>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</si>
  <si>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</si>
  <si>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</si>
  <si>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</si>
  <si>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</si>
  <si>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</si>
  <si>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</si>
  <si>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</si>
  <si>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</si>
  <si>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</si>
  <si>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</si>
  <si>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</si>
  <si>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</si>
  <si>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</si>
  <si>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</si>
  <si>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</si>
  <si>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</si>
  <si>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</si>
  <si>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</si>
  <si>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</si>
  <si>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</si>
  <si>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</si>
  <si>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</si>
  <si>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</si>
  <si>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</si>
  <si>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</si>
  <si>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</si>
  <si>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</si>
  <si>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</si>
  <si>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</si>
  <si>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</si>
  <si>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</si>
  <si>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</si>
  <si>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</si>
  <si>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</si>
  <si>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</si>
  <si>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</si>
  <si>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</si>
  <si>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</si>
  <si>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</si>
  <si>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</si>
  <si>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</si>
  <si>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</si>
  <si>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</si>
  <si>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</si>
  <si>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</si>
  <si>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</si>
  <si>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</si>
  <si>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</si>
  <si>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</si>
  <si>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</si>
  <si>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</si>
  <si>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</si>
  <si>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</si>
  <si>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</si>
  <si>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</si>
  <si>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</si>
  <si>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</si>
  <si>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</si>
  <si>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</si>
  <si>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</si>
  <si>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</si>
  <si>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</si>
  <si>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</si>
  <si>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</si>
  <si>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</si>
  <si>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</si>
  <si>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</si>
  <si>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</si>
  <si>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</si>
  <si>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</si>
  <si>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</si>
  <si>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</si>
  <si>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</si>
  <si>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</si>
  <si>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</si>
  <si>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</si>
  <si>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</si>
  <si>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</si>
  <si>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</si>
  <si>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</si>
  <si>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</si>
  <si>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</si>
  <si>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</si>
  <si>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</si>
  <si>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</si>
  <si>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</si>
  <si>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</si>
  <si>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</si>
  <si>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</si>
  <si>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</si>
  <si>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</si>
  <si>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</si>
  <si>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</si>
  <si>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</si>
  <si>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</si>
  <si>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</si>
  <si>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</si>
  <si>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</si>
  <si>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</si>
  <si>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</si>
  <si>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</si>
  <si>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</si>
  <si>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</si>
  <si>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</si>
  <si>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</si>
  <si>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</si>
  <si>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</si>
  <si>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</si>
  <si>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</si>
  <si>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</si>
  <si>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</si>
  <si>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</si>
  <si>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</si>
  <si>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</si>
  <si>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</si>
  <si>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</si>
  <si>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</si>
  <si>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</si>
  <si>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</si>
  <si>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</si>
  <si>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</si>
  <si>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</si>
  <si>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</si>
  <si>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</si>
  <si>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</si>
  <si>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</si>
  <si>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</si>
  <si>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</si>
  <si>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</si>
  <si>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</si>
  <si>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</si>
  <si>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</si>
  <si>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</si>
  <si>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</si>
  <si>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</si>
  <si>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</si>
  <si>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</si>
  <si>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</si>
  <si>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</si>
  <si>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</si>
  <si>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</si>
  <si>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</si>
  <si>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</si>
  <si>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</si>
  <si>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</si>
  <si>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</si>
  <si>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</si>
  <si>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</si>
  <si>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</si>
  <si>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</si>
  <si>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</si>
  <si>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</si>
  <si>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</si>
  <si>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</si>
  <si>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</si>
  <si>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</si>
  <si>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</si>
  <si>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</si>
  <si>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</si>
  <si>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</si>
  <si>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</si>
  <si>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</si>
  <si>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</si>
  <si>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</si>
  <si>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</si>
  <si>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</si>
  <si>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</si>
  <si>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</si>
  <si>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</si>
  <si>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</si>
  <si>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</si>
  <si>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</si>
  <si>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</si>
  <si>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</si>
  <si>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</si>
  <si>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</si>
  <si>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</si>
  <si>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</si>
  <si>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</si>
  <si>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</si>
  <si>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</si>
  <si>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</si>
  <si>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</si>
  <si>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</si>
  <si>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</si>
  <si>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</si>
  <si>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</si>
  <si>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</si>
  <si>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</si>
  <si>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</si>
  <si>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</si>
  <si>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</si>
  <si>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</si>
  <si>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</si>
  <si>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</si>
  <si>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</si>
  <si>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</si>
  <si>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</si>
  <si>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</si>
  <si>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</si>
  <si>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</si>
  <si>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</si>
  <si>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</si>
  <si>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</si>
  <si>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</si>
  <si>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</si>
  <si>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</si>
  <si>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</si>
  <si>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</si>
  <si>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</si>
  <si>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</si>
  <si>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</si>
  <si>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</si>
  <si>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</si>
  <si>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</si>
  <si>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</si>
  <si>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</si>
  <si>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</si>
  <si>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</si>
  <si>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</si>
  <si>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</si>
  <si>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</si>
  <si>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</si>
  <si>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</si>
  <si>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</si>
  <si>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</si>
  <si>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</si>
  <si>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</si>
  <si>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</si>
  <si>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</si>
  <si>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</si>
  <si>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</si>
  <si>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</si>
  <si>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</si>
  <si>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</si>
  <si>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</si>
  <si>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</si>
  <si>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</si>
  <si>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</si>
  <si>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</si>
  <si>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</si>
  <si>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</si>
  <si>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</si>
  <si>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</si>
  <si>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</si>
  <si>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</si>
  <si>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</si>
  <si>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</si>
  <si>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</si>
  <si>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</si>
  <si>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</si>
  <si>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</si>
  <si>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</si>
  <si>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</si>
  <si>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</si>
  <si>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Company RIVIERA 2008</t>
  </si>
  <si>
    <t>K81716011V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</si>
</sst>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55" sqref="B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2022</v>
      </c>
      <c r="D1" s="41">
        <v>2021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531945520</v>
      </c>
      <c r="C10" s="52"/>
      <c r="D10" s="64">
        <v>978951871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1876987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-188048432</f>
        <v>-188048432</v>
      </c>
      <c r="C19" s="52"/>
      <c r="D19" s="64">
        <f>-335446978</f>
        <v>-335446978</v>
      </c>
      <c r="E19" s="51"/>
      <c r="F19" s="42"/>
    </row>
    <row r="20" spans="1:6">
      <c r="A20" s="63" t="s">
        <v>245</v>
      </c>
      <c r="B20" s="64"/>
      <c r="C20" s="52"/>
      <c r="D20" s="64">
        <f>-468488088</f>
        <v>-468488088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f>-49897788</f>
        <v>-49897788</v>
      </c>
      <c r="C22" s="52"/>
      <c r="D22" s="64">
        <f>-53286595</f>
        <v>-53286595</v>
      </c>
      <c r="E22" s="51"/>
      <c r="F22" s="42"/>
    </row>
    <row r="23" spans="1:6">
      <c r="A23" s="63" t="s">
        <v>247</v>
      </c>
      <c r="B23" s="64">
        <f>-8351035</f>
        <v>-8351035</v>
      </c>
      <c r="C23" s="52"/>
      <c r="D23" s="64">
        <f>-8997029</f>
        <v>-8997029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-17744229</f>
        <v>-17744229</v>
      </c>
      <c r="C26" s="52"/>
      <c r="D26" s="64">
        <f>-25972769</f>
        <v>-25972769</v>
      </c>
      <c r="E26" s="51"/>
      <c r="F26" s="42"/>
    </row>
    <row r="27" spans="1:6">
      <c r="A27" s="45" t="s">
        <v>221</v>
      </c>
      <c r="B27" s="64">
        <f>-244809014</f>
        <v>-244809014</v>
      </c>
      <c r="C27" s="52"/>
      <c r="D27" s="64">
        <f>-40692159</f>
        <v>-40692159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f>-7293772</f>
        <v>-7293772</v>
      </c>
      <c r="C37" s="52"/>
      <c r="D37" s="64">
        <f>-4384783</f>
        <v>-4384783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f>13437882</f>
        <v>13437882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31116119</v>
      </c>
      <c r="C42" s="55"/>
      <c r="D42" s="54">
        <f>SUM(D9:D41)</f>
        <v>41683470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-4859692</f>
        <v>-4859692</v>
      </c>
      <c r="C44" s="52"/>
      <c r="D44" s="64">
        <f>-6339828</f>
        <v>-6339828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26256427</v>
      </c>
      <c r="C47" s="58"/>
      <c r="D47" s="67">
        <f>SUM(D42:D46)</f>
        <v>35343642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26256427</v>
      </c>
      <c r="C57" s="77"/>
      <c r="D57" s="76">
        <f>D47+D55</f>
        <v>35343642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2023-07-21T14:03:09Z</dcterms:modified>
</cp:coreProperties>
</file>