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Agro-Map Consulting\2020\QKB\"/>
    </mc:Choice>
  </mc:AlternateContent>
  <xr:revisionPtr revIDLastSave="0" documentId="13_ncr:1_{76494B3F-294A-4B67-AC1E-EB394410EDA6}" xr6:coauthVersionLast="47" xr6:coauthVersionMax="47" xr10:uidLastSave="{00000000-0000-0000-0000-000000000000}"/>
  <bookViews>
    <workbookView xWindow="-120" yWindow="-120" windowWidth="29040" windowHeight="15840" tabRatio="801" activeTab="2" xr2:uid="{00000000-000D-0000-FFFF-FFFF00000000}"/>
  </bookViews>
  <sheets>
    <sheet name="KAPAKU " sheetId="19" r:id="rId1"/>
    <sheet name="1-Pasqyra e Pozicioni Financiar" sheetId="17" r:id="rId2"/>
    <sheet name="2.1-Pasqyra e Perform. (natyra)" sheetId="18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_xlnm.Print_Area" localSheetId="1">'1-Pasqyra e Pozicioni Financiar'!$A$1:$E$129</definedName>
    <definedName name="Z_096747DA_4711_43D6_BB6F_CF73DCE67DAC_.wvu.FilterData" localSheetId="3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57" i="18" l="1"/>
  <c r="C57" i="18"/>
  <c r="C48" i="17"/>
  <c r="C18" i="17"/>
  <c r="E126" i="17"/>
  <c r="C46" i="17"/>
  <c r="C45" i="17"/>
  <c r="C44" i="17"/>
  <c r="C78" i="17"/>
  <c r="C83" i="17"/>
  <c r="C79" i="17"/>
  <c r="C51" i="17"/>
  <c r="C21" i="17"/>
  <c r="C11" i="17"/>
  <c r="C42" i="18"/>
  <c r="C47" i="18" s="1"/>
  <c r="C55" i="18"/>
  <c r="C120" i="17" l="1"/>
  <c r="C122" i="17" s="1"/>
  <c r="C105" i="17"/>
  <c r="C88" i="17"/>
  <c r="C55" i="17"/>
  <c r="C33" i="17"/>
  <c r="C57" i="17" l="1"/>
  <c r="C107" i="17"/>
  <c r="C59" i="17" l="1"/>
  <c r="C126" i="17"/>
  <c r="C124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C1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0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1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E117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C11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E118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C119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E119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C121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E121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<sst xmlns="http://schemas.openxmlformats.org/spreadsheetml/2006/main" count="570" uniqueCount="394">
  <si>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</si>
  <si>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</si>
  <si>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</si>
  <si>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</si>
  <si>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</si>
  <si>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</si>
  <si>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</si>
  <si>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</si>
  <si>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</si>
  <si>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</si>
  <si>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</si>
  <si>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</si>
  <si>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</si>
  <si>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</si>
  <si>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</si>
  <si>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</si>
  <si>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</si>
  <si>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</si>
  <si>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</si>
  <si>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</si>
  <si>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</si>
  <si>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</si>
  <si>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</si>
  <si>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</si>
  <si>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</si>
  <si>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</si>
  <si>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</si>
  <si>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</si>
  <si>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</si>
  <si>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</si>
  <si>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</si>
  <si>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</si>
  <si>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</si>
  <si>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</si>
  <si>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</si>
  <si>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</si>
  <si>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</si>
  <si>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</si>
  <si>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</si>
  <si>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</si>
  <si>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</si>
  <si>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</si>
  <si>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</si>
  <si>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</si>
  <si>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</si>
  <si>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</si>
  <si>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</si>
  <si>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</si>
  <si>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</si>
  <si>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</si>
  <si>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</si>
  <si>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</si>
  <si>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</si>
  <si>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</si>
  <si>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</si>
  <si>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</si>
  <si>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</si>
  <si>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</si>
  <si>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</si>
  <si>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</si>
  <si>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</si>
  <si>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</si>
  <si>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</si>
  <si>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</si>
  <si>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</si>
  <si>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</si>
  <si>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</si>
  <si>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</si>
  <si>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</si>
  <si>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</si>
  <si>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</si>
  <si>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</si>
  <si>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</si>
  <si>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</si>
  <si>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</si>
  <si>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</si>
  <si>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</si>
  <si>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</si>
  <si>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</si>
  <si>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</si>
  <si>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</si>
  <si>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</si>
  <si>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</si>
  <si>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</si>
  <si>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</si>
  <si>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</si>
  <si>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</si>
  <si>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</si>
  <si>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</si>
  <si>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</si>
  <si>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</si>
  <si>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</si>
  <si>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</si>
  <si>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</si>
  <si>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</si>
  <si>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</si>
  <si>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</si>
  <si>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</si>
  <si>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</si>
  <si>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</si>
  <si>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</si>
  <si>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</si>
  <si>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</si>
  <si>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</si>
  <si>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</si>
  <si>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</si>
  <si>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</si>
  <si>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</si>
  <si>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</si>
  <si>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</si>
  <si>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</si>
  <si>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</si>
  <si>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</si>
  <si>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</si>
  <si>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</si>
  <si>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</si>
  <si>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</si>
  <si>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</si>
  <si>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</si>
  <si>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</si>
  <si>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</si>
  <si>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</si>
  <si>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</si>
  <si>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</si>
  <si>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</si>
  <si>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</si>
  <si>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</si>
  <si>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</si>
  <si>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</si>
  <si>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</si>
  <si>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</si>
  <si>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</si>
  <si>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</si>
  <si>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</si>
  <si>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</si>
  <si>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</si>
  <si>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</si>
  <si>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</si>
  <si>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</si>
  <si>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</si>
  <si>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</si>
  <si>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</si>
  <si>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</si>
  <si>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</si>
  <si>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</si>
  <si>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</si>
  <si>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</si>
  <si>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</si>
  <si>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</si>
  <si>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</si>
  <si>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</si>
  <si>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</si>
  <si>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</si>
  <si>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</si>
  <si>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</si>
  <si>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</si>
  <si>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</si>
  <si>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</si>
  <si>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</si>
  <si>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</si>
  <si>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</si>
  <si>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</si>
  <si>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</si>
  <si>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</si>
  <si>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</si>
  <si>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</si>
  <si>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</si>
  <si>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</si>
  <si>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</si>
  <si>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</si>
  <si>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</si>
  <si>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</si>
  <si>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</si>
  <si>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</si>
  <si>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</si>
  <si>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</si>
  <si>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</si>
  <si>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</si>
  <si>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</si>
  <si>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</si>
  <si>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</si>
  <si>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</si>
  <si>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</si>
  <si>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</si>
  <si>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</si>
  <si>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</si>
  <si>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</si>
  <si>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</si>
  <si>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</si>
  <si>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</si>
  <si>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</si>
  <si>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</si>
  <si>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</si>
  <si>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</si>
  <si>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</si>
  <si>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</si>
  <si>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</si>
  <si>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</si>
  <si>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</si>
  <si>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</si>
  <si>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</si>
  <si>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</si>
  <si>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</si>
  <si>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</si>
  <si>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</si>
  <si>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</si>
  <si>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</si>
  <si>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</si>
  <si>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</si>
  <si>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</si>
  <si>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</si>
  <si>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</si>
  <si>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</si>
  <si>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</si>
  <si>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</si>
  <si>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</si>
  <si>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</si>
  <si>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</si>
  <si>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</si>
  <si>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</si>
  <si>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</si>
  <si>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</si>
  <si>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</si>
  <si>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</si>
  <si>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</si>
  <si>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</si>
  <si>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</si>
  <si>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</si>
  <si>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</si>
  <si>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</si>
  <si>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</si>
  <si>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</si>
  <si>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</si>
  <si>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</si>
  <si>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</si>
  <si>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</si>
  <si>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</si>
  <si>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</si>
  <si>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</si>
  <si>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</si>
  <si>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</si>
  <si>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</si>
  <si>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</si>
  <si>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</si>
  <si>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</si>
  <si>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</si>
  <si>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</si>
  <si>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</si>
  <si>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</si>
  <si>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</si>
  <si>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</si>
  <si>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</si>
  <si>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</si>
  <si>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</si>
  <si>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</si>
  <si>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</si>
  <si>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</si>
  <si>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</si>
  <si>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</si>
  <si>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</si>
  <si>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</si>
  <si>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</si>
  <si>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</si>
  <si>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</si>
  <si>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</si>
  <si>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</si>
  <si>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</si>
  <si>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</si>
  <si>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</si>
  <si>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</si>
  <si>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</si>
  <si>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</si>
  <si>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</si>
  <si>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</si>
  <si>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</si>
  <si>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</si>
  <si>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</si>
  <si>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</si>
  <si>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</si>
  <si>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</si>
  <si>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</si>
  <si>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</si>
  <si>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</si>
  <si>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</si>
  <si>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</si>
  <si>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</si>
  <si>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</si>
  <si>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</si>
  <si>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</si>
  <si>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</si>
  <si>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</si>
  <si>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</si>
  <si>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</si>
  <si>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</si>
  <si>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</si>
  <si>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Deftesa te pagueshme dhe llogari te Ortakut</t>
  </si>
  <si>
    <t xml:space="preserve">Parapagime per inventar </t>
  </si>
  <si>
    <t>Agro-Map-Consulting</t>
  </si>
  <si>
    <t>L42014011M</t>
  </si>
  <si>
    <t>Shenimet</t>
  </si>
  <si>
    <t xml:space="preserve"> Shpjeguese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</si>
  <si>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</si>
  <si>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Llogarite </t>
  </si>
  <si>
    <t>Kontabel</t>
  </si>
  <si>
    <t>Te ardhurat nga aktiviteti i shfrytezimit</t>
  </si>
  <si>
    <t>Udhezime</t>
  </si>
  <si>
    <t>Te ardhurat nga aktiviteti kryesor</t>
  </si>
  <si>
    <t>704-705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</si>
  <si>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</si>
  <si>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</si>
  <si>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</si>
  <si>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</si>
  <si>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</si>
  <si>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</si>
  <si>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</si>
  <si>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</si>
  <si>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</si>
  <si>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</si>
  <si>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</si>
  <si>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</si>
  <si>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</si>
  <si>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</si>
  <si>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</si>
  <si>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</si>
  <si>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</si>
  <si>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</si>
  <si>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</si>
  <si>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606-668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</si>
  <si>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</si>
  <si>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</si>
  <si>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</si>
  <si>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</si>
  <si>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</si>
  <si>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</si>
  <si>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</si>
  <si>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</si>
  <si>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</si>
  <si>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</si>
  <si>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apo diferenca nga kursi I kembimit</t>
  </si>
  <si>
    <t>669&amp;769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</si>
  <si>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</si>
  <si>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</si>
  <si>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</si>
  <si>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</si>
  <si>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</si>
  <si>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</si>
  <si>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</si>
  <si>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</si>
  <si>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</si>
  <si>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</si>
  <si>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</si>
  <si>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</si>
  <si>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</si>
  <si>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</si>
  <si>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</si>
  <si>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</si>
  <si>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</si>
  <si>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</si>
  <si>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</si>
  <si>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</si>
  <si>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Emertimi dhe Forma ligjore</t>
  </si>
  <si>
    <t>AGRO-MAP -CONSULTING SH.P.K</t>
  </si>
  <si>
    <t>NIPT -i</t>
  </si>
  <si>
    <t>Adresa e Selise</t>
  </si>
  <si>
    <t>Rruga nacionale Pr-Pg, pas bitumit, 860/1, 3203</t>
  </si>
  <si>
    <t>Elbasan</t>
  </si>
  <si>
    <t>Data e krijimit</t>
  </si>
  <si>
    <t>Nr. i  Regjistrit  Tregetar</t>
  </si>
  <si>
    <t>QKR</t>
  </si>
  <si>
    <t>Veprimtaria  Kryesore</t>
  </si>
  <si>
    <t>Import-Export te materialeve bujqesore,</t>
  </si>
  <si>
    <t>impianteve te energjise se rinovueshme,</t>
  </si>
  <si>
    <t>bimeve mjekesore-aromatike, etj.</t>
  </si>
  <si>
    <t>P A S Q Y R A T     F I N A N C I A R E</t>
  </si>
  <si>
    <t xml:space="preserve">(  Ne zbatim te Standartit Kombetar te Kontabilitetit Nr.15 (te permirsuar)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</si>
  <si>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</si>
  <si>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</si>
  <si>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</si>
  <si>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</si>
  <si>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</si>
  <si>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</si>
  <si>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</si>
  <si>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</si>
  <si>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</si>
  <si>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</si>
  <si>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</si>
  <si>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</si>
  <si>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2020</t>
  </si>
  <si>
    <t>01.01.2020</t>
  </si>
  <si>
    <t>31.12.2020</t>
  </si>
  <si>
    <t>05.03.2021</t>
  </si>
  <si>
    <t>Pasqyrat financiare te vitit 2020</t>
  </si>
  <si>
    <t>652-752</t>
  </si>
  <si>
    <t>Te ardhura nga shitja e AAGJ-ve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</si>
</sst>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1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</font>
    <font>
      <i/>
      <sz val="9"/>
      <color indexed="8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0" fillId="0" borderId="0"/>
  </cellStyleXfs>
  <cellXfs count="21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 applyBorder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37" fontId="174" fillId="0" borderId="0" xfId="0" applyNumberFormat="1" applyFont="1" applyFill="1" applyBorder="1" applyAlignment="1" applyProtection="1"/>
    <xf numFmtId="0" fontId="178" fillId="0" borderId="27" xfId="0" applyFont="1" applyBorder="1" applyAlignment="1"/>
    <xf numFmtId="3" fontId="179" fillId="0" borderId="28" xfId="0" applyNumberFormat="1" applyFont="1" applyBorder="1" applyAlignment="1">
      <alignment horizontal="center" vertical="center"/>
    </xf>
    <xf numFmtId="3" fontId="179" fillId="0" borderId="29" xfId="0" applyNumberFormat="1" applyFont="1" applyBorder="1" applyAlignment="1">
      <alignment horizontal="center" vertical="center"/>
    </xf>
    <xf numFmtId="0" fontId="178" fillId="0" borderId="30" xfId="0" applyFont="1" applyBorder="1" applyAlignment="1"/>
    <xf numFmtId="3" fontId="179" fillId="0" borderId="31" xfId="0" applyNumberFormat="1" applyFont="1" applyBorder="1" applyAlignment="1">
      <alignment horizontal="center" vertical="center"/>
    </xf>
    <xf numFmtId="0" fontId="177" fillId="0" borderId="30" xfId="0" applyNumberFormat="1" applyFont="1" applyFill="1" applyBorder="1" applyAlignment="1" applyProtection="1"/>
    <xf numFmtId="3" fontId="180" fillId="0" borderId="31" xfId="0" applyNumberFormat="1" applyFont="1" applyBorder="1" applyAlignment="1">
      <alignment vertical="center"/>
    </xf>
    <xf numFmtId="0" fontId="179" fillId="0" borderId="30" xfId="3275" applyFont="1" applyFill="1" applyBorder="1" applyAlignment="1">
      <alignment horizontal="left" vertical="center"/>
    </xf>
    <xf numFmtId="0" fontId="181" fillId="0" borderId="31" xfId="0" applyFont="1" applyBorder="1"/>
    <xf numFmtId="0" fontId="177" fillId="0" borderId="30" xfId="0" applyNumberFormat="1" applyFont="1" applyFill="1" applyBorder="1" applyAlignment="1" applyProtection="1">
      <alignment wrapText="1"/>
    </xf>
    <xf numFmtId="37" fontId="181" fillId="61" borderId="0" xfId="0" applyNumberFormat="1" applyFont="1" applyFill="1" applyBorder="1"/>
    <xf numFmtId="37" fontId="181" fillId="61" borderId="31" xfId="0" applyNumberFormat="1" applyFont="1" applyFill="1" applyBorder="1"/>
    <xf numFmtId="37" fontId="185" fillId="0" borderId="31" xfId="0" applyNumberFormat="1" applyFont="1" applyBorder="1"/>
    <xf numFmtId="0" fontId="183" fillId="0" borderId="30" xfId="0" applyNumberFormat="1" applyFont="1" applyFill="1" applyBorder="1" applyAlignment="1" applyProtection="1">
      <alignment horizontal="left" wrapText="1" indent="2"/>
    </xf>
    <xf numFmtId="37" fontId="181" fillId="0" borderId="31" xfId="0" applyNumberFormat="1" applyFont="1" applyBorder="1"/>
    <xf numFmtId="37" fontId="179" fillId="0" borderId="32" xfId="0" applyNumberFormat="1" applyFont="1" applyBorder="1" applyAlignment="1">
      <alignment vertical="center"/>
    </xf>
    <xf numFmtId="37" fontId="180" fillId="0" borderId="31" xfId="0" applyNumberFormat="1" applyFont="1" applyBorder="1" applyAlignment="1">
      <alignment vertical="center"/>
    </xf>
    <xf numFmtId="0" fontId="177" fillId="0" borderId="33" xfId="0" applyNumberFormat="1" applyFont="1" applyFill="1" applyBorder="1" applyAlignment="1" applyProtection="1">
      <alignment wrapText="1"/>
    </xf>
    <xf numFmtId="37" fontId="179" fillId="0" borderId="34" xfId="0" applyNumberFormat="1" applyFont="1" applyFill="1" applyBorder="1" applyAlignment="1">
      <alignment vertical="center"/>
    </xf>
    <xf numFmtId="37" fontId="179" fillId="0" borderId="35" xfId="0" applyNumberFormat="1" applyFont="1" applyFill="1" applyBorder="1" applyAlignment="1">
      <alignment vertical="center"/>
    </xf>
    <xf numFmtId="0" fontId="177" fillId="0" borderId="34" xfId="0" applyNumberFormat="1" applyFont="1" applyFill="1" applyBorder="1" applyAlignment="1" applyProtection="1">
      <alignment wrapText="1"/>
    </xf>
    <xf numFmtId="0" fontId="190" fillId="0" borderId="28" xfId="0" applyFont="1" applyBorder="1" applyAlignment="1">
      <alignment horizontal="center" vertical="center"/>
    </xf>
    <xf numFmtId="0" fontId="190" fillId="0" borderId="0" xfId="0" applyFont="1" applyBorder="1" applyAlignment="1">
      <alignment horizontal="center" vertical="center"/>
    </xf>
    <xf numFmtId="0" fontId="191" fillId="0" borderId="0" xfId="0" applyNumberFormat="1" applyFont="1" applyFill="1" applyBorder="1" applyAlignment="1" applyProtection="1">
      <alignment wrapText="1"/>
    </xf>
    <xf numFmtId="0" fontId="192" fillId="0" borderId="0" xfId="0" applyNumberFormat="1" applyFont="1" applyFill="1" applyBorder="1" applyAlignment="1" applyProtection="1">
      <alignment wrapText="1"/>
    </xf>
    <xf numFmtId="0" fontId="193" fillId="0" borderId="0" xfId="0" applyNumberFormat="1" applyFont="1" applyFill="1" applyBorder="1" applyAlignment="1" applyProtection="1">
      <alignment wrapText="1"/>
    </xf>
    <xf numFmtId="0" fontId="194" fillId="0" borderId="0" xfId="0" applyNumberFormat="1" applyFont="1" applyFill="1" applyBorder="1" applyAlignment="1" applyProtection="1">
      <alignment wrapText="1"/>
    </xf>
    <xf numFmtId="0" fontId="179" fillId="0" borderId="27" xfId="3275" applyFont="1" applyFill="1" applyBorder="1" applyAlignment="1">
      <alignment vertical="center"/>
    </xf>
    <xf numFmtId="0" fontId="179" fillId="0" borderId="30" xfId="3275" applyFont="1" applyFill="1" applyBorder="1" applyAlignment="1">
      <alignment vertical="center"/>
    </xf>
    <xf numFmtId="37" fontId="179" fillId="0" borderId="36" xfId="0" applyNumberFormat="1" applyFont="1" applyFill="1" applyBorder="1" applyAlignment="1">
      <alignment vertical="center"/>
    </xf>
    <xf numFmtId="37" fontId="185" fillId="0" borderId="32" xfId="0" applyNumberFormat="1" applyFont="1" applyBorder="1"/>
    <xf numFmtId="0" fontId="182" fillId="0" borderId="30" xfId="0" applyNumberFormat="1" applyFont="1" applyFill="1" applyBorder="1" applyAlignment="1" applyProtection="1">
      <alignment wrapText="1"/>
    </xf>
    <xf numFmtId="37" fontId="181" fillId="0" borderId="31" xfId="0" applyNumberFormat="1" applyFont="1" applyFill="1" applyBorder="1"/>
    <xf numFmtId="0" fontId="177" fillId="0" borderId="33" xfId="0" applyNumberFormat="1" applyFont="1" applyFill="1" applyBorder="1" applyAlignment="1" applyProtection="1">
      <alignment vertical="top" wrapText="1"/>
    </xf>
    <xf numFmtId="0" fontId="177" fillId="0" borderId="34" xfId="0" applyNumberFormat="1" applyFont="1" applyFill="1" applyBorder="1" applyAlignment="1" applyProtection="1">
      <alignment vertical="top" wrapText="1"/>
    </xf>
    <xf numFmtId="0" fontId="19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Font="1" applyAlignment="1">
      <alignment horizontal="center"/>
    </xf>
    <xf numFmtId="0" fontId="174" fillId="0" borderId="0" xfId="0" applyFont="1"/>
    <xf numFmtId="0" fontId="181" fillId="0" borderId="27" xfId="0" applyFont="1" applyBorder="1"/>
    <xf numFmtId="0" fontId="195" fillId="0" borderId="28" xfId="0" applyFont="1" applyBorder="1" applyAlignment="1">
      <alignment horizontal="center" vertical="center"/>
    </xf>
    <xf numFmtId="3" fontId="179" fillId="0" borderId="0" xfId="0" applyNumberFormat="1" applyFont="1" applyAlignment="1">
      <alignment horizontal="center" vertical="center"/>
    </xf>
    <xf numFmtId="0" fontId="181" fillId="0" borderId="30" xfId="0" applyFont="1" applyBorder="1"/>
    <xf numFmtId="0" fontId="195" fillId="0" borderId="0" xfId="0" applyFont="1" applyAlignment="1">
      <alignment horizontal="center" vertical="center"/>
    </xf>
    <xf numFmtId="0" fontId="196" fillId="0" borderId="30" xfId="0" applyFont="1" applyBorder="1" applyAlignment="1">
      <alignment vertical="center"/>
    </xf>
    <xf numFmtId="0" fontId="196" fillId="0" borderId="0" xfId="0" applyFont="1" applyAlignment="1">
      <alignment vertical="center"/>
    </xf>
    <xf numFmtId="0" fontId="181" fillId="0" borderId="0" xfId="0" applyFont="1"/>
    <xf numFmtId="0" fontId="177" fillId="0" borderId="30" xfId="0" applyFont="1" applyBorder="1" applyAlignment="1">
      <alignment wrapText="1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74" fillId="0" borderId="31" xfId="215" applyNumberFormat="1" applyFont="1" applyFill="1" applyBorder="1" applyAlignment="1" applyProtection="1">
      <alignment horizontal="right" wrapText="1"/>
    </xf>
    <xf numFmtId="0" fontId="197" fillId="0" borderId="0" xfId="0" applyFont="1"/>
    <xf numFmtId="0" fontId="183" fillId="0" borderId="30" xfId="0" applyFont="1" applyBorder="1" applyAlignment="1">
      <alignment horizontal="left" wrapText="1" indent="2"/>
    </xf>
    <xf numFmtId="0" fontId="194" fillId="0" borderId="0" xfId="0" applyFont="1" applyAlignment="1">
      <alignment horizontal="center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4" fillId="61" borderId="31" xfId="215" applyNumberFormat="1" applyFont="1" applyFill="1" applyBorder="1" applyAlignment="1" applyProtection="1">
      <alignment horizontal="right" wrapText="1"/>
    </xf>
    <xf numFmtId="0" fontId="183" fillId="34" borderId="0" xfId="0" applyFont="1" applyFill="1"/>
    <xf numFmtId="0" fontId="193" fillId="0" borderId="0" xfId="0" applyFont="1" applyAlignment="1">
      <alignment horizontal="center" wrapText="1"/>
    </xf>
    <xf numFmtId="0" fontId="183" fillId="0" borderId="0" xfId="0" applyFont="1" applyAlignment="1">
      <alignment horizontal="left" wrapText="1" indent="2"/>
    </xf>
    <xf numFmtId="0" fontId="194" fillId="0" borderId="0" xfId="0" applyFont="1" applyAlignment="1">
      <alignment horizontal="left" wrapText="1" indent="2"/>
    </xf>
    <xf numFmtId="0" fontId="198" fillId="0" borderId="0" xfId="0" applyFont="1" applyAlignment="1">
      <alignment wrapText="1"/>
    </xf>
    <xf numFmtId="0" fontId="199" fillId="0" borderId="0" xfId="0" applyFont="1" applyAlignment="1">
      <alignment horizontal="left" wrapText="1" indent="2"/>
    </xf>
    <xf numFmtId="0" fontId="177" fillId="62" borderId="30" xfId="0" applyFont="1" applyFill="1" applyBorder="1" applyAlignment="1">
      <alignment wrapText="1"/>
    </xf>
    <xf numFmtId="0" fontId="198" fillId="62" borderId="0" xfId="0" applyFont="1" applyFill="1" applyAlignment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37" fontId="185" fillId="0" borderId="32" xfId="0" applyNumberFormat="1" applyFont="1" applyBorder="1" applyAlignment="1">
      <alignment horizontal="right"/>
    </xf>
    <xf numFmtId="37" fontId="185" fillId="0" borderId="31" xfId="0" applyNumberFormat="1" applyFont="1" applyBorder="1" applyAlignment="1">
      <alignment horizontal="right"/>
    </xf>
    <xf numFmtId="0" fontId="177" fillId="0" borderId="37" xfId="0" applyFont="1" applyBorder="1" applyAlignment="1">
      <alignment wrapText="1"/>
    </xf>
    <xf numFmtId="0" fontId="177" fillId="0" borderId="16" xfId="0" applyFont="1" applyBorder="1" applyAlignment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35" xfId="0" applyNumberFormat="1" applyFont="1" applyBorder="1" applyAlignment="1">
      <alignment horizontal="right"/>
    </xf>
    <xf numFmtId="0" fontId="177" fillId="0" borderId="30" xfId="6595" applyFont="1" applyBorder="1" applyAlignment="1">
      <alignment wrapText="1"/>
    </xf>
    <xf numFmtId="0" fontId="177" fillId="0" borderId="0" xfId="6595" applyFont="1" applyAlignment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0" borderId="31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2" fillId="61" borderId="31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3" fillId="62" borderId="30" xfId="0" applyFont="1" applyFill="1" applyBorder="1" applyAlignment="1">
      <alignment horizontal="left" wrapText="1" indent="2"/>
    </xf>
    <xf numFmtId="0" fontId="183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Alignment="1">
      <alignment horizontal="right" vertical="center"/>
    </xf>
    <xf numFmtId="37" fontId="179" fillId="0" borderId="32" xfId="6595" applyNumberFormat="1" applyFont="1" applyBorder="1" applyAlignment="1">
      <alignment horizontal="right" vertical="center"/>
    </xf>
    <xf numFmtId="0" fontId="182" fillId="0" borderId="30" xfId="6595" applyFont="1" applyBorder="1" applyAlignment="1">
      <alignment wrapText="1"/>
    </xf>
    <xf numFmtId="0" fontId="182" fillId="0" borderId="0" xfId="6595" applyFont="1" applyAlignment="1">
      <alignment wrapText="1"/>
    </xf>
    <xf numFmtId="37" fontId="181" fillId="0" borderId="0" xfId="6595" applyNumberFormat="1" applyFont="1" applyAlignment="1">
      <alignment horizontal="right"/>
    </xf>
    <xf numFmtId="37" fontId="181" fillId="0" borderId="31" xfId="6595" applyNumberFormat="1" applyFont="1" applyBorder="1" applyAlignment="1">
      <alignment horizontal="right"/>
    </xf>
    <xf numFmtId="37" fontId="185" fillId="0" borderId="0" xfId="6595" applyNumberFormat="1" applyFont="1" applyAlignment="1">
      <alignment horizontal="right"/>
    </xf>
    <xf numFmtId="37" fontId="185" fillId="0" borderId="35" xfId="6595" applyNumberFormat="1" applyFont="1" applyBorder="1" applyAlignment="1">
      <alignment horizontal="right"/>
    </xf>
    <xf numFmtId="0" fontId="197" fillId="0" borderId="30" xfId="6595" applyFont="1" applyBorder="1" applyAlignment="1">
      <alignment wrapText="1"/>
    </xf>
    <xf numFmtId="0" fontId="197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82" fillId="0" borderId="33" xfId="6595" applyFont="1" applyBorder="1" applyAlignment="1">
      <alignment wrapText="1"/>
    </xf>
    <xf numFmtId="0" fontId="182" fillId="0" borderId="34" xfId="6595" applyFont="1" applyBorder="1" applyAlignment="1">
      <alignment wrapText="1"/>
    </xf>
    <xf numFmtId="37" fontId="174" fillId="61" borderId="34" xfId="215" applyNumberFormat="1" applyFont="1" applyFill="1" applyBorder="1" applyAlignment="1" applyProtection="1">
      <alignment horizontal="right" wrapText="1"/>
    </xf>
    <xf numFmtId="37" fontId="174" fillId="0" borderId="34" xfId="215" applyNumberFormat="1" applyFont="1" applyFill="1" applyBorder="1" applyAlignment="1" applyProtection="1">
      <alignment horizontal="right" wrapText="1"/>
    </xf>
    <xf numFmtId="37" fontId="174" fillId="61" borderId="38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2" fillId="0" borderId="0" xfId="6597" applyFont="1"/>
    <xf numFmtId="0" fontId="12" fillId="63" borderId="27" xfId="6597" applyFont="1" applyFill="1" applyBorder="1"/>
    <xf numFmtId="0" fontId="201" fillId="63" borderId="28" xfId="6597" applyFont="1" applyFill="1" applyBorder="1"/>
    <xf numFmtId="0" fontId="12" fillId="63" borderId="29" xfId="6597" applyFont="1" applyFill="1" applyBorder="1"/>
    <xf numFmtId="0" fontId="12" fillId="63" borderId="0" xfId="6597" applyFont="1" applyFill="1"/>
    <xf numFmtId="0" fontId="202" fillId="63" borderId="30" xfId="6597" applyFont="1" applyFill="1" applyBorder="1"/>
    <xf numFmtId="0" fontId="203" fillId="63" borderId="0" xfId="6597" applyFont="1" applyFill="1"/>
    <xf numFmtId="0" fontId="203" fillId="63" borderId="39" xfId="6597" applyFont="1" applyFill="1" applyBorder="1"/>
    <xf numFmtId="0" fontId="204" fillId="63" borderId="39" xfId="6597" applyFont="1" applyFill="1" applyBorder="1"/>
    <xf numFmtId="0" fontId="202" fillId="63" borderId="31" xfId="6597" applyFont="1" applyFill="1" applyBorder="1"/>
    <xf numFmtId="0" fontId="202" fillId="63" borderId="0" xfId="6597" applyFont="1" applyFill="1"/>
    <xf numFmtId="0" fontId="204" fillId="63" borderId="0" xfId="6597" applyFont="1" applyFill="1"/>
    <xf numFmtId="0" fontId="203" fillId="63" borderId="15" xfId="6597" applyFont="1" applyFill="1" applyBorder="1" applyAlignment="1">
      <alignment horizontal="center"/>
    </xf>
    <xf numFmtId="0" fontId="203" fillId="63" borderId="0" xfId="6597" applyFont="1" applyFill="1" applyAlignment="1">
      <alignment horizontal="center"/>
    </xf>
    <xf numFmtId="0" fontId="204" fillId="63" borderId="26" xfId="6597" applyFont="1" applyFill="1" applyBorder="1"/>
    <xf numFmtId="14" fontId="203" fillId="63" borderId="39" xfId="6597" applyNumberFormat="1" applyFont="1" applyFill="1" applyBorder="1"/>
    <xf numFmtId="0" fontId="203" fillId="63" borderId="15" xfId="6597" applyFont="1" applyFill="1" applyBorder="1"/>
    <xf numFmtId="0" fontId="12" fillId="63" borderId="30" xfId="6597" applyFont="1" applyFill="1" applyBorder="1"/>
    <xf numFmtId="0" fontId="12" fillId="63" borderId="31" xfId="6597" applyFont="1" applyFill="1" applyBorder="1"/>
    <xf numFmtId="0" fontId="206" fillId="63" borderId="30" xfId="6597" applyFont="1" applyFill="1" applyBorder="1"/>
    <xf numFmtId="0" fontId="206" fillId="63" borderId="31" xfId="6597" applyFont="1" applyFill="1" applyBorder="1"/>
    <xf numFmtId="0" fontId="206" fillId="63" borderId="0" xfId="6597" applyFont="1" applyFill="1"/>
    <xf numFmtId="0" fontId="208" fillId="63" borderId="30" xfId="6597" applyFont="1" applyFill="1" applyBorder="1"/>
    <xf numFmtId="0" fontId="208" fillId="63" borderId="31" xfId="6597" applyFont="1" applyFill="1" applyBorder="1"/>
    <xf numFmtId="0" fontId="208" fillId="63" borderId="0" xfId="6597" applyFont="1" applyFill="1"/>
    <xf numFmtId="0" fontId="12" fillId="63" borderId="33" xfId="6597" applyFont="1" applyFill="1" applyBorder="1"/>
    <xf numFmtId="0" fontId="12" fillId="63" borderId="34" xfId="6597" applyFont="1" applyFill="1" applyBorder="1"/>
    <xf numFmtId="0" fontId="12" fillId="63" borderId="38" xfId="6597" applyFont="1" applyFill="1" applyBorder="1"/>
    <xf numFmtId="0" fontId="194" fillId="0" borderId="0" xfId="0" applyFont="1" applyFill="1" applyAlignment="1">
      <alignment horizontal="center" wrapText="1"/>
    </xf>
    <xf numFmtId="0" fontId="194" fillId="0" borderId="0" xfId="0" applyFont="1" applyFill="1" applyAlignment="1">
      <alignment horizontal="left" wrapText="1" indent="2"/>
    </xf>
    <xf numFmtId="0" fontId="209" fillId="0" borderId="0" xfId="0" applyFont="1" applyAlignment="1">
      <alignment horizontal="center"/>
    </xf>
    <xf numFmtId="0" fontId="209" fillId="0" borderId="31" xfId="0" applyFont="1" applyBorder="1" applyAlignment="1">
      <alignment horizontal="center"/>
    </xf>
    <xf numFmtId="1" fontId="175" fillId="0" borderId="0" xfId="0" applyNumberFormat="1" applyFont="1" applyBorder="1" applyAlignment="1">
      <alignment horizontal="center" vertical="center"/>
    </xf>
    <xf numFmtId="1" fontId="175" fillId="0" borderId="31" xfId="0" applyNumberFormat="1" applyFont="1" applyBorder="1" applyAlignment="1">
      <alignment horizontal="center" vertical="center"/>
    </xf>
    <xf numFmtId="0" fontId="203" fillId="63" borderId="39" xfId="6597" applyFont="1" applyFill="1" applyBorder="1" applyAlignment="1">
      <alignment horizontal="center"/>
    </xf>
    <xf numFmtId="0" fontId="205" fillId="63" borderId="30" xfId="6597" applyFont="1" applyFill="1" applyBorder="1" applyAlignment="1">
      <alignment horizontal="center"/>
    </xf>
    <xf numFmtId="0" fontId="205" fillId="63" borderId="0" xfId="6597" applyFont="1" applyFill="1" applyAlignment="1">
      <alignment horizontal="center"/>
    </xf>
    <xf numFmtId="0" fontId="205" fillId="63" borderId="31" xfId="6597" applyFont="1" applyFill="1" applyBorder="1" applyAlignment="1">
      <alignment horizontal="center"/>
    </xf>
    <xf numFmtId="0" fontId="206" fillId="63" borderId="0" xfId="6597" applyFont="1" applyFill="1" applyAlignment="1">
      <alignment horizontal="center"/>
    </xf>
    <xf numFmtId="0" fontId="207" fillId="63" borderId="30" xfId="6597" applyFont="1" applyFill="1" applyBorder="1" applyAlignment="1">
      <alignment horizontal="center"/>
    </xf>
    <xf numFmtId="0" fontId="207" fillId="63" borderId="0" xfId="6597" applyFont="1" applyFill="1" applyAlignment="1">
      <alignment horizontal="center"/>
    </xf>
    <xf numFmtId="0" fontId="207" fillId="63" borderId="31" xfId="6597" applyFont="1" applyFill="1" applyBorder="1" applyAlignment="1">
      <alignment horizontal="center"/>
    </xf>
    <xf numFmtId="0" fontId="203" fillId="63" borderId="15" xfId="6597" applyFont="1" applyFill="1" applyBorder="1" applyAlignment="1">
      <alignment horizontal="center"/>
    </xf>
    <xf numFmtId="21" fontId="203" fillId="63" borderId="0" xfId="6597" applyNumberFormat="1" applyFont="1" applyFill="1" applyAlignment="1">
      <alignment horizontal="center"/>
    </xf>
    <xf numFmtId="0" fontId="203" fillId="63" borderId="0" xfId="6597" applyFont="1" applyFill="1" applyAlignment="1">
      <alignment horizontal="center"/>
    </xf>
    <xf numFmtId="46" fontId="203" fillId="63" borderId="0" xfId="6597" applyNumberFormat="1" applyFont="1" applyFill="1" applyAlignment="1">
      <alignment horizontal="center"/>
    </xf>
    <xf numFmtId="0" fontId="176" fillId="0" borderId="0" xfId="3506" applyNumberFormat="1" applyFont="1" applyFill="1" applyBorder="1" applyAlignment="1">
      <alignment horizontal="left" vertical="center" wrapText="1"/>
    </xf>
    <xf numFmtId="37" fontId="185" fillId="0" borderId="16" xfId="6595" applyNumberFormat="1" applyFont="1" applyBorder="1" applyAlignment="1">
      <alignment horizontal="right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BB190431-9938-458D-A5C4-F1E2F8A27C48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7CAA9C5E-D7E4-406A-9B45-8C548D498CF2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AF4B05E5-5F31-4E0C-8246-58C98FC5953F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A48C-A767-41EE-A8FC-00514510D9EC}">
  <dimension ref="B1:K58"/>
  <sheetViews>
    <sheetView topLeftCell="A18" workbookViewId="0">
      <selection activeCell="B2" sqref="B2:K55"/>
    </sheetView>
  </sheetViews>
  <sheetFormatPr defaultRowHeight="12.75"/>
  <cols>
    <col min="1" max="1" width="0.85546875" style="170" customWidth="1"/>
    <col min="2" max="2" width="3.140625" style="170" customWidth="1"/>
    <col min="3" max="3" width="16.5703125" style="170" customWidth="1"/>
    <col min="4" max="4" width="12.5703125" style="170" customWidth="1"/>
    <col min="5" max="5" width="11.42578125" style="170" customWidth="1"/>
    <col min="6" max="6" width="12.85546875" style="170" customWidth="1"/>
    <col min="7" max="7" width="5.42578125" style="170" customWidth="1"/>
    <col min="8" max="8" width="9.140625" style="170"/>
    <col min="9" max="9" width="10.5703125" style="170" customWidth="1"/>
    <col min="10" max="10" width="7.42578125" style="170" customWidth="1"/>
    <col min="11" max="11" width="9.140625" style="170"/>
    <col min="12" max="12" width="1.85546875" style="170" customWidth="1"/>
    <col min="13" max="256" width="9.140625" style="170"/>
    <col min="257" max="257" width="0.85546875" style="170" customWidth="1"/>
    <col min="258" max="258" width="3.140625" style="170" customWidth="1"/>
    <col min="259" max="259" width="16.5703125" style="170" customWidth="1"/>
    <col min="260" max="260" width="12.5703125" style="170" customWidth="1"/>
    <col min="261" max="261" width="11.42578125" style="170" customWidth="1"/>
    <col min="262" max="262" width="12.85546875" style="170" customWidth="1"/>
    <col min="263" max="263" width="5.42578125" style="170" customWidth="1"/>
    <col min="264" max="264" width="9.140625" style="170"/>
    <col min="265" max="265" width="10.5703125" style="170" customWidth="1"/>
    <col min="266" max="266" width="7.42578125" style="170" customWidth="1"/>
    <col min="267" max="267" width="9.140625" style="170"/>
    <col min="268" max="268" width="1.85546875" style="170" customWidth="1"/>
    <col min="269" max="512" width="9.140625" style="170"/>
    <col min="513" max="513" width="0.85546875" style="170" customWidth="1"/>
    <col min="514" max="514" width="3.140625" style="170" customWidth="1"/>
    <col min="515" max="515" width="16.5703125" style="170" customWidth="1"/>
    <col min="516" max="516" width="12.5703125" style="170" customWidth="1"/>
    <col min="517" max="517" width="11.42578125" style="170" customWidth="1"/>
    <col min="518" max="518" width="12.85546875" style="170" customWidth="1"/>
    <col min="519" max="519" width="5.42578125" style="170" customWidth="1"/>
    <col min="520" max="520" width="9.140625" style="170"/>
    <col min="521" max="521" width="10.5703125" style="170" customWidth="1"/>
    <col min="522" max="522" width="7.42578125" style="170" customWidth="1"/>
    <col min="523" max="523" width="9.140625" style="170"/>
    <col min="524" max="524" width="1.85546875" style="170" customWidth="1"/>
    <col min="525" max="768" width="9.140625" style="170"/>
    <col min="769" max="769" width="0.85546875" style="170" customWidth="1"/>
    <col min="770" max="770" width="3.140625" style="170" customWidth="1"/>
    <col min="771" max="771" width="16.5703125" style="170" customWidth="1"/>
    <col min="772" max="772" width="12.5703125" style="170" customWidth="1"/>
    <col min="773" max="773" width="11.42578125" style="170" customWidth="1"/>
    <col min="774" max="774" width="12.85546875" style="170" customWidth="1"/>
    <col min="775" max="775" width="5.42578125" style="170" customWidth="1"/>
    <col min="776" max="776" width="9.140625" style="170"/>
    <col min="777" max="777" width="10.5703125" style="170" customWidth="1"/>
    <col min="778" max="778" width="7.42578125" style="170" customWidth="1"/>
    <col min="779" max="779" width="9.140625" style="170"/>
    <col min="780" max="780" width="1.85546875" style="170" customWidth="1"/>
    <col min="781" max="1024" width="9.140625" style="170"/>
    <col min="1025" max="1025" width="0.85546875" style="170" customWidth="1"/>
    <col min="1026" max="1026" width="3.140625" style="170" customWidth="1"/>
    <col min="1027" max="1027" width="16.5703125" style="170" customWidth="1"/>
    <col min="1028" max="1028" width="12.5703125" style="170" customWidth="1"/>
    <col min="1029" max="1029" width="11.42578125" style="170" customWidth="1"/>
    <col min="1030" max="1030" width="12.85546875" style="170" customWidth="1"/>
    <col min="1031" max="1031" width="5.42578125" style="170" customWidth="1"/>
    <col min="1032" max="1032" width="9.140625" style="170"/>
    <col min="1033" max="1033" width="10.5703125" style="170" customWidth="1"/>
    <col min="1034" max="1034" width="7.42578125" style="170" customWidth="1"/>
    <col min="1035" max="1035" width="9.140625" style="170"/>
    <col min="1036" max="1036" width="1.85546875" style="170" customWidth="1"/>
    <col min="1037" max="1280" width="9.140625" style="170"/>
    <col min="1281" max="1281" width="0.85546875" style="170" customWidth="1"/>
    <col min="1282" max="1282" width="3.140625" style="170" customWidth="1"/>
    <col min="1283" max="1283" width="16.5703125" style="170" customWidth="1"/>
    <col min="1284" max="1284" width="12.5703125" style="170" customWidth="1"/>
    <col min="1285" max="1285" width="11.42578125" style="170" customWidth="1"/>
    <col min="1286" max="1286" width="12.85546875" style="170" customWidth="1"/>
    <col min="1287" max="1287" width="5.42578125" style="170" customWidth="1"/>
    <col min="1288" max="1288" width="9.140625" style="170"/>
    <col min="1289" max="1289" width="10.5703125" style="170" customWidth="1"/>
    <col min="1290" max="1290" width="7.42578125" style="170" customWidth="1"/>
    <col min="1291" max="1291" width="9.140625" style="170"/>
    <col min="1292" max="1292" width="1.85546875" style="170" customWidth="1"/>
    <col min="1293" max="1536" width="9.140625" style="170"/>
    <col min="1537" max="1537" width="0.85546875" style="170" customWidth="1"/>
    <col min="1538" max="1538" width="3.140625" style="170" customWidth="1"/>
    <col min="1539" max="1539" width="16.5703125" style="170" customWidth="1"/>
    <col min="1540" max="1540" width="12.5703125" style="170" customWidth="1"/>
    <col min="1541" max="1541" width="11.42578125" style="170" customWidth="1"/>
    <col min="1542" max="1542" width="12.85546875" style="170" customWidth="1"/>
    <col min="1543" max="1543" width="5.42578125" style="170" customWidth="1"/>
    <col min="1544" max="1544" width="9.140625" style="170"/>
    <col min="1545" max="1545" width="10.5703125" style="170" customWidth="1"/>
    <col min="1546" max="1546" width="7.42578125" style="170" customWidth="1"/>
    <col min="1547" max="1547" width="9.140625" style="170"/>
    <col min="1548" max="1548" width="1.85546875" style="170" customWidth="1"/>
    <col min="1549" max="1792" width="9.140625" style="170"/>
    <col min="1793" max="1793" width="0.85546875" style="170" customWidth="1"/>
    <col min="1794" max="1794" width="3.140625" style="170" customWidth="1"/>
    <col min="1795" max="1795" width="16.5703125" style="170" customWidth="1"/>
    <col min="1796" max="1796" width="12.5703125" style="170" customWidth="1"/>
    <col min="1797" max="1797" width="11.42578125" style="170" customWidth="1"/>
    <col min="1798" max="1798" width="12.85546875" style="170" customWidth="1"/>
    <col min="1799" max="1799" width="5.42578125" style="170" customWidth="1"/>
    <col min="1800" max="1800" width="9.140625" style="170"/>
    <col min="1801" max="1801" width="10.5703125" style="170" customWidth="1"/>
    <col min="1802" max="1802" width="7.42578125" style="170" customWidth="1"/>
    <col min="1803" max="1803" width="9.140625" style="170"/>
    <col min="1804" max="1804" width="1.85546875" style="170" customWidth="1"/>
    <col min="1805" max="2048" width="9.140625" style="170"/>
    <col min="2049" max="2049" width="0.85546875" style="170" customWidth="1"/>
    <col min="2050" max="2050" width="3.140625" style="170" customWidth="1"/>
    <col min="2051" max="2051" width="16.5703125" style="170" customWidth="1"/>
    <col min="2052" max="2052" width="12.5703125" style="170" customWidth="1"/>
    <col min="2053" max="2053" width="11.42578125" style="170" customWidth="1"/>
    <col min="2054" max="2054" width="12.85546875" style="170" customWidth="1"/>
    <col min="2055" max="2055" width="5.42578125" style="170" customWidth="1"/>
    <col min="2056" max="2056" width="9.140625" style="170"/>
    <col min="2057" max="2057" width="10.5703125" style="170" customWidth="1"/>
    <col min="2058" max="2058" width="7.42578125" style="170" customWidth="1"/>
    <col min="2059" max="2059" width="9.140625" style="170"/>
    <col min="2060" max="2060" width="1.85546875" style="170" customWidth="1"/>
    <col min="2061" max="2304" width="9.140625" style="170"/>
    <col min="2305" max="2305" width="0.85546875" style="170" customWidth="1"/>
    <col min="2306" max="2306" width="3.140625" style="170" customWidth="1"/>
    <col min="2307" max="2307" width="16.5703125" style="170" customWidth="1"/>
    <col min="2308" max="2308" width="12.5703125" style="170" customWidth="1"/>
    <col min="2309" max="2309" width="11.42578125" style="170" customWidth="1"/>
    <col min="2310" max="2310" width="12.85546875" style="170" customWidth="1"/>
    <col min="2311" max="2311" width="5.42578125" style="170" customWidth="1"/>
    <col min="2312" max="2312" width="9.140625" style="170"/>
    <col min="2313" max="2313" width="10.5703125" style="170" customWidth="1"/>
    <col min="2314" max="2314" width="7.42578125" style="170" customWidth="1"/>
    <col min="2315" max="2315" width="9.140625" style="170"/>
    <col min="2316" max="2316" width="1.85546875" style="170" customWidth="1"/>
    <col min="2317" max="2560" width="9.140625" style="170"/>
    <col min="2561" max="2561" width="0.85546875" style="170" customWidth="1"/>
    <col min="2562" max="2562" width="3.140625" style="170" customWidth="1"/>
    <col min="2563" max="2563" width="16.5703125" style="170" customWidth="1"/>
    <col min="2564" max="2564" width="12.5703125" style="170" customWidth="1"/>
    <col min="2565" max="2565" width="11.42578125" style="170" customWidth="1"/>
    <col min="2566" max="2566" width="12.85546875" style="170" customWidth="1"/>
    <col min="2567" max="2567" width="5.42578125" style="170" customWidth="1"/>
    <col min="2568" max="2568" width="9.140625" style="170"/>
    <col min="2569" max="2569" width="10.5703125" style="170" customWidth="1"/>
    <col min="2570" max="2570" width="7.42578125" style="170" customWidth="1"/>
    <col min="2571" max="2571" width="9.140625" style="170"/>
    <col min="2572" max="2572" width="1.85546875" style="170" customWidth="1"/>
    <col min="2573" max="2816" width="9.140625" style="170"/>
    <col min="2817" max="2817" width="0.85546875" style="170" customWidth="1"/>
    <col min="2818" max="2818" width="3.140625" style="170" customWidth="1"/>
    <col min="2819" max="2819" width="16.5703125" style="170" customWidth="1"/>
    <col min="2820" max="2820" width="12.5703125" style="170" customWidth="1"/>
    <col min="2821" max="2821" width="11.42578125" style="170" customWidth="1"/>
    <col min="2822" max="2822" width="12.85546875" style="170" customWidth="1"/>
    <col min="2823" max="2823" width="5.42578125" style="170" customWidth="1"/>
    <col min="2824" max="2824" width="9.140625" style="170"/>
    <col min="2825" max="2825" width="10.5703125" style="170" customWidth="1"/>
    <col min="2826" max="2826" width="7.42578125" style="170" customWidth="1"/>
    <col min="2827" max="2827" width="9.140625" style="170"/>
    <col min="2828" max="2828" width="1.85546875" style="170" customWidth="1"/>
    <col min="2829" max="3072" width="9.140625" style="170"/>
    <col min="3073" max="3073" width="0.85546875" style="170" customWidth="1"/>
    <col min="3074" max="3074" width="3.140625" style="170" customWidth="1"/>
    <col min="3075" max="3075" width="16.5703125" style="170" customWidth="1"/>
    <col min="3076" max="3076" width="12.5703125" style="170" customWidth="1"/>
    <col min="3077" max="3077" width="11.42578125" style="170" customWidth="1"/>
    <col min="3078" max="3078" width="12.85546875" style="170" customWidth="1"/>
    <col min="3079" max="3079" width="5.42578125" style="170" customWidth="1"/>
    <col min="3080" max="3080" width="9.140625" style="170"/>
    <col min="3081" max="3081" width="10.5703125" style="170" customWidth="1"/>
    <col min="3082" max="3082" width="7.42578125" style="170" customWidth="1"/>
    <col min="3083" max="3083" width="9.140625" style="170"/>
    <col min="3084" max="3084" width="1.85546875" style="170" customWidth="1"/>
    <col min="3085" max="3328" width="9.140625" style="170"/>
    <col min="3329" max="3329" width="0.85546875" style="170" customWidth="1"/>
    <col min="3330" max="3330" width="3.140625" style="170" customWidth="1"/>
    <col min="3331" max="3331" width="16.5703125" style="170" customWidth="1"/>
    <col min="3332" max="3332" width="12.5703125" style="170" customWidth="1"/>
    <col min="3333" max="3333" width="11.42578125" style="170" customWidth="1"/>
    <col min="3334" max="3334" width="12.85546875" style="170" customWidth="1"/>
    <col min="3335" max="3335" width="5.42578125" style="170" customWidth="1"/>
    <col min="3336" max="3336" width="9.140625" style="170"/>
    <col min="3337" max="3337" width="10.5703125" style="170" customWidth="1"/>
    <col min="3338" max="3338" width="7.42578125" style="170" customWidth="1"/>
    <col min="3339" max="3339" width="9.140625" style="170"/>
    <col min="3340" max="3340" width="1.85546875" style="170" customWidth="1"/>
    <col min="3341" max="3584" width="9.140625" style="170"/>
    <col min="3585" max="3585" width="0.85546875" style="170" customWidth="1"/>
    <col min="3586" max="3586" width="3.140625" style="170" customWidth="1"/>
    <col min="3587" max="3587" width="16.5703125" style="170" customWidth="1"/>
    <col min="3588" max="3588" width="12.5703125" style="170" customWidth="1"/>
    <col min="3589" max="3589" width="11.42578125" style="170" customWidth="1"/>
    <col min="3590" max="3590" width="12.85546875" style="170" customWidth="1"/>
    <col min="3591" max="3591" width="5.42578125" style="170" customWidth="1"/>
    <col min="3592" max="3592" width="9.140625" style="170"/>
    <col min="3593" max="3593" width="10.5703125" style="170" customWidth="1"/>
    <col min="3594" max="3594" width="7.42578125" style="170" customWidth="1"/>
    <col min="3595" max="3595" width="9.140625" style="170"/>
    <col min="3596" max="3596" width="1.85546875" style="170" customWidth="1"/>
    <col min="3597" max="3840" width="9.140625" style="170"/>
    <col min="3841" max="3841" width="0.85546875" style="170" customWidth="1"/>
    <col min="3842" max="3842" width="3.140625" style="170" customWidth="1"/>
    <col min="3843" max="3843" width="16.5703125" style="170" customWidth="1"/>
    <col min="3844" max="3844" width="12.5703125" style="170" customWidth="1"/>
    <col min="3845" max="3845" width="11.42578125" style="170" customWidth="1"/>
    <col min="3846" max="3846" width="12.85546875" style="170" customWidth="1"/>
    <col min="3847" max="3847" width="5.42578125" style="170" customWidth="1"/>
    <col min="3848" max="3848" width="9.140625" style="170"/>
    <col min="3849" max="3849" width="10.5703125" style="170" customWidth="1"/>
    <col min="3850" max="3850" width="7.42578125" style="170" customWidth="1"/>
    <col min="3851" max="3851" width="9.140625" style="170"/>
    <col min="3852" max="3852" width="1.85546875" style="170" customWidth="1"/>
    <col min="3853" max="4096" width="9.140625" style="170"/>
    <col min="4097" max="4097" width="0.85546875" style="170" customWidth="1"/>
    <col min="4098" max="4098" width="3.140625" style="170" customWidth="1"/>
    <col min="4099" max="4099" width="16.5703125" style="170" customWidth="1"/>
    <col min="4100" max="4100" width="12.5703125" style="170" customWidth="1"/>
    <col min="4101" max="4101" width="11.42578125" style="170" customWidth="1"/>
    <col min="4102" max="4102" width="12.85546875" style="170" customWidth="1"/>
    <col min="4103" max="4103" width="5.42578125" style="170" customWidth="1"/>
    <col min="4104" max="4104" width="9.140625" style="170"/>
    <col min="4105" max="4105" width="10.5703125" style="170" customWidth="1"/>
    <col min="4106" max="4106" width="7.42578125" style="170" customWidth="1"/>
    <col min="4107" max="4107" width="9.140625" style="170"/>
    <col min="4108" max="4108" width="1.85546875" style="170" customWidth="1"/>
    <col min="4109" max="4352" width="9.140625" style="170"/>
    <col min="4353" max="4353" width="0.85546875" style="170" customWidth="1"/>
    <col min="4354" max="4354" width="3.140625" style="170" customWidth="1"/>
    <col min="4355" max="4355" width="16.5703125" style="170" customWidth="1"/>
    <col min="4356" max="4356" width="12.5703125" style="170" customWidth="1"/>
    <col min="4357" max="4357" width="11.42578125" style="170" customWidth="1"/>
    <col min="4358" max="4358" width="12.85546875" style="170" customWidth="1"/>
    <col min="4359" max="4359" width="5.42578125" style="170" customWidth="1"/>
    <col min="4360" max="4360" width="9.140625" style="170"/>
    <col min="4361" max="4361" width="10.5703125" style="170" customWidth="1"/>
    <col min="4362" max="4362" width="7.42578125" style="170" customWidth="1"/>
    <col min="4363" max="4363" width="9.140625" style="170"/>
    <col min="4364" max="4364" width="1.85546875" style="170" customWidth="1"/>
    <col min="4365" max="4608" width="9.140625" style="170"/>
    <col min="4609" max="4609" width="0.85546875" style="170" customWidth="1"/>
    <col min="4610" max="4610" width="3.140625" style="170" customWidth="1"/>
    <col min="4611" max="4611" width="16.5703125" style="170" customWidth="1"/>
    <col min="4612" max="4612" width="12.5703125" style="170" customWidth="1"/>
    <col min="4613" max="4613" width="11.42578125" style="170" customWidth="1"/>
    <col min="4614" max="4614" width="12.85546875" style="170" customWidth="1"/>
    <col min="4615" max="4615" width="5.42578125" style="170" customWidth="1"/>
    <col min="4616" max="4616" width="9.140625" style="170"/>
    <col min="4617" max="4617" width="10.5703125" style="170" customWidth="1"/>
    <col min="4618" max="4618" width="7.42578125" style="170" customWidth="1"/>
    <col min="4619" max="4619" width="9.140625" style="170"/>
    <col min="4620" max="4620" width="1.85546875" style="170" customWidth="1"/>
    <col min="4621" max="4864" width="9.140625" style="170"/>
    <col min="4865" max="4865" width="0.85546875" style="170" customWidth="1"/>
    <col min="4866" max="4866" width="3.140625" style="170" customWidth="1"/>
    <col min="4867" max="4867" width="16.5703125" style="170" customWidth="1"/>
    <col min="4868" max="4868" width="12.5703125" style="170" customWidth="1"/>
    <col min="4869" max="4869" width="11.42578125" style="170" customWidth="1"/>
    <col min="4870" max="4870" width="12.85546875" style="170" customWidth="1"/>
    <col min="4871" max="4871" width="5.42578125" style="170" customWidth="1"/>
    <col min="4872" max="4872" width="9.140625" style="170"/>
    <col min="4873" max="4873" width="10.5703125" style="170" customWidth="1"/>
    <col min="4874" max="4874" width="7.42578125" style="170" customWidth="1"/>
    <col min="4875" max="4875" width="9.140625" style="170"/>
    <col min="4876" max="4876" width="1.85546875" style="170" customWidth="1"/>
    <col min="4877" max="5120" width="9.140625" style="170"/>
    <col min="5121" max="5121" width="0.85546875" style="170" customWidth="1"/>
    <col min="5122" max="5122" width="3.140625" style="170" customWidth="1"/>
    <col min="5123" max="5123" width="16.5703125" style="170" customWidth="1"/>
    <col min="5124" max="5124" width="12.5703125" style="170" customWidth="1"/>
    <col min="5125" max="5125" width="11.42578125" style="170" customWidth="1"/>
    <col min="5126" max="5126" width="12.85546875" style="170" customWidth="1"/>
    <col min="5127" max="5127" width="5.42578125" style="170" customWidth="1"/>
    <col min="5128" max="5128" width="9.140625" style="170"/>
    <col min="5129" max="5129" width="10.5703125" style="170" customWidth="1"/>
    <col min="5130" max="5130" width="7.42578125" style="170" customWidth="1"/>
    <col min="5131" max="5131" width="9.140625" style="170"/>
    <col min="5132" max="5132" width="1.85546875" style="170" customWidth="1"/>
    <col min="5133" max="5376" width="9.140625" style="170"/>
    <col min="5377" max="5377" width="0.85546875" style="170" customWidth="1"/>
    <col min="5378" max="5378" width="3.140625" style="170" customWidth="1"/>
    <col min="5379" max="5379" width="16.5703125" style="170" customWidth="1"/>
    <col min="5380" max="5380" width="12.5703125" style="170" customWidth="1"/>
    <col min="5381" max="5381" width="11.42578125" style="170" customWidth="1"/>
    <col min="5382" max="5382" width="12.85546875" style="170" customWidth="1"/>
    <col min="5383" max="5383" width="5.42578125" style="170" customWidth="1"/>
    <col min="5384" max="5384" width="9.140625" style="170"/>
    <col min="5385" max="5385" width="10.5703125" style="170" customWidth="1"/>
    <col min="5386" max="5386" width="7.42578125" style="170" customWidth="1"/>
    <col min="5387" max="5387" width="9.140625" style="170"/>
    <col min="5388" max="5388" width="1.85546875" style="170" customWidth="1"/>
    <col min="5389" max="5632" width="9.140625" style="170"/>
    <col min="5633" max="5633" width="0.85546875" style="170" customWidth="1"/>
    <col min="5634" max="5634" width="3.140625" style="170" customWidth="1"/>
    <col min="5635" max="5635" width="16.5703125" style="170" customWidth="1"/>
    <col min="5636" max="5636" width="12.5703125" style="170" customWidth="1"/>
    <col min="5637" max="5637" width="11.42578125" style="170" customWidth="1"/>
    <col min="5638" max="5638" width="12.85546875" style="170" customWidth="1"/>
    <col min="5639" max="5639" width="5.42578125" style="170" customWidth="1"/>
    <col min="5640" max="5640" width="9.140625" style="170"/>
    <col min="5641" max="5641" width="10.5703125" style="170" customWidth="1"/>
    <col min="5642" max="5642" width="7.42578125" style="170" customWidth="1"/>
    <col min="5643" max="5643" width="9.140625" style="170"/>
    <col min="5644" max="5644" width="1.85546875" style="170" customWidth="1"/>
    <col min="5645" max="5888" width="9.140625" style="170"/>
    <col min="5889" max="5889" width="0.85546875" style="170" customWidth="1"/>
    <col min="5890" max="5890" width="3.140625" style="170" customWidth="1"/>
    <col min="5891" max="5891" width="16.5703125" style="170" customWidth="1"/>
    <col min="5892" max="5892" width="12.5703125" style="170" customWidth="1"/>
    <col min="5893" max="5893" width="11.42578125" style="170" customWidth="1"/>
    <col min="5894" max="5894" width="12.85546875" style="170" customWidth="1"/>
    <col min="5895" max="5895" width="5.42578125" style="170" customWidth="1"/>
    <col min="5896" max="5896" width="9.140625" style="170"/>
    <col min="5897" max="5897" width="10.5703125" style="170" customWidth="1"/>
    <col min="5898" max="5898" width="7.42578125" style="170" customWidth="1"/>
    <col min="5899" max="5899" width="9.140625" style="170"/>
    <col min="5900" max="5900" width="1.85546875" style="170" customWidth="1"/>
    <col min="5901" max="6144" width="9.140625" style="170"/>
    <col min="6145" max="6145" width="0.85546875" style="170" customWidth="1"/>
    <col min="6146" max="6146" width="3.140625" style="170" customWidth="1"/>
    <col min="6147" max="6147" width="16.5703125" style="170" customWidth="1"/>
    <col min="6148" max="6148" width="12.5703125" style="170" customWidth="1"/>
    <col min="6149" max="6149" width="11.42578125" style="170" customWidth="1"/>
    <col min="6150" max="6150" width="12.85546875" style="170" customWidth="1"/>
    <col min="6151" max="6151" width="5.42578125" style="170" customWidth="1"/>
    <col min="6152" max="6152" width="9.140625" style="170"/>
    <col min="6153" max="6153" width="10.5703125" style="170" customWidth="1"/>
    <col min="6154" max="6154" width="7.42578125" style="170" customWidth="1"/>
    <col min="6155" max="6155" width="9.140625" style="170"/>
    <col min="6156" max="6156" width="1.85546875" style="170" customWidth="1"/>
    <col min="6157" max="6400" width="9.140625" style="170"/>
    <col min="6401" max="6401" width="0.85546875" style="170" customWidth="1"/>
    <col min="6402" max="6402" width="3.140625" style="170" customWidth="1"/>
    <col min="6403" max="6403" width="16.5703125" style="170" customWidth="1"/>
    <col min="6404" max="6404" width="12.5703125" style="170" customWidth="1"/>
    <col min="6405" max="6405" width="11.42578125" style="170" customWidth="1"/>
    <col min="6406" max="6406" width="12.85546875" style="170" customWidth="1"/>
    <col min="6407" max="6407" width="5.42578125" style="170" customWidth="1"/>
    <col min="6408" max="6408" width="9.140625" style="170"/>
    <col min="6409" max="6409" width="10.5703125" style="170" customWidth="1"/>
    <col min="6410" max="6410" width="7.42578125" style="170" customWidth="1"/>
    <col min="6411" max="6411" width="9.140625" style="170"/>
    <col min="6412" max="6412" width="1.85546875" style="170" customWidth="1"/>
    <col min="6413" max="6656" width="9.140625" style="170"/>
    <col min="6657" max="6657" width="0.85546875" style="170" customWidth="1"/>
    <col min="6658" max="6658" width="3.140625" style="170" customWidth="1"/>
    <col min="6659" max="6659" width="16.5703125" style="170" customWidth="1"/>
    <col min="6660" max="6660" width="12.5703125" style="170" customWidth="1"/>
    <col min="6661" max="6661" width="11.42578125" style="170" customWidth="1"/>
    <col min="6662" max="6662" width="12.85546875" style="170" customWidth="1"/>
    <col min="6663" max="6663" width="5.42578125" style="170" customWidth="1"/>
    <col min="6664" max="6664" width="9.140625" style="170"/>
    <col min="6665" max="6665" width="10.5703125" style="170" customWidth="1"/>
    <col min="6666" max="6666" width="7.42578125" style="170" customWidth="1"/>
    <col min="6667" max="6667" width="9.140625" style="170"/>
    <col min="6668" max="6668" width="1.85546875" style="170" customWidth="1"/>
    <col min="6669" max="6912" width="9.140625" style="170"/>
    <col min="6913" max="6913" width="0.85546875" style="170" customWidth="1"/>
    <col min="6914" max="6914" width="3.140625" style="170" customWidth="1"/>
    <col min="6915" max="6915" width="16.5703125" style="170" customWidth="1"/>
    <col min="6916" max="6916" width="12.5703125" style="170" customWidth="1"/>
    <col min="6917" max="6917" width="11.42578125" style="170" customWidth="1"/>
    <col min="6918" max="6918" width="12.85546875" style="170" customWidth="1"/>
    <col min="6919" max="6919" width="5.42578125" style="170" customWidth="1"/>
    <col min="6920" max="6920" width="9.140625" style="170"/>
    <col min="6921" max="6921" width="10.5703125" style="170" customWidth="1"/>
    <col min="6922" max="6922" width="7.42578125" style="170" customWidth="1"/>
    <col min="6923" max="6923" width="9.140625" style="170"/>
    <col min="6924" max="6924" width="1.85546875" style="170" customWidth="1"/>
    <col min="6925" max="7168" width="9.140625" style="170"/>
    <col min="7169" max="7169" width="0.85546875" style="170" customWidth="1"/>
    <col min="7170" max="7170" width="3.140625" style="170" customWidth="1"/>
    <col min="7171" max="7171" width="16.5703125" style="170" customWidth="1"/>
    <col min="7172" max="7172" width="12.5703125" style="170" customWidth="1"/>
    <col min="7173" max="7173" width="11.42578125" style="170" customWidth="1"/>
    <col min="7174" max="7174" width="12.85546875" style="170" customWidth="1"/>
    <col min="7175" max="7175" width="5.42578125" style="170" customWidth="1"/>
    <col min="7176" max="7176" width="9.140625" style="170"/>
    <col min="7177" max="7177" width="10.5703125" style="170" customWidth="1"/>
    <col min="7178" max="7178" width="7.42578125" style="170" customWidth="1"/>
    <col min="7179" max="7179" width="9.140625" style="170"/>
    <col min="7180" max="7180" width="1.85546875" style="170" customWidth="1"/>
    <col min="7181" max="7424" width="9.140625" style="170"/>
    <col min="7425" max="7425" width="0.85546875" style="170" customWidth="1"/>
    <col min="7426" max="7426" width="3.140625" style="170" customWidth="1"/>
    <col min="7427" max="7427" width="16.5703125" style="170" customWidth="1"/>
    <col min="7428" max="7428" width="12.5703125" style="170" customWidth="1"/>
    <col min="7429" max="7429" width="11.42578125" style="170" customWidth="1"/>
    <col min="7430" max="7430" width="12.85546875" style="170" customWidth="1"/>
    <col min="7431" max="7431" width="5.42578125" style="170" customWidth="1"/>
    <col min="7432" max="7432" width="9.140625" style="170"/>
    <col min="7433" max="7433" width="10.5703125" style="170" customWidth="1"/>
    <col min="7434" max="7434" width="7.42578125" style="170" customWidth="1"/>
    <col min="7435" max="7435" width="9.140625" style="170"/>
    <col min="7436" max="7436" width="1.85546875" style="170" customWidth="1"/>
    <col min="7437" max="7680" width="9.140625" style="170"/>
    <col min="7681" max="7681" width="0.85546875" style="170" customWidth="1"/>
    <col min="7682" max="7682" width="3.140625" style="170" customWidth="1"/>
    <col min="7683" max="7683" width="16.5703125" style="170" customWidth="1"/>
    <col min="7684" max="7684" width="12.5703125" style="170" customWidth="1"/>
    <col min="7685" max="7685" width="11.42578125" style="170" customWidth="1"/>
    <col min="7686" max="7686" width="12.85546875" style="170" customWidth="1"/>
    <col min="7687" max="7687" width="5.42578125" style="170" customWidth="1"/>
    <col min="7688" max="7688" width="9.140625" style="170"/>
    <col min="7689" max="7689" width="10.5703125" style="170" customWidth="1"/>
    <col min="7690" max="7690" width="7.42578125" style="170" customWidth="1"/>
    <col min="7691" max="7691" width="9.140625" style="170"/>
    <col min="7692" max="7692" width="1.85546875" style="170" customWidth="1"/>
    <col min="7693" max="7936" width="9.140625" style="170"/>
    <col min="7937" max="7937" width="0.85546875" style="170" customWidth="1"/>
    <col min="7938" max="7938" width="3.140625" style="170" customWidth="1"/>
    <col min="7939" max="7939" width="16.5703125" style="170" customWidth="1"/>
    <col min="7940" max="7940" width="12.5703125" style="170" customWidth="1"/>
    <col min="7941" max="7941" width="11.42578125" style="170" customWidth="1"/>
    <col min="7942" max="7942" width="12.85546875" style="170" customWidth="1"/>
    <col min="7943" max="7943" width="5.42578125" style="170" customWidth="1"/>
    <col min="7944" max="7944" width="9.140625" style="170"/>
    <col min="7945" max="7945" width="10.5703125" style="170" customWidth="1"/>
    <col min="7946" max="7946" width="7.42578125" style="170" customWidth="1"/>
    <col min="7947" max="7947" width="9.140625" style="170"/>
    <col min="7948" max="7948" width="1.85546875" style="170" customWidth="1"/>
    <col min="7949" max="8192" width="9.140625" style="170"/>
    <col min="8193" max="8193" width="0.85546875" style="170" customWidth="1"/>
    <col min="8194" max="8194" width="3.140625" style="170" customWidth="1"/>
    <col min="8195" max="8195" width="16.5703125" style="170" customWidth="1"/>
    <col min="8196" max="8196" width="12.5703125" style="170" customWidth="1"/>
    <col min="8197" max="8197" width="11.42578125" style="170" customWidth="1"/>
    <col min="8198" max="8198" width="12.85546875" style="170" customWidth="1"/>
    <col min="8199" max="8199" width="5.42578125" style="170" customWidth="1"/>
    <col min="8200" max="8200" width="9.140625" style="170"/>
    <col min="8201" max="8201" width="10.5703125" style="170" customWidth="1"/>
    <col min="8202" max="8202" width="7.42578125" style="170" customWidth="1"/>
    <col min="8203" max="8203" width="9.140625" style="170"/>
    <col min="8204" max="8204" width="1.85546875" style="170" customWidth="1"/>
    <col min="8205" max="8448" width="9.140625" style="170"/>
    <col min="8449" max="8449" width="0.85546875" style="170" customWidth="1"/>
    <col min="8450" max="8450" width="3.140625" style="170" customWidth="1"/>
    <col min="8451" max="8451" width="16.5703125" style="170" customWidth="1"/>
    <col min="8452" max="8452" width="12.5703125" style="170" customWidth="1"/>
    <col min="8453" max="8453" width="11.42578125" style="170" customWidth="1"/>
    <col min="8454" max="8454" width="12.85546875" style="170" customWidth="1"/>
    <col min="8455" max="8455" width="5.42578125" style="170" customWidth="1"/>
    <col min="8456" max="8456" width="9.140625" style="170"/>
    <col min="8457" max="8457" width="10.5703125" style="170" customWidth="1"/>
    <col min="8458" max="8458" width="7.42578125" style="170" customWidth="1"/>
    <col min="8459" max="8459" width="9.140625" style="170"/>
    <col min="8460" max="8460" width="1.85546875" style="170" customWidth="1"/>
    <col min="8461" max="8704" width="9.140625" style="170"/>
    <col min="8705" max="8705" width="0.85546875" style="170" customWidth="1"/>
    <col min="8706" max="8706" width="3.140625" style="170" customWidth="1"/>
    <col min="8707" max="8707" width="16.5703125" style="170" customWidth="1"/>
    <col min="8708" max="8708" width="12.5703125" style="170" customWidth="1"/>
    <col min="8709" max="8709" width="11.42578125" style="170" customWidth="1"/>
    <col min="8710" max="8710" width="12.85546875" style="170" customWidth="1"/>
    <col min="8711" max="8711" width="5.42578125" style="170" customWidth="1"/>
    <col min="8712" max="8712" width="9.140625" style="170"/>
    <col min="8713" max="8713" width="10.5703125" style="170" customWidth="1"/>
    <col min="8714" max="8714" width="7.42578125" style="170" customWidth="1"/>
    <col min="8715" max="8715" width="9.140625" style="170"/>
    <col min="8716" max="8716" width="1.85546875" style="170" customWidth="1"/>
    <col min="8717" max="8960" width="9.140625" style="170"/>
    <col min="8961" max="8961" width="0.85546875" style="170" customWidth="1"/>
    <col min="8962" max="8962" width="3.140625" style="170" customWidth="1"/>
    <col min="8963" max="8963" width="16.5703125" style="170" customWidth="1"/>
    <col min="8964" max="8964" width="12.5703125" style="170" customWidth="1"/>
    <col min="8965" max="8965" width="11.42578125" style="170" customWidth="1"/>
    <col min="8966" max="8966" width="12.85546875" style="170" customWidth="1"/>
    <col min="8967" max="8967" width="5.42578125" style="170" customWidth="1"/>
    <col min="8968" max="8968" width="9.140625" style="170"/>
    <col min="8969" max="8969" width="10.5703125" style="170" customWidth="1"/>
    <col min="8970" max="8970" width="7.42578125" style="170" customWidth="1"/>
    <col min="8971" max="8971" width="9.140625" style="170"/>
    <col min="8972" max="8972" width="1.85546875" style="170" customWidth="1"/>
    <col min="8973" max="9216" width="9.140625" style="170"/>
    <col min="9217" max="9217" width="0.85546875" style="170" customWidth="1"/>
    <col min="9218" max="9218" width="3.140625" style="170" customWidth="1"/>
    <col min="9219" max="9219" width="16.5703125" style="170" customWidth="1"/>
    <col min="9220" max="9220" width="12.5703125" style="170" customWidth="1"/>
    <col min="9221" max="9221" width="11.42578125" style="170" customWidth="1"/>
    <col min="9222" max="9222" width="12.85546875" style="170" customWidth="1"/>
    <col min="9223" max="9223" width="5.42578125" style="170" customWidth="1"/>
    <col min="9224" max="9224" width="9.140625" style="170"/>
    <col min="9225" max="9225" width="10.5703125" style="170" customWidth="1"/>
    <col min="9226" max="9226" width="7.42578125" style="170" customWidth="1"/>
    <col min="9227" max="9227" width="9.140625" style="170"/>
    <col min="9228" max="9228" width="1.85546875" style="170" customWidth="1"/>
    <col min="9229" max="9472" width="9.140625" style="170"/>
    <col min="9473" max="9473" width="0.85546875" style="170" customWidth="1"/>
    <col min="9474" max="9474" width="3.140625" style="170" customWidth="1"/>
    <col min="9475" max="9475" width="16.5703125" style="170" customWidth="1"/>
    <col min="9476" max="9476" width="12.5703125" style="170" customWidth="1"/>
    <col min="9477" max="9477" width="11.42578125" style="170" customWidth="1"/>
    <col min="9478" max="9478" width="12.85546875" style="170" customWidth="1"/>
    <col min="9479" max="9479" width="5.42578125" style="170" customWidth="1"/>
    <col min="9480" max="9480" width="9.140625" style="170"/>
    <col min="9481" max="9481" width="10.5703125" style="170" customWidth="1"/>
    <col min="9482" max="9482" width="7.42578125" style="170" customWidth="1"/>
    <col min="9483" max="9483" width="9.140625" style="170"/>
    <col min="9484" max="9484" width="1.85546875" style="170" customWidth="1"/>
    <col min="9485" max="9728" width="9.140625" style="170"/>
    <col min="9729" max="9729" width="0.85546875" style="170" customWidth="1"/>
    <col min="9730" max="9730" width="3.140625" style="170" customWidth="1"/>
    <col min="9731" max="9731" width="16.5703125" style="170" customWidth="1"/>
    <col min="9732" max="9732" width="12.5703125" style="170" customWidth="1"/>
    <col min="9733" max="9733" width="11.42578125" style="170" customWidth="1"/>
    <col min="9734" max="9734" width="12.85546875" style="170" customWidth="1"/>
    <col min="9735" max="9735" width="5.42578125" style="170" customWidth="1"/>
    <col min="9736" max="9736" width="9.140625" style="170"/>
    <col min="9737" max="9737" width="10.5703125" style="170" customWidth="1"/>
    <col min="9738" max="9738" width="7.42578125" style="170" customWidth="1"/>
    <col min="9739" max="9739" width="9.140625" style="170"/>
    <col min="9740" max="9740" width="1.85546875" style="170" customWidth="1"/>
    <col min="9741" max="9984" width="9.140625" style="170"/>
    <col min="9985" max="9985" width="0.85546875" style="170" customWidth="1"/>
    <col min="9986" max="9986" width="3.140625" style="170" customWidth="1"/>
    <col min="9987" max="9987" width="16.5703125" style="170" customWidth="1"/>
    <col min="9988" max="9988" width="12.5703125" style="170" customWidth="1"/>
    <col min="9989" max="9989" width="11.42578125" style="170" customWidth="1"/>
    <col min="9990" max="9990" width="12.85546875" style="170" customWidth="1"/>
    <col min="9991" max="9991" width="5.42578125" style="170" customWidth="1"/>
    <col min="9992" max="9992" width="9.140625" style="170"/>
    <col min="9993" max="9993" width="10.5703125" style="170" customWidth="1"/>
    <col min="9994" max="9994" width="7.42578125" style="170" customWidth="1"/>
    <col min="9995" max="9995" width="9.140625" style="170"/>
    <col min="9996" max="9996" width="1.85546875" style="170" customWidth="1"/>
    <col min="9997" max="10240" width="9.140625" style="170"/>
    <col min="10241" max="10241" width="0.85546875" style="170" customWidth="1"/>
    <col min="10242" max="10242" width="3.140625" style="170" customWidth="1"/>
    <col min="10243" max="10243" width="16.5703125" style="170" customWidth="1"/>
    <col min="10244" max="10244" width="12.5703125" style="170" customWidth="1"/>
    <col min="10245" max="10245" width="11.42578125" style="170" customWidth="1"/>
    <col min="10246" max="10246" width="12.85546875" style="170" customWidth="1"/>
    <col min="10247" max="10247" width="5.42578125" style="170" customWidth="1"/>
    <col min="10248" max="10248" width="9.140625" style="170"/>
    <col min="10249" max="10249" width="10.5703125" style="170" customWidth="1"/>
    <col min="10250" max="10250" width="7.42578125" style="170" customWidth="1"/>
    <col min="10251" max="10251" width="9.140625" style="170"/>
    <col min="10252" max="10252" width="1.85546875" style="170" customWidth="1"/>
    <col min="10253" max="10496" width="9.140625" style="170"/>
    <col min="10497" max="10497" width="0.85546875" style="170" customWidth="1"/>
    <col min="10498" max="10498" width="3.140625" style="170" customWidth="1"/>
    <col min="10499" max="10499" width="16.5703125" style="170" customWidth="1"/>
    <col min="10500" max="10500" width="12.5703125" style="170" customWidth="1"/>
    <col min="10501" max="10501" width="11.42578125" style="170" customWidth="1"/>
    <col min="10502" max="10502" width="12.85546875" style="170" customWidth="1"/>
    <col min="10503" max="10503" width="5.42578125" style="170" customWidth="1"/>
    <col min="10504" max="10504" width="9.140625" style="170"/>
    <col min="10505" max="10505" width="10.5703125" style="170" customWidth="1"/>
    <col min="10506" max="10506" width="7.42578125" style="170" customWidth="1"/>
    <col min="10507" max="10507" width="9.140625" style="170"/>
    <col min="10508" max="10508" width="1.85546875" style="170" customWidth="1"/>
    <col min="10509" max="10752" width="9.140625" style="170"/>
    <col min="10753" max="10753" width="0.85546875" style="170" customWidth="1"/>
    <col min="10754" max="10754" width="3.140625" style="170" customWidth="1"/>
    <col min="10755" max="10755" width="16.5703125" style="170" customWidth="1"/>
    <col min="10756" max="10756" width="12.5703125" style="170" customWidth="1"/>
    <col min="10757" max="10757" width="11.42578125" style="170" customWidth="1"/>
    <col min="10758" max="10758" width="12.85546875" style="170" customWidth="1"/>
    <col min="10759" max="10759" width="5.42578125" style="170" customWidth="1"/>
    <col min="10760" max="10760" width="9.140625" style="170"/>
    <col min="10761" max="10761" width="10.5703125" style="170" customWidth="1"/>
    <col min="10762" max="10762" width="7.42578125" style="170" customWidth="1"/>
    <col min="10763" max="10763" width="9.140625" style="170"/>
    <col min="10764" max="10764" width="1.85546875" style="170" customWidth="1"/>
    <col min="10765" max="11008" width="9.140625" style="170"/>
    <col min="11009" max="11009" width="0.85546875" style="170" customWidth="1"/>
    <col min="11010" max="11010" width="3.140625" style="170" customWidth="1"/>
    <col min="11011" max="11011" width="16.5703125" style="170" customWidth="1"/>
    <col min="11012" max="11012" width="12.5703125" style="170" customWidth="1"/>
    <col min="11013" max="11013" width="11.42578125" style="170" customWidth="1"/>
    <col min="11014" max="11014" width="12.85546875" style="170" customWidth="1"/>
    <col min="11015" max="11015" width="5.42578125" style="170" customWidth="1"/>
    <col min="11016" max="11016" width="9.140625" style="170"/>
    <col min="11017" max="11017" width="10.5703125" style="170" customWidth="1"/>
    <col min="11018" max="11018" width="7.42578125" style="170" customWidth="1"/>
    <col min="11019" max="11019" width="9.140625" style="170"/>
    <col min="11020" max="11020" width="1.85546875" style="170" customWidth="1"/>
    <col min="11021" max="11264" width="9.140625" style="170"/>
    <col min="11265" max="11265" width="0.85546875" style="170" customWidth="1"/>
    <col min="11266" max="11266" width="3.140625" style="170" customWidth="1"/>
    <col min="11267" max="11267" width="16.5703125" style="170" customWidth="1"/>
    <col min="11268" max="11268" width="12.5703125" style="170" customWidth="1"/>
    <col min="11269" max="11269" width="11.42578125" style="170" customWidth="1"/>
    <col min="11270" max="11270" width="12.85546875" style="170" customWidth="1"/>
    <col min="11271" max="11271" width="5.42578125" style="170" customWidth="1"/>
    <col min="11272" max="11272" width="9.140625" style="170"/>
    <col min="11273" max="11273" width="10.5703125" style="170" customWidth="1"/>
    <col min="11274" max="11274" width="7.42578125" style="170" customWidth="1"/>
    <col min="11275" max="11275" width="9.140625" style="170"/>
    <col min="11276" max="11276" width="1.85546875" style="170" customWidth="1"/>
    <col min="11277" max="11520" width="9.140625" style="170"/>
    <col min="11521" max="11521" width="0.85546875" style="170" customWidth="1"/>
    <col min="11522" max="11522" width="3.140625" style="170" customWidth="1"/>
    <col min="11523" max="11523" width="16.5703125" style="170" customWidth="1"/>
    <col min="11524" max="11524" width="12.5703125" style="170" customWidth="1"/>
    <col min="11525" max="11525" width="11.42578125" style="170" customWidth="1"/>
    <col min="11526" max="11526" width="12.85546875" style="170" customWidth="1"/>
    <col min="11527" max="11527" width="5.42578125" style="170" customWidth="1"/>
    <col min="11528" max="11528" width="9.140625" style="170"/>
    <col min="11529" max="11529" width="10.5703125" style="170" customWidth="1"/>
    <col min="11530" max="11530" width="7.42578125" style="170" customWidth="1"/>
    <col min="11531" max="11531" width="9.140625" style="170"/>
    <col min="11532" max="11532" width="1.85546875" style="170" customWidth="1"/>
    <col min="11533" max="11776" width="9.140625" style="170"/>
    <col min="11777" max="11777" width="0.85546875" style="170" customWidth="1"/>
    <col min="11778" max="11778" width="3.140625" style="170" customWidth="1"/>
    <col min="11779" max="11779" width="16.5703125" style="170" customWidth="1"/>
    <col min="11780" max="11780" width="12.5703125" style="170" customWidth="1"/>
    <col min="11781" max="11781" width="11.42578125" style="170" customWidth="1"/>
    <col min="11782" max="11782" width="12.85546875" style="170" customWidth="1"/>
    <col min="11783" max="11783" width="5.42578125" style="170" customWidth="1"/>
    <col min="11784" max="11784" width="9.140625" style="170"/>
    <col min="11785" max="11785" width="10.5703125" style="170" customWidth="1"/>
    <col min="11786" max="11786" width="7.42578125" style="170" customWidth="1"/>
    <col min="11787" max="11787" width="9.140625" style="170"/>
    <col min="11788" max="11788" width="1.85546875" style="170" customWidth="1"/>
    <col min="11789" max="12032" width="9.140625" style="170"/>
    <col min="12033" max="12033" width="0.85546875" style="170" customWidth="1"/>
    <col min="12034" max="12034" width="3.140625" style="170" customWidth="1"/>
    <col min="12035" max="12035" width="16.5703125" style="170" customWidth="1"/>
    <col min="12036" max="12036" width="12.5703125" style="170" customWidth="1"/>
    <col min="12037" max="12037" width="11.42578125" style="170" customWidth="1"/>
    <col min="12038" max="12038" width="12.85546875" style="170" customWidth="1"/>
    <col min="12039" max="12039" width="5.42578125" style="170" customWidth="1"/>
    <col min="12040" max="12040" width="9.140625" style="170"/>
    <col min="12041" max="12041" width="10.5703125" style="170" customWidth="1"/>
    <col min="12042" max="12042" width="7.42578125" style="170" customWidth="1"/>
    <col min="12043" max="12043" width="9.140625" style="170"/>
    <col min="12044" max="12044" width="1.85546875" style="170" customWidth="1"/>
    <col min="12045" max="12288" width="9.140625" style="170"/>
    <col min="12289" max="12289" width="0.85546875" style="170" customWidth="1"/>
    <col min="12290" max="12290" width="3.140625" style="170" customWidth="1"/>
    <col min="12291" max="12291" width="16.5703125" style="170" customWidth="1"/>
    <col min="12292" max="12292" width="12.5703125" style="170" customWidth="1"/>
    <col min="12293" max="12293" width="11.42578125" style="170" customWidth="1"/>
    <col min="12294" max="12294" width="12.85546875" style="170" customWidth="1"/>
    <col min="12295" max="12295" width="5.42578125" style="170" customWidth="1"/>
    <col min="12296" max="12296" width="9.140625" style="170"/>
    <col min="12297" max="12297" width="10.5703125" style="170" customWidth="1"/>
    <col min="12298" max="12298" width="7.42578125" style="170" customWidth="1"/>
    <col min="12299" max="12299" width="9.140625" style="170"/>
    <col min="12300" max="12300" width="1.85546875" style="170" customWidth="1"/>
    <col min="12301" max="12544" width="9.140625" style="170"/>
    <col min="12545" max="12545" width="0.85546875" style="170" customWidth="1"/>
    <col min="12546" max="12546" width="3.140625" style="170" customWidth="1"/>
    <col min="12547" max="12547" width="16.5703125" style="170" customWidth="1"/>
    <col min="12548" max="12548" width="12.5703125" style="170" customWidth="1"/>
    <col min="12549" max="12549" width="11.42578125" style="170" customWidth="1"/>
    <col min="12550" max="12550" width="12.85546875" style="170" customWidth="1"/>
    <col min="12551" max="12551" width="5.42578125" style="170" customWidth="1"/>
    <col min="12552" max="12552" width="9.140625" style="170"/>
    <col min="12553" max="12553" width="10.5703125" style="170" customWidth="1"/>
    <col min="12554" max="12554" width="7.42578125" style="170" customWidth="1"/>
    <col min="12555" max="12555" width="9.140625" style="170"/>
    <col min="12556" max="12556" width="1.85546875" style="170" customWidth="1"/>
    <col min="12557" max="12800" width="9.140625" style="170"/>
    <col min="12801" max="12801" width="0.85546875" style="170" customWidth="1"/>
    <col min="12802" max="12802" width="3.140625" style="170" customWidth="1"/>
    <col min="12803" max="12803" width="16.5703125" style="170" customWidth="1"/>
    <col min="12804" max="12804" width="12.5703125" style="170" customWidth="1"/>
    <col min="12805" max="12805" width="11.42578125" style="170" customWidth="1"/>
    <col min="12806" max="12806" width="12.85546875" style="170" customWidth="1"/>
    <col min="12807" max="12807" width="5.42578125" style="170" customWidth="1"/>
    <col min="12808" max="12808" width="9.140625" style="170"/>
    <col min="12809" max="12809" width="10.5703125" style="170" customWidth="1"/>
    <col min="12810" max="12810" width="7.42578125" style="170" customWidth="1"/>
    <col min="12811" max="12811" width="9.140625" style="170"/>
    <col min="12812" max="12812" width="1.85546875" style="170" customWidth="1"/>
    <col min="12813" max="13056" width="9.140625" style="170"/>
    <col min="13057" max="13057" width="0.85546875" style="170" customWidth="1"/>
    <col min="13058" max="13058" width="3.140625" style="170" customWidth="1"/>
    <col min="13059" max="13059" width="16.5703125" style="170" customWidth="1"/>
    <col min="13060" max="13060" width="12.5703125" style="170" customWidth="1"/>
    <col min="13061" max="13061" width="11.42578125" style="170" customWidth="1"/>
    <col min="13062" max="13062" width="12.85546875" style="170" customWidth="1"/>
    <col min="13063" max="13063" width="5.42578125" style="170" customWidth="1"/>
    <col min="13064" max="13064" width="9.140625" style="170"/>
    <col min="13065" max="13065" width="10.5703125" style="170" customWidth="1"/>
    <col min="13066" max="13066" width="7.42578125" style="170" customWidth="1"/>
    <col min="13067" max="13067" width="9.140625" style="170"/>
    <col min="13068" max="13068" width="1.85546875" style="170" customWidth="1"/>
    <col min="13069" max="13312" width="9.140625" style="170"/>
    <col min="13313" max="13313" width="0.85546875" style="170" customWidth="1"/>
    <col min="13314" max="13314" width="3.140625" style="170" customWidth="1"/>
    <col min="13315" max="13315" width="16.5703125" style="170" customWidth="1"/>
    <col min="13316" max="13316" width="12.5703125" style="170" customWidth="1"/>
    <col min="13317" max="13317" width="11.42578125" style="170" customWidth="1"/>
    <col min="13318" max="13318" width="12.85546875" style="170" customWidth="1"/>
    <col min="13319" max="13319" width="5.42578125" style="170" customWidth="1"/>
    <col min="13320" max="13320" width="9.140625" style="170"/>
    <col min="13321" max="13321" width="10.5703125" style="170" customWidth="1"/>
    <col min="13322" max="13322" width="7.42578125" style="170" customWidth="1"/>
    <col min="13323" max="13323" width="9.140625" style="170"/>
    <col min="13324" max="13324" width="1.85546875" style="170" customWidth="1"/>
    <col min="13325" max="13568" width="9.140625" style="170"/>
    <col min="13569" max="13569" width="0.85546875" style="170" customWidth="1"/>
    <col min="13570" max="13570" width="3.140625" style="170" customWidth="1"/>
    <col min="13571" max="13571" width="16.5703125" style="170" customWidth="1"/>
    <col min="13572" max="13572" width="12.5703125" style="170" customWidth="1"/>
    <col min="13573" max="13573" width="11.42578125" style="170" customWidth="1"/>
    <col min="13574" max="13574" width="12.85546875" style="170" customWidth="1"/>
    <col min="13575" max="13575" width="5.42578125" style="170" customWidth="1"/>
    <col min="13576" max="13576" width="9.140625" style="170"/>
    <col min="13577" max="13577" width="10.5703125" style="170" customWidth="1"/>
    <col min="13578" max="13578" width="7.42578125" style="170" customWidth="1"/>
    <col min="13579" max="13579" width="9.140625" style="170"/>
    <col min="13580" max="13580" width="1.85546875" style="170" customWidth="1"/>
    <col min="13581" max="13824" width="9.140625" style="170"/>
    <col min="13825" max="13825" width="0.85546875" style="170" customWidth="1"/>
    <col min="13826" max="13826" width="3.140625" style="170" customWidth="1"/>
    <col min="13827" max="13827" width="16.5703125" style="170" customWidth="1"/>
    <col min="13828" max="13828" width="12.5703125" style="170" customWidth="1"/>
    <col min="13829" max="13829" width="11.42578125" style="170" customWidth="1"/>
    <col min="13830" max="13830" width="12.85546875" style="170" customWidth="1"/>
    <col min="13831" max="13831" width="5.42578125" style="170" customWidth="1"/>
    <col min="13832" max="13832" width="9.140625" style="170"/>
    <col min="13833" max="13833" width="10.5703125" style="170" customWidth="1"/>
    <col min="13834" max="13834" width="7.42578125" style="170" customWidth="1"/>
    <col min="13835" max="13835" width="9.140625" style="170"/>
    <col min="13836" max="13836" width="1.85546875" style="170" customWidth="1"/>
    <col min="13837" max="14080" width="9.140625" style="170"/>
    <col min="14081" max="14081" width="0.85546875" style="170" customWidth="1"/>
    <col min="14082" max="14082" width="3.140625" style="170" customWidth="1"/>
    <col min="14083" max="14083" width="16.5703125" style="170" customWidth="1"/>
    <col min="14084" max="14084" width="12.5703125" style="170" customWidth="1"/>
    <col min="14085" max="14085" width="11.42578125" style="170" customWidth="1"/>
    <col min="14086" max="14086" width="12.85546875" style="170" customWidth="1"/>
    <col min="14087" max="14087" width="5.42578125" style="170" customWidth="1"/>
    <col min="14088" max="14088" width="9.140625" style="170"/>
    <col min="14089" max="14089" width="10.5703125" style="170" customWidth="1"/>
    <col min="14090" max="14090" width="7.42578125" style="170" customWidth="1"/>
    <col min="14091" max="14091" width="9.140625" style="170"/>
    <col min="14092" max="14092" width="1.85546875" style="170" customWidth="1"/>
    <col min="14093" max="14336" width="9.140625" style="170"/>
    <col min="14337" max="14337" width="0.85546875" style="170" customWidth="1"/>
    <col min="14338" max="14338" width="3.140625" style="170" customWidth="1"/>
    <col min="14339" max="14339" width="16.5703125" style="170" customWidth="1"/>
    <col min="14340" max="14340" width="12.5703125" style="170" customWidth="1"/>
    <col min="14341" max="14341" width="11.42578125" style="170" customWidth="1"/>
    <col min="14342" max="14342" width="12.85546875" style="170" customWidth="1"/>
    <col min="14343" max="14343" width="5.42578125" style="170" customWidth="1"/>
    <col min="14344" max="14344" width="9.140625" style="170"/>
    <col min="14345" max="14345" width="10.5703125" style="170" customWidth="1"/>
    <col min="14346" max="14346" width="7.42578125" style="170" customWidth="1"/>
    <col min="14347" max="14347" width="9.140625" style="170"/>
    <col min="14348" max="14348" width="1.85546875" style="170" customWidth="1"/>
    <col min="14349" max="14592" width="9.140625" style="170"/>
    <col min="14593" max="14593" width="0.85546875" style="170" customWidth="1"/>
    <col min="14594" max="14594" width="3.140625" style="170" customWidth="1"/>
    <col min="14595" max="14595" width="16.5703125" style="170" customWidth="1"/>
    <col min="14596" max="14596" width="12.5703125" style="170" customWidth="1"/>
    <col min="14597" max="14597" width="11.42578125" style="170" customWidth="1"/>
    <col min="14598" max="14598" width="12.85546875" style="170" customWidth="1"/>
    <col min="14599" max="14599" width="5.42578125" style="170" customWidth="1"/>
    <col min="14600" max="14600" width="9.140625" style="170"/>
    <col min="14601" max="14601" width="10.5703125" style="170" customWidth="1"/>
    <col min="14602" max="14602" width="7.42578125" style="170" customWidth="1"/>
    <col min="14603" max="14603" width="9.140625" style="170"/>
    <col min="14604" max="14604" width="1.85546875" style="170" customWidth="1"/>
    <col min="14605" max="14848" width="9.140625" style="170"/>
    <col min="14849" max="14849" width="0.85546875" style="170" customWidth="1"/>
    <col min="14850" max="14850" width="3.140625" style="170" customWidth="1"/>
    <col min="14851" max="14851" width="16.5703125" style="170" customWidth="1"/>
    <col min="14852" max="14852" width="12.5703125" style="170" customWidth="1"/>
    <col min="14853" max="14853" width="11.42578125" style="170" customWidth="1"/>
    <col min="14854" max="14854" width="12.85546875" style="170" customWidth="1"/>
    <col min="14855" max="14855" width="5.42578125" style="170" customWidth="1"/>
    <col min="14856" max="14856" width="9.140625" style="170"/>
    <col min="14857" max="14857" width="10.5703125" style="170" customWidth="1"/>
    <col min="14858" max="14858" width="7.42578125" style="170" customWidth="1"/>
    <col min="14859" max="14859" width="9.140625" style="170"/>
    <col min="14860" max="14860" width="1.85546875" style="170" customWidth="1"/>
    <col min="14861" max="15104" width="9.140625" style="170"/>
    <col min="15105" max="15105" width="0.85546875" style="170" customWidth="1"/>
    <col min="15106" max="15106" width="3.140625" style="170" customWidth="1"/>
    <col min="15107" max="15107" width="16.5703125" style="170" customWidth="1"/>
    <col min="15108" max="15108" width="12.5703125" style="170" customWidth="1"/>
    <col min="15109" max="15109" width="11.42578125" style="170" customWidth="1"/>
    <col min="15110" max="15110" width="12.85546875" style="170" customWidth="1"/>
    <col min="15111" max="15111" width="5.42578125" style="170" customWidth="1"/>
    <col min="15112" max="15112" width="9.140625" style="170"/>
    <col min="15113" max="15113" width="10.5703125" style="170" customWidth="1"/>
    <col min="15114" max="15114" width="7.42578125" style="170" customWidth="1"/>
    <col min="15115" max="15115" width="9.140625" style="170"/>
    <col min="15116" max="15116" width="1.85546875" style="170" customWidth="1"/>
    <col min="15117" max="15360" width="9.140625" style="170"/>
    <col min="15361" max="15361" width="0.85546875" style="170" customWidth="1"/>
    <col min="15362" max="15362" width="3.140625" style="170" customWidth="1"/>
    <col min="15363" max="15363" width="16.5703125" style="170" customWidth="1"/>
    <col min="15364" max="15364" width="12.5703125" style="170" customWidth="1"/>
    <col min="15365" max="15365" width="11.42578125" style="170" customWidth="1"/>
    <col min="15366" max="15366" width="12.85546875" style="170" customWidth="1"/>
    <col min="15367" max="15367" width="5.42578125" style="170" customWidth="1"/>
    <col min="15368" max="15368" width="9.140625" style="170"/>
    <col min="15369" max="15369" width="10.5703125" style="170" customWidth="1"/>
    <col min="15370" max="15370" width="7.42578125" style="170" customWidth="1"/>
    <col min="15371" max="15371" width="9.140625" style="170"/>
    <col min="15372" max="15372" width="1.85546875" style="170" customWidth="1"/>
    <col min="15373" max="15616" width="9.140625" style="170"/>
    <col min="15617" max="15617" width="0.85546875" style="170" customWidth="1"/>
    <col min="15618" max="15618" width="3.140625" style="170" customWidth="1"/>
    <col min="15619" max="15619" width="16.5703125" style="170" customWidth="1"/>
    <col min="15620" max="15620" width="12.5703125" style="170" customWidth="1"/>
    <col min="15621" max="15621" width="11.42578125" style="170" customWidth="1"/>
    <col min="15622" max="15622" width="12.85546875" style="170" customWidth="1"/>
    <col min="15623" max="15623" width="5.42578125" style="170" customWidth="1"/>
    <col min="15624" max="15624" width="9.140625" style="170"/>
    <col min="15625" max="15625" width="10.5703125" style="170" customWidth="1"/>
    <col min="15626" max="15626" width="7.42578125" style="170" customWidth="1"/>
    <col min="15627" max="15627" width="9.140625" style="170"/>
    <col min="15628" max="15628" width="1.85546875" style="170" customWidth="1"/>
    <col min="15629" max="15872" width="9.140625" style="170"/>
    <col min="15873" max="15873" width="0.85546875" style="170" customWidth="1"/>
    <col min="15874" max="15874" width="3.140625" style="170" customWidth="1"/>
    <col min="15875" max="15875" width="16.5703125" style="170" customWidth="1"/>
    <col min="15876" max="15876" width="12.5703125" style="170" customWidth="1"/>
    <col min="15877" max="15877" width="11.42578125" style="170" customWidth="1"/>
    <col min="15878" max="15878" width="12.85546875" style="170" customWidth="1"/>
    <col min="15879" max="15879" width="5.42578125" style="170" customWidth="1"/>
    <col min="15880" max="15880" width="9.140625" style="170"/>
    <col min="15881" max="15881" width="10.5703125" style="170" customWidth="1"/>
    <col min="15882" max="15882" width="7.42578125" style="170" customWidth="1"/>
    <col min="15883" max="15883" width="9.140625" style="170"/>
    <col min="15884" max="15884" width="1.85546875" style="170" customWidth="1"/>
    <col min="15885" max="16128" width="9.140625" style="170"/>
    <col min="16129" max="16129" width="0.85546875" style="170" customWidth="1"/>
    <col min="16130" max="16130" width="3.140625" style="170" customWidth="1"/>
    <col min="16131" max="16131" width="16.5703125" style="170" customWidth="1"/>
    <col min="16132" max="16132" width="12.5703125" style="170" customWidth="1"/>
    <col min="16133" max="16133" width="11.42578125" style="170" customWidth="1"/>
    <col min="16134" max="16134" width="12.85546875" style="170" customWidth="1"/>
    <col min="16135" max="16135" width="5.42578125" style="170" customWidth="1"/>
    <col min="16136" max="16136" width="9.140625" style="170"/>
    <col min="16137" max="16137" width="10.5703125" style="170" customWidth="1"/>
    <col min="16138" max="16138" width="7.42578125" style="170" customWidth="1"/>
    <col min="16139" max="16139" width="9.140625" style="170"/>
    <col min="16140" max="16140" width="1.85546875" style="170" customWidth="1"/>
    <col min="16141" max="16384" width="9.140625" style="170"/>
  </cols>
  <sheetData>
    <row r="1" spans="2:11" ht="6.75" customHeight="1" thickBot="1"/>
    <row r="2" spans="2:11" s="174" customFormat="1" ht="15" thickTop="1">
      <c r="B2" s="171"/>
      <c r="C2" s="172"/>
      <c r="D2" s="172"/>
      <c r="E2" s="172"/>
      <c r="F2" s="172"/>
      <c r="G2" s="172"/>
      <c r="H2" s="172"/>
      <c r="I2" s="172"/>
      <c r="J2" s="172"/>
      <c r="K2" s="173"/>
    </row>
    <row r="3" spans="2:11" s="180" customFormat="1" ht="14.1" customHeight="1">
      <c r="B3" s="175"/>
      <c r="C3" s="176" t="s">
        <v>360</v>
      </c>
      <c r="D3" s="176"/>
      <c r="E3" s="176"/>
      <c r="F3" s="177" t="s">
        <v>361</v>
      </c>
      <c r="G3" s="177"/>
      <c r="H3" s="177"/>
      <c r="I3" s="177"/>
      <c r="J3" s="178"/>
      <c r="K3" s="179"/>
    </row>
    <row r="4" spans="2:11" s="180" customFormat="1" ht="14.1" customHeight="1">
      <c r="B4" s="175"/>
      <c r="C4" s="176" t="s">
        <v>362</v>
      </c>
      <c r="D4" s="176"/>
      <c r="E4" s="176"/>
      <c r="F4" s="204" t="s">
        <v>298</v>
      </c>
      <c r="G4" s="204"/>
      <c r="H4" s="204"/>
      <c r="I4" s="176"/>
      <c r="J4" s="181"/>
      <c r="K4" s="179"/>
    </row>
    <row r="5" spans="2:11" s="180" customFormat="1" ht="14.1" customHeight="1">
      <c r="B5" s="175"/>
      <c r="C5" s="176" t="s">
        <v>363</v>
      </c>
      <c r="D5" s="176"/>
      <c r="E5" s="176"/>
      <c r="F5" s="177" t="s">
        <v>364</v>
      </c>
      <c r="G5" s="177"/>
      <c r="H5" s="177"/>
      <c r="I5" s="177"/>
      <c r="J5" s="181"/>
      <c r="K5" s="179"/>
    </row>
    <row r="6" spans="2:11" s="180" customFormat="1" ht="14.1" customHeight="1">
      <c r="B6" s="175"/>
      <c r="C6" s="176"/>
      <c r="D6" s="176"/>
      <c r="E6" s="176"/>
      <c r="F6" s="176"/>
      <c r="G6" s="176"/>
      <c r="H6" s="182" t="s">
        <v>365</v>
      </c>
      <c r="I6" s="183"/>
      <c r="J6" s="184"/>
      <c r="K6" s="179"/>
    </row>
    <row r="7" spans="2:11" s="180" customFormat="1" ht="14.1" customHeight="1">
      <c r="B7" s="175"/>
      <c r="C7" s="176" t="s">
        <v>366</v>
      </c>
      <c r="D7" s="176"/>
      <c r="E7" s="176"/>
      <c r="F7" s="185">
        <v>41865</v>
      </c>
      <c r="G7" s="183"/>
      <c r="H7" s="176"/>
      <c r="I7" s="176"/>
      <c r="J7" s="181"/>
      <c r="K7" s="179"/>
    </row>
    <row r="8" spans="2:11" s="180" customFormat="1" ht="14.1" customHeight="1">
      <c r="B8" s="175"/>
      <c r="C8" s="176" t="s">
        <v>367</v>
      </c>
      <c r="D8" s="176"/>
      <c r="E8" s="176"/>
      <c r="F8" s="182" t="s">
        <v>368</v>
      </c>
      <c r="G8" s="183"/>
      <c r="H8" s="176"/>
      <c r="I8" s="176"/>
      <c r="J8" s="181"/>
      <c r="K8" s="179"/>
    </row>
    <row r="9" spans="2:11" s="180" customFormat="1" ht="14.1" customHeight="1">
      <c r="B9" s="175"/>
      <c r="C9" s="176"/>
      <c r="D9" s="176"/>
      <c r="E9" s="176"/>
      <c r="F9" s="176"/>
      <c r="G9" s="176"/>
      <c r="H9" s="176"/>
      <c r="I9" s="176"/>
      <c r="J9" s="181"/>
      <c r="K9" s="179"/>
    </row>
    <row r="10" spans="2:11" s="180" customFormat="1" ht="14.1" customHeight="1">
      <c r="B10" s="175"/>
      <c r="C10" s="176" t="s">
        <v>369</v>
      </c>
      <c r="D10" s="176"/>
      <c r="E10" s="176"/>
      <c r="F10" s="177" t="s">
        <v>370</v>
      </c>
      <c r="G10" s="177"/>
      <c r="H10" s="177"/>
      <c r="I10" s="177"/>
      <c r="J10" s="181"/>
      <c r="K10" s="179"/>
    </row>
    <row r="11" spans="2:11" s="180" customFormat="1" ht="14.1" customHeight="1">
      <c r="B11" s="175"/>
      <c r="C11" s="176"/>
      <c r="D11" s="176"/>
      <c r="E11" s="176"/>
      <c r="F11" s="186" t="s">
        <v>371</v>
      </c>
      <c r="G11" s="186"/>
      <c r="H11" s="186"/>
      <c r="I11" s="186"/>
      <c r="J11" s="181"/>
      <c r="K11" s="179"/>
    </row>
    <row r="12" spans="2:11" s="180" customFormat="1" ht="14.1" customHeight="1">
      <c r="B12" s="175"/>
      <c r="C12" s="176"/>
      <c r="D12" s="176"/>
      <c r="E12" s="176"/>
      <c r="F12" s="186" t="s">
        <v>372</v>
      </c>
      <c r="G12" s="186"/>
      <c r="H12" s="186"/>
      <c r="I12" s="186"/>
      <c r="J12" s="181"/>
      <c r="K12" s="179"/>
    </row>
    <row r="13" spans="2:11" s="174" customFormat="1">
      <c r="B13" s="187"/>
      <c r="K13" s="188"/>
    </row>
    <row r="14" spans="2:11" s="174" customFormat="1">
      <c r="B14" s="187"/>
      <c r="K14" s="188"/>
    </row>
    <row r="15" spans="2:11" s="174" customFormat="1">
      <c r="B15" s="187"/>
      <c r="K15" s="188"/>
    </row>
    <row r="16" spans="2:11" s="174" customFormat="1">
      <c r="B16" s="187"/>
      <c r="K16" s="188"/>
    </row>
    <row r="17" spans="2:11" s="174" customFormat="1">
      <c r="B17" s="187"/>
      <c r="K17" s="188"/>
    </row>
    <row r="18" spans="2:11" s="174" customFormat="1">
      <c r="B18" s="187"/>
      <c r="K18" s="188"/>
    </row>
    <row r="19" spans="2:11" s="174" customFormat="1">
      <c r="B19" s="187"/>
      <c r="K19" s="188"/>
    </row>
    <row r="20" spans="2:11" s="174" customFormat="1">
      <c r="B20" s="187"/>
      <c r="K20" s="188"/>
    </row>
    <row r="21" spans="2:11" s="174" customFormat="1">
      <c r="B21" s="187"/>
      <c r="K21" s="188"/>
    </row>
    <row r="22" spans="2:11" s="174" customFormat="1">
      <c r="B22" s="187"/>
      <c r="K22" s="188"/>
    </row>
    <row r="23" spans="2:11" s="174" customFormat="1">
      <c r="B23" s="187"/>
      <c r="K23" s="188"/>
    </row>
    <row r="24" spans="2:11" s="174" customFormat="1">
      <c r="B24" s="187"/>
      <c r="K24" s="188"/>
    </row>
    <row r="25" spans="2:11" s="174" customFormat="1" ht="30">
      <c r="B25" s="205" t="s">
        <v>373</v>
      </c>
      <c r="C25" s="206"/>
      <c r="D25" s="206"/>
      <c r="E25" s="206"/>
      <c r="F25" s="206"/>
      <c r="G25" s="206"/>
      <c r="H25" s="206"/>
      <c r="I25" s="206"/>
      <c r="J25" s="206"/>
      <c r="K25" s="207"/>
    </row>
    <row r="26" spans="2:11" s="174" customFormat="1">
      <c r="B26" s="189"/>
      <c r="C26" s="208" t="s">
        <v>374</v>
      </c>
      <c r="D26" s="208"/>
      <c r="E26" s="208"/>
      <c r="F26" s="208"/>
      <c r="G26" s="208"/>
      <c r="H26" s="208"/>
      <c r="I26" s="208"/>
      <c r="J26" s="208"/>
      <c r="K26" s="190"/>
    </row>
    <row r="27" spans="2:11" s="174" customFormat="1">
      <c r="B27" s="189"/>
      <c r="C27" s="208" t="s">
        <v>375</v>
      </c>
      <c r="D27" s="208"/>
      <c r="E27" s="208"/>
      <c r="F27" s="208"/>
      <c r="G27" s="208"/>
      <c r="H27" s="208"/>
      <c r="I27" s="208"/>
      <c r="J27" s="208"/>
      <c r="K27" s="190"/>
    </row>
    <row r="28" spans="2:11" s="174" customFormat="1">
      <c r="B28" s="189"/>
      <c r="C28" s="191"/>
      <c r="D28" s="191"/>
      <c r="E28" s="191"/>
      <c r="F28" s="191"/>
      <c r="G28" s="191"/>
      <c r="H28" s="191"/>
      <c r="I28" s="191"/>
      <c r="J28" s="191"/>
      <c r="K28" s="190"/>
    </row>
    <row r="29" spans="2:11" s="174" customFormat="1">
      <c r="B29" s="189"/>
      <c r="C29" s="191"/>
      <c r="D29" s="191"/>
      <c r="E29" s="191"/>
      <c r="F29" s="191"/>
      <c r="G29" s="191"/>
      <c r="H29" s="191"/>
      <c r="I29" s="191"/>
      <c r="J29" s="191"/>
      <c r="K29" s="190"/>
    </row>
    <row r="30" spans="2:11" s="174" customFormat="1" ht="12.75" customHeight="1">
      <c r="B30" s="209" t="s">
        <v>387</v>
      </c>
      <c r="C30" s="210"/>
      <c r="D30" s="210"/>
      <c r="E30" s="210"/>
      <c r="F30" s="210"/>
      <c r="G30" s="210"/>
      <c r="H30" s="210"/>
      <c r="I30" s="210"/>
      <c r="J30" s="210"/>
      <c r="K30" s="211"/>
    </row>
    <row r="31" spans="2:11" s="174" customFormat="1" ht="37.5" customHeight="1">
      <c r="B31" s="209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2:11" s="174" customFormat="1">
      <c r="B32" s="187"/>
      <c r="K32" s="188"/>
    </row>
    <row r="33" spans="2:11" s="174" customFormat="1">
      <c r="B33" s="187"/>
      <c r="K33" s="188"/>
    </row>
    <row r="34" spans="2:11" s="174" customFormat="1">
      <c r="B34" s="187"/>
      <c r="K34" s="188"/>
    </row>
    <row r="35" spans="2:11" s="174" customFormat="1">
      <c r="B35" s="187"/>
      <c r="K35" s="188"/>
    </row>
    <row r="36" spans="2:11" s="174" customFormat="1">
      <c r="B36" s="187"/>
      <c r="K36" s="188"/>
    </row>
    <row r="37" spans="2:11" s="174" customFormat="1">
      <c r="B37" s="187"/>
      <c r="K37" s="188"/>
    </row>
    <row r="38" spans="2:11" s="174" customFormat="1">
      <c r="B38" s="187"/>
      <c r="K38" s="188"/>
    </row>
    <row r="39" spans="2:11" s="174" customFormat="1">
      <c r="B39" s="187"/>
      <c r="K39" s="188"/>
    </row>
    <row r="40" spans="2:11" s="174" customFormat="1">
      <c r="B40" s="187"/>
      <c r="K40" s="188"/>
    </row>
    <row r="41" spans="2:11" s="174" customFormat="1">
      <c r="B41" s="187"/>
      <c r="K41" s="188"/>
    </row>
    <row r="42" spans="2:11" s="174" customFormat="1">
      <c r="B42" s="187"/>
      <c r="K42" s="188"/>
    </row>
    <row r="43" spans="2:11" s="174" customFormat="1" ht="9" customHeight="1">
      <c r="B43" s="187"/>
      <c r="K43" s="188"/>
    </row>
    <row r="44" spans="2:11" s="174" customFormat="1">
      <c r="B44" s="187"/>
      <c r="K44" s="188"/>
    </row>
    <row r="45" spans="2:11" s="174" customFormat="1" ht="13.5" customHeight="1">
      <c r="B45" s="187"/>
      <c r="K45" s="188"/>
    </row>
    <row r="46" spans="2:11" s="180" customFormat="1" ht="13.5" customHeight="1">
      <c r="B46" s="175"/>
      <c r="C46" s="176" t="s">
        <v>376</v>
      </c>
      <c r="D46" s="176"/>
      <c r="E46" s="176"/>
      <c r="F46" s="176"/>
      <c r="G46" s="176"/>
      <c r="H46" s="204" t="s">
        <v>377</v>
      </c>
      <c r="I46" s="204"/>
      <c r="J46" s="181"/>
      <c r="K46" s="179"/>
    </row>
    <row r="47" spans="2:11" s="180" customFormat="1" ht="13.5" customHeight="1">
      <c r="B47" s="175"/>
      <c r="C47" s="176" t="s">
        <v>378</v>
      </c>
      <c r="D47" s="176"/>
      <c r="E47" s="176"/>
      <c r="F47" s="176"/>
      <c r="G47" s="176"/>
      <c r="H47" s="212" t="s">
        <v>379</v>
      </c>
      <c r="I47" s="212"/>
      <c r="J47" s="181"/>
      <c r="K47" s="179"/>
    </row>
    <row r="48" spans="2:11" s="180" customFormat="1" ht="13.5" customHeight="1">
      <c r="B48" s="175"/>
      <c r="C48" s="176" t="s">
        <v>380</v>
      </c>
      <c r="D48" s="176"/>
      <c r="E48" s="176"/>
      <c r="F48" s="176"/>
      <c r="G48" s="176"/>
      <c r="H48" s="212" t="s">
        <v>381</v>
      </c>
      <c r="I48" s="212"/>
      <c r="J48" s="181"/>
      <c r="K48" s="179"/>
    </row>
    <row r="49" spans="2:11" s="180" customFormat="1" ht="13.5" customHeight="1">
      <c r="B49" s="175"/>
      <c r="C49" s="176" t="s">
        <v>382</v>
      </c>
      <c r="D49" s="176"/>
      <c r="E49" s="176"/>
      <c r="F49" s="176"/>
      <c r="G49" s="176"/>
      <c r="H49" s="212" t="s">
        <v>379</v>
      </c>
      <c r="I49" s="212"/>
      <c r="J49" s="181"/>
      <c r="K49" s="179"/>
    </row>
    <row r="50" spans="2:11" s="174" customFormat="1" ht="13.5" customHeight="1">
      <c r="B50" s="187"/>
      <c r="C50" s="176"/>
      <c r="D50" s="176"/>
      <c r="E50" s="176"/>
      <c r="F50" s="176"/>
      <c r="G50" s="176"/>
      <c r="H50" s="176"/>
      <c r="I50" s="176"/>
      <c r="J50" s="181"/>
      <c r="K50" s="188"/>
    </row>
    <row r="51" spans="2:11" s="194" customFormat="1" ht="13.5" customHeight="1">
      <c r="B51" s="192"/>
      <c r="C51" s="176" t="s">
        <v>383</v>
      </c>
      <c r="D51" s="176"/>
      <c r="E51" s="176"/>
      <c r="F51" s="176"/>
      <c r="G51" s="183" t="s">
        <v>384</v>
      </c>
      <c r="H51" s="213" t="s">
        <v>388</v>
      </c>
      <c r="I51" s="214"/>
      <c r="J51" s="181"/>
      <c r="K51" s="193"/>
    </row>
    <row r="52" spans="2:11" s="194" customFormat="1" ht="13.5" customHeight="1">
      <c r="B52" s="192"/>
      <c r="C52" s="176"/>
      <c r="D52" s="176"/>
      <c r="E52" s="176"/>
      <c r="F52" s="176"/>
      <c r="G52" s="183" t="s">
        <v>385</v>
      </c>
      <c r="H52" s="215" t="s">
        <v>389</v>
      </c>
      <c r="I52" s="214"/>
      <c r="J52" s="181"/>
      <c r="K52" s="193"/>
    </row>
    <row r="53" spans="2:11" s="194" customFormat="1" ht="13.5" customHeight="1">
      <c r="B53" s="192"/>
      <c r="C53" s="176"/>
      <c r="D53" s="176"/>
      <c r="E53" s="176"/>
      <c r="F53" s="176"/>
      <c r="G53" s="183"/>
      <c r="H53" s="183"/>
      <c r="I53" s="183"/>
      <c r="J53" s="181"/>
      <c r="K53" s="193"/>
    </row>
    <row r="54" spans="2:11" s="194" customFormat="1" ht="13.5" customHeight="1">
      <c r="B54" s="192"/>
      <c r="C54" s="176" t="s">
        <v>386</v>
      </c>
      <c r="D54" s="176"/>
      <c r="E54" s="176"/>
      <c r="F54" s="183"/>
      <c r="G54" s="176"/>
      <c r="H54" s="204" t="s">
        <v>390</v>
      </c>
      <c r="I54" s="204"/>
      <c r="J54" s="181"/>
      <c r="K54" s="193"/>
    </row>
    <row r="55" spans="2:11" s="174" customFormat="1" ht="22.5" customHeight="1" thickBot="1">
      <c r="B55" s="195"/>
      <c r="C55" s="196"/>
      <c r="D55" s="196"/>
      <c r="E55" s="196"/>
      <c r="F55" s="196"/>
      <c r="G55" s="196"/>
      <c r="H55" s="196"/>
      <c r="I55" s="196"/>
      <c r="J55" s="196"/>
      <c r="K55" s="197"/>
    </row>
    <row r="56" spans="2:11" s="174" customFormat="1" ht="6.75" customHeight="1" thickTop="1"/>
    <row r="57" spans="2:11" s="174" customFormat="1"/>
    <row r="58" spans="2:11" s="174" customFormat="1"/>
  </sheetData>
  <mergeCells count="12">
    <mergeCell ref="H54:I54"/>
    <mergeCell ref="F4:H4"/>
    <mergeCell ref="B25:K25"/>
    <mergeCell ref="C26:J26"/>
    <mergeCell ref="C27:J27"/>
    <mergeCell ref="B30:K31"/>
    <mergeCell ref="H46:I46"/>
    <mergeCell ref="H47:I47"/>
    <mergeCell ref="H48:I48"/>
    <mergeCell ref="H49:I49"/>
    <mergeCell ref="H51:I51"/>
    <mergeCell ref="H52:I52"/>
  </mergeCells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showGridLines="0" topLeftCell="A52" workbookViewId="0">
      <selection activeCell="J11" sqref="J11"/>
    </sheetView>
  </sheetViews>
  <sheetFormatPr defaultRowHeight="15"/>
  <cols>
    <col min="1" max="1" width="83.42578125" style="41" customWidth="1"/>
    <col min="2" max="2" width="9.85546875" style="41" customWidth="1"/>
    <col min="3" max="3" width="15.7109375" style="40" customWidth="1"/>
    <col min="4" max="4" width="2.28515625" style="40" customWidth="1"/>
    <col min="5" max="5" width="15.7109375" style="40" customWidth="1"/>
    <col min="6" max="6" width="2.42578125" style="40" customWidth="1"/>
    <col min="7" max="7" width="10.5703125" style="41" bestFit="1" customWidth="1"/>
    <col min="8" max="16384" width="9.140625" style="41"/>
  </cols>
  <sheetData>
    <row r="1" spans="1:6">
      <c r="A1" s="57" t="s">
        <v>391</v>
      </c>
      <c r="B1" s="57"/>
    </row>
    <row r="2" spans="1:6">
      <c r="A2" s="58" t="s">
        <v>297</v>
      </c>
      <c r="B2" s="58"/>
    </row>
    <row r="3" spans="1:6">
      <c r="A3" s="58" t="s">
        <v>298</v>
      </c>
      <c r="B3" s="58"/>
    </row>
    <row r="4" spans="1:6">
      <c r="A4" s="58" t="s">
        <v>253</v>
      </c>
      <c r="B4" s="58"/>
    </row>
    <row r="5" spans="1:6" ht="15.75" thickBot="1">
      <c r="A5" s="43" t="s">
        <v>241</v>
      </c>
      <c r="B5" s="43"/>
    </row>
    <row r="6" spans="1:6" ht="15.75" thickTop="1">
      <c r="A6" s="67"/>
      <c r="B6" s="88" t="s">
        <v>299</v>
      </c>
      <c r="C6" s="68" t="s">
        <v>213</v>
      </c>
      <c r="D6" s="68"/>
      <c r="E6" s="69" t="s">
        <v>213</v>
      </c>
    </row>
    <row r="7" spans="1:6">
      <c r="A7" s="70"/>
      <c r="B7" s="89" t="s">
        <v>300</v>
      </c>
      <c r="C7" s="42" t="s">
        <v>214</v>
      </c>
      <c r="D7" s="42"/>
      <c r="E7" s="71" t="s">
        <v>215</v>
      </c>
      <c r="F7" s="41"/>
    </row>
    <row r="8" spans="1:6">
      <c r="A8" s="72" t="s">
        <v>216</v>
      </c>
      <c r="B8" s="43"/>
      <c r="C8" s="202">
        <v>2020</v>
      </c>
      <c r="D8" s="202"/>
      <c r="E8" s="203">
        <v>2019</v>
      </c>
      <c r="F8" s="41"/>
    </row>
    <row r="9" spans="1:6">
      <c r="A9" s="72"/>
      <c r="B9" s="43"/>
      <c r="C9" s="44"/>
      <c r="D9" s="44"/>
      <c r="E9" s="73"/>
      <c r="F9" s="41"/>
    </row>
    <row r="10" spans="1:6">
      <c r="A10" s="74" t="s">
        <v>217</v>
      </c>
      <c r="B10" s="45"/>
      <c r="C10" s="51"/>
      <c r="D10" s="51"/>
      <c r="E10" s="75"/>
      <c r="F10" s="41"/>
    </row>
    <row r="11" spans="1:6">
      <c r="A11" s="76" t="s">
        <v>218</v>
      </c>
      <c r="B11" s="92">
        <v>3</v>
      </c>
      <c r="C11" s="77">
        <f>28903.21+2474+62292</f>
        <v>93669.209999999992</v>
      </c>
      <c r="D11" s="52"/>
      <c r="E11" s="78">
        <v>2055331</v>
      </c>
      <c r="F11" s="41"/>
    </row>
    <row r="12" spans="1:6">
      <c r="A12" s="76" t="s">
        <v>254</v>
      </c>
      <c r="B12" s="92"/>
      <c r="C12" s="60"/>
      <c r="D12" s="52"/>
      <c r="E12" s="79"/>
      <c r="F12" s="41"/>
    </row>
    <row r="13" spans="1:6" ht="16.5" customHeight="1">
      <c r="A13" s="80" t="s">
        <v>270</v>
      </c>
      <c r="B13" s="93"/>
      <c r="C13" s="77"/>
      <c r="D13" s="52"/>
      <c r="E13" s="78"/>
      <c r="F13" s="41"/>
    </row>
    <row r="14" spans="1:6" ht="16.5" customHeight="1">
      <c r="A14" s="80" t="s">
        <v>271</v>
      </c>
      <c r="B14" s="93"/>
      <c r="C14" s="77"/>
      <c r="D14" s="52"/>
      <c r="E14" s="78"/>
      <c r="F14" s="41"/>
    </row>
    <row r="15" spans="1:6">
      <c r="A15" s="80" t="s">
        <v>282</v>
      </c>
      <c r="B15" s="93"/>
      <c r="C15" s="77"/>
      <c r="D15" s="52"/>
      <c r="E15" s="78"/>
      <c r="F15" s="41"/>
    </row>
    <row r="16" spans="1:6">
      <c r="A16" s="80" t="s">
        <v>272</v>
      </c>
      <c r="B16" s="93"/>
      <c r="C16" s="77"/>
      <c r="D16" s="52"/>
      <c r="E16" s="78"/>
      <c r="F16" s="41"/>
    </row>
    <row r="17" spans="1:6">
      <c r="A17" s="76" t="s">
        <v>219</v>
      </c>
      <c r="B17" s="92"/>
      <c r="C17" s="60"/>
      <c r="D17" s="52"/>
      <c r="E17" s="79"/>
      <c r="F17" s="41"/>
    </row>
    <row r="18" spans="1:6">
      <c r="A18" s="80" t="s">
        <v>283</v>
      </c>
      <c r="B18" s="93">
        <v>5</v>
      </c>
      <c r="C18" s="77">
        <f>-4727032.87+135427.78+2000000</f>
        <v>-2591605.09</v>
      </c>
      <c r="D18" s="52"/>
      <c r="E18" s="78">
        <v>-5989799</v>
      </c>
      <c r="F18" s="41"/>
    </row>
    <row r="19" spans="1:6" ht="16.5" customHeight="1">
      <c r="A19" s="80" t="s">
        <v>273</v>
      </c>
      <c r="B19" s="93"/>
      <c r="C19" s="77"/>
      <c r="D19" s="52"/>
      <c r="E19" s="78"/>
      <c r="F19" s="41"/>
    </row>
    <row r="20" spans="1:6" ht="16.5" customHeight="1">
      <c r="A20" s="80" t="s">
        <v>274</v>
      </c>
      <c r="B20" s="93"/>
      <c r="C20" s="77"/>
      <c r="D20" s="52"/>
      <c r="E20" s="78"/>
      <c r="F20" s="41"/>
    </row>
    <row r="21" spans="1:6">
      <c r="A21" s="80" t="s">
        <v>192</v>
      </c>
      <c r="B21" s="93">
        <v>5</v>
      </c>
      <c r="C21" s="77">
        <f>136675+2799801</f>
        <v>2936476</v>
      </c>
      <c r="D21" s="52"/>
      <c r="E21" s="78">
        <v>2113477</v>
      </c>
      <c r="F21" s="41"/>
    </row>
    <row r="22" spans="1:6">
      <c r="A22" s="80" t="s">
        <v>275</v>
      </c>
      <c r="B22" s="93"/>
      <c r="C22" s="77"/>
      <c r="D22" s="52"/>
      <c r="E22" s="78"/>
      <c r="F22" s="41"/>
    </row>
    <row r="23" spans="1:6">
      <c r="A23" s="76" t="s">
        <v>248</v>
      </c>
      <c r="B23" s="92"/>
      <c r="C23" s="52"/>
      <c r="D23" s="52"/>
      <c r="E23" s="81"/>
      <c r="F23" s="41"/>
    </row>
    <row r="24" spans="1:6">
      <c r="A24" s="80" t="s">
        <v>255</v>
      </c>
      <c r="B24" s="93">
        <v>6</v>
      </c>
      <c r="C24" s="77">
        <v>1420000</v>
      </c>
      <c r="D24" s="52"/>
      <c r="E24" s="78">
        <v>1420000</v>
      </c>
      <c r="F24" s="41"/>
    </row>
    <row r="25" spans="1:6">
      <c r="A25" s="80" t="s">
        <v>256</v>
      </c>
      <c r="B25" s="93"/>
      <c r="C25" s="77"/>
      <c r="D25" s="52"/>
      <c r="E25" s="78"/>
      <c r="F25" s="41"/>
    </row>
    <row r="26" spans="1:6">
      <c r="A26" s="80" t="s">
        <v>257</v>
      </c>
      <c r="B26" s="93"/>
      <c r="C26" s="77"/>
      <c r="D26" s="52"/>
      <c r="E26" s="78"/>
      <c r="F26" s="41"/>
    </row>
    <row r="27" spans="1:6">
      <c r="A27" s="80" t="s">
        <v>243</v>
      </c>
      <c r="B27" s="93">
        <v>6</v>
      </c>
      <c r="C27" s="77">
        <v>6637348.2599999998</v>
      </c>
      <c r="D27" s="52"/>
      <c r="E27" s="78">
        <v>2241526</v>
      </c>
      <c r="F27" s="41"/>
    </row>
    <row r="28" spans="1:6">
      <c r="A28" s="80" t="s">
        <v>258</v>
      </c>
      <c r="B28" s="93">
        <v>6</v>
      </c>
      <c r="C28" s="77">
        <v>3618183</v>
      </c>
      <c r="D28" s="52"/>
      <c r="E28" s="78">
        <v>3163183</v>
      </c>
      <c r="F28" s="41"/>
    </row>
    <row r="29" spans="1:6">
      <c r="A29" s="80" t="s">
        <v>259</v>
      </c>
      <c r="B29" s="93"/>
      <c r="C29" s="77"/>
      <c r="D29" s="52"/>
      <c r="E29" s="78"/>
      <c r="F29" s="41"/>
    </row>
    <row r="30" spans="1:6">
      <c r="A30" s="80" t="s">
        <v>296</v>
      </c>
      <c r="B30" s="93"/>
      <c r="C30" s="77"/>
      <c r="D30" s="52"/>
      <c r="E30" s="78"/>
      <c r="F30" s="41"/>
    </row>
    <row r="31" spans="1:6">
      <c r="A31" s="76" t="s">
        <v>220</v>
      </c>
      <c r="B31" s="92">
        <v>7</v>
      </c>
      <c r="C31" s="77">
        <v>344356</v>
      </c>
      <c r="D31" s="52"/>
      <c r="E31" s="78">
        <v>344356</v>
      </c>
      <c r="F31" s="41"/>
    </row>
    <row r="32" spans="1:6">
      <c r="A32" s="76" t="s">
        <v>221</v>
      </c>
      <c r="B32" s="48"/>
      <c r="C32" s="77"/>
      <c r="D32" s="52"/>
      <c r="E32" s="78"/>
      <c r="F32" s="41"/>
    </row>
    <row r="33" spans="1:6">
      <c r="A33" s="76" t="s">
        <v>27</v>
      </c>
      <c r="B33" s="48"/>
      <c r="C33" s="55">
        <f>SUM(C11:C32)</f>
        <v>12458427.379999999</v>
      </c>
      <c r="D33" s="56"/>
      <c r="E33" s="82">
        <v>5348074</v>
      </c>
      <c r="F33" s="41"/>
    </row>
    <row r="34" spans="1:6">
      <c r="A34" s="76"/>
      <c r="B34" s="48"/>
      <c r="C34" s="52"/>
      <c r="D34" s="52"/>
      <c r="E34" s="81"/>
      <c r="F34" s="41"/>
    </row>
    <row r="35" spans="1:6">
      <c r="A35" s="76" t="s">
        <v>222</v>
      </c>
      <c r="B35" s="48"/>
      <c r="C35" s="52"/>
      <c r="D35" s="52"/>
      <c r="E35" s="81"/>
      <c r="F35" s="41"/>
    </row>
    <row r="36" spans="1:6">
      <c r="A36" s="76" t="s">
        <v>260</v>
      </c>
      <c r="B36" s="48"/>
      <c r="C36" s="52"/>
      <c r="D36" s="52"/>
      <c r="E36" s="81"/>
      <c r="F36" s="41"/>
    </row>
    <row r="37" spans="1:6">
      <c r="A37" s="80" t="s">
        <v>276</v>
      </c>
      <c r="B37" s="62"/>
      <c r="C37" s="77"/>
      <c r="D37" s="52"/>
      <c r="E37" s="78"/>
      <c r="F37" s="41"/>
    </row>
    <row r="38" spans="1:6">
      <c r="A38" s="80" t="s">
        <v>277</v>
      </c>
      <c r="B38" s="62"/>
      <c r="C38" s="77"/>
      <c r="D38" s="52"/>
      <c r="E38" s="78"/>
      <c r="F38" s="41"/>
    </row>
    <row r="39" spans="1:6">
      <c r="A39" s="80" t="s">
        <v>278</v>
      </c>
      <c r="B39" s="62"/>
      <c r="C39" s="77"/>
      <c r="D39" s="52"/>
      <c r="E39" s="78"/>
      <c r="F39" s="41"/>
    </row>
    <row r="40" spans="1:6">
      <c r="A40" s="80" t="s">
        <v>279</v>
      </c>
      <c r="B40" s="62"/>
      <c r="C40" s="77"/>
      <c r="D40" s="52"/>
      <c r="E40" s="78"/>
      <c r="F40" s="41"/>
    </row>
    <row r="41" spans="1:6">
      <c r="A41" s="80" t="s">
        <v>280</v>
      </c>
      <c r="B41" s="62"/>
      <c r="C41" s="77"/>
      <c r="D41" s="52"/>
      <c r="E41" s="78"/>
      <c r="F41" s="41"/>
    </row>
    <row r="42" spans="1:6">
      <c r="A42" s="80" t="s">
        <v>281</v>
      </c>
      <c r="B42" s="62"/>
      <c r="C42" s="77"/>
      <c r="D42" s="52"/>
      <c r="E42" s="78"/>
      <c r="F42" s="41"/>
    </row>
    <row r="43" spans="1:6">
      <c r="A43" s="76" t="s">
        <v>252</v>
      </c>
      <c r="B43" s="48"/>
      <c r="C43" s="52"/>
      <c r="D43" s="52"/>
      <c r="E43" s="81"/>
      <c r="F43" s="41"/>
    </row>
    <row r="44" spans="1:6">
      <c r="A44" s="80" t="s">
        <v>284</v>
      </c>
      <c r="B44" s="91">
        <v>10</v>
      </c>
      <c r="C44" s="77">
        <f>4450380</f>
        <v>4450380</v>
      </c>
      <c r="D44" s="52"/>
      <c r="E44" s="78">
        <v>4450380</v>
      </c>
      <c r="F44" s="41"/>
    </row>
    <row r="45" spans="1:6">
      <c r="A45" s="80" t="s">
        <v>285</v>
      </c>
      <c r="B45" s="91">
        <v>10</v>
      </c>
      <c r="C45" s="77">
        <f>3703035+5946401.83+313128.33+324362.51+202815</f>
        <v>10489742.67</v>
      </c>
      <c r="D45" s="52"/>
      <c r="E45" s="78">
        <v>1052595</v>
      </c>
      <c r="F45" s="41"/>
    </row>
    <row r="46" spans="1:6">
      <c r="A46" s="80" t="s">
        <v>286</v>
      </c>
      <c r="B46" s="91">
        <v>10</v>
      </c>
      <c r="C46" s="77">
        <f>113825.8+349780+18633.33+59500</f>
        <v>541739.13</v>
      </c>
      <c r="D46" s="52"/>
      <c r="E46" s="78">
        <v>10443887</v>
      </c>
      <c r="F46" s="41"/>
    </row>
    <row r="47" spans="1:6">
      <c r="A47" s="80" t="s">
        <v>287</v>
      </c>
      <c r="B47" s="91"/>
      <c r="C47" s="77"/>
      <c r="D47" s="52"/>
      <c r="E47" s="78"/>
      <c r="F47" s="41"/>
    </row>
    <row r="48" spans="1:6">
      <c r="A48" s="80" t="s">
        <v>288</v>
      </c>
      <c r="B48" s="91">
        <v>10</v>
      </c>
      <c r="C48" s="77">
        <f>1920800</f>
        <v>1920800</v>
      </c>
      <c r="D48" s="52"/>
      <c r="E48" s="78">
        <v>431000</v>
      </c>
      <c r="F48" s="41"/>
    </row>
    <row r="49" spans="1:11">
      <c r="A49" s="76" t="s">
        <v>223</v>
      </c>
      <c r="B49" s="90"/>
      <c r="C49" s="77"/>
      <c r="D49" s="52"/>
      <c r="E49" s="78"/>
      <c r="F49" s="41"/>
    </row>
    <row r="50" spans="1:11">
      <c r="A50" s="76" t="s">
        <v>261</v>
      </c>
      <c r="B50" s="90"/>
      <c r="C50" s="52"/>
      <c r="D50" s="52"/>
      <c r="E50" s="81"/>
      <c r="F50" s="41"/>
    </row>
    <row r="51" spans="1:11">
      <c r="A51" s="80" t="s">
        <v>289</v>
      </c>
      <c r="B51" s="91">
        <v>12</v>
      </c>
      <c r="C51" s="77">
        <f>347658.55+123028.54</f>
        <v>470687.08999999997</v>
      </c>
      <c r="D51" s="52"/>
      <c r="E51" s="78">
        <v>358077</v>
      </c>
      <c r="F51" s="41"/>
    </row>
    <row r="52" spans="1:11">
      <c r="A52" s="80" t="s">
        <v>290</v>
      </c>
      <c r="B52" s="62"/>
      <c r="C52" s="77"/>
      <c r="D52" s="52"/>
      <c r="E52" s="78"/>
      <c r="F52" s="41"/>
    </row>
    <row r="53" spans="1:11">
      <c r="A53" s="80" t="s">
        <v>291</v>
      </c>
      <c r="B53" s="62"/>
      <c r="C53" s="77"/>
      <c r="D53" s="52"/>
      <c r="E53" s="78"/>
      <c r="F53" s="41"/>
    </row>
    <row r="54" spans="1:11">
      <c r="A54" s="76" t="s">
        <v>224</v>
      </c>
      <c r="B54" s="48"/>
      <c r="C54" s="77"/>
      <c r="D54" s="52"/>
      <c r="E54" s="78"/>
      <c r="F54" s="41"/>
      <c r="K54" s="66"/>
    </row>
    <row r="55" spans="1:11">
      <c r="A55" s="76" t="s">
        <v>26</v>
      </c>
      <c r="B55" s="48"/>
      <c r="C55" s="55">
        <f>SUM(C37:C54)</f>
        <v>17873348.890000001</v>
      </c>
      <c r="D55" s="56"/>
      <c r="E55" s="82">
        <v>16735939</v>
      </c>
      <c r="F55" s="41"/>
    </row>
    <row r="56" spans="1:11">
      <c r="A56" s="76"/>
      <c r="B56" s="48"/>
      <c r="C56" s="49"/>
      <c r="D56" s="49"/>
      <c r="E56" s="83"/>
      <c r="F56" s="41"/>
    </row>
    <row r="57" spans="1:11" ht="15.75" thickBot="1">
      <c r="A57" s="84" t="s">
        <v>225</v>
      </c>
      <c r="B57" s="87"/>
      <c r="C57" s="63">
        <f>C55+C33</f>
        <v>30331776.27</v>
      </c>
      <c r="D57" s="85"/>
      <c r="E57" s="86">
        <v>22084013</v>
      </c>
      <c r="F57" s="41"/>
    </row>
    <row r="58" spans="1:11" ht="15.75" thickTop="1">
      <c r="A58" s="50"/>
      <c r="B58" s="50"/>
      <c r="C58" s="47"/>
      <c r="D58" s="52"/>
      <c r="E58" s="47"/>
      <c r="F58" s="41"/>
    </row>
    <row r="59" spans="1:11">
      <c r="A59" s="50"/>
      <c r="B59" s="50"/>
      <c r="C59" s="47">
        <f>30331776.28-C57</f>
        <v>1.0000001639127731E-2</v>
      </c>
      <c r="D59" s="52"/>
      <c r="E59" s="47"/>
      <c r="F59" s="41"/>
    </row>
    <row r="60" spans="1:11">
      <c r="A60" s="50"/>
      <c r="B60" s="50"/>
      <c r="C60" s="47"/>
      <c r="D60" s="52"/>
      <c r="E60" s="47"/>
      <c r="F60" s="41"/>
    </row>
    <row r="61" spans="1:11">
      <c r="A61" s="50"/>
      <c r="B61" s="50"/>
      <c r="C61" s="47"/>
      <c r="D61" s="52"/>
      <c r="E61" s="47"/>
      <c r="F61" s="41"/>
    </row>
    <row r="62" spans="1:11">
      <c r="A62" s="50"/>
      <c r="B62" s="50"/>
      <c r="C62" s="47"/>
      <c r="D62" s="52"/>
      <c r="E62" s="47"/>
      <c r="F62" s="41"/>
    </row>
    <row r="63" spans="1:11">
      <c r="A63" s="50"/>
      <c r="B63" s="50"/>
      <c r="C63" s="47"/>
      <c r="D63" s="52"/>
      <c r="E63" s="47"/>
      <c r="F63" s="41"/>
    </row>
    <row r="64" spans="1:11">
      <c r="A64" s="50"/>
      <c r="B64" s="50"/>
      <c r="C64" s="47"/>
      <c r="D64" s="52"/>
      <c r="E64" s="47"/>
      <c r="F64" s="41"/>
    </row>
    <row r="65" spans="1:6">
      <c r="A65" s="57" t="s">
        <v>391</v>
      </c>
      <c r="B65" s="57"/>
      <c r="C65" s="47"/>
      <c r="D65" s="52"/>
      <c r="E65" s="47"/>
      <c r="F65" s="41"/>
    </row>
    <row r="66" spans="1:6">
      <c r="A66" s="58" t="s">
        <v>297</v>
      </c>
      <c r="B66" s="58"/>
      <c r="C66" s="47"/>
      <c r="D66" s="52"/>
      <c r="E66" s="47"/>
      <c r="F66" s="41"/>
    </row>
    <row r="67" spans="1:6">
      <c r="A67" s="58" t="s">
        <v>298</v>
      </c>
      <c r="B67" s="58"/>
      <c r="C67" s="47"/>
      <c r="D67" s="52"/>
      <c r="E67" s="47"/>
      <c r="F67" s="41"/>
    </row>
    <row r="68" spans="1:6">
      <c r="A68" s="58" t="s">
        <v>253</v>
      </c>
      <c r="B68" s="58"/>
      <c r="C68" s="47"/>
      <c r="D68" s="52"/>
      <c r="E68" s="47"/>
      <c r="F68" s="41"/>
    </row>
    <row r="69" spans="1:6" ht="15.75" thickBot="1">
      <c r="A69" s="43" t="s">
        <v>241</v>
      </c>
      <c r="B69" s="43"/>
      <c r="C69" s="47"/>
      <c r="D69" s="52"/>
      <c r="E69" s="47"/>
      <c r="F69" s="41"/>
    </row>
    <row r="70" spans="1:6" ht="15.75" thickTop="1">
      <c r="A70" s="94"/>
      <c r="B70" s="88" t="s">
        <v>299</v>
      </c>
      <c r="C70" s="68" t="s">
        <v>213</v>
      </c>
      <c r="D70" s="68"/>
      <c r="E70" s="69" t="s">
        <v>213</v>
      </c>
      <c r="F70" s="41"/>
    </row>
    <row r="71" spans="1:6">
      <c r="A71" s="95"/>
      <c r="B71" s="89" t="s">
        <v>300</v>
      </c>
      <c r="C71" s="42" t="s">
        <v>214</v>
      </c>
      <c r="D71" s="42"/>
      <c r="E71" s="71" t="s">
        <v>215</v>
      </c>
      <c r="F71" s="41"/>
    </row>
    <row r="72" spans="1:6">
      <c r="A72" s="72" t="s">
        <v>226</v>
      </c>
      <c r="B72" s="43"/>
      <c r="C72" s="202">
        <v>2020</v>
      </c>
      <c r="D72" s="202"/>
      <c r="E72" s="203">
        <v>2019</v>
      </c>
      <c r="F72" s="41"/>
    </row>
    <row r="73" spans="1:6">
      <c r="A73" s="72"/>
      <c r="B73" s="43"/>
      <c r="C73" s="52"/>
      <c r="D73" s="52"/>
      <c r="E73" s="81"/>
      <c r="F73" s="41"/>
    </row>
    <row r="74" spans="1:6">
      <c r="A74" s="76" t="s">
        <v>227</v>
      </c>
      <c r="B74" s="48"/>
      <c r="C74" s="52"/>
      <c r="D74" s="52"/>
      <c r="E74" s="81"/>
      <c r="F74" s="41"/>
    </row>
    <row r="75" spans="1:6">
      <c r="A75" s="80" t="s">
        <v>292</v>
      </c>
      <c r="B75" s="62"/>
      <c r="C75" s="77"/>
      <c r="D75" s="52"/>
      <c r="E75" s="78"/>
      <c r="F75" s="41"/>
    </row>
    <row r="76" spans="1:6">
      <c r="A76" s="80" t="s">
        <v>262</v>
      </c>
      <c r="B76" s="62"/>
      <c r="C76" s="77"/>
      <c r="D76" s="52"/>
      <c r="E76" s="78"/>
      <c r="F76" s="41"/>
    </row>
    <row r="77" spans="1:6">
      <c r="A77" s="80" t="s">
        <v>263</v>
      </c>
      <c r="B77" s="62"/>
      <c r="C77" s="77"/>
      <c r="D77" s="52"/>
      <c r="E77" s="78"/>
      <c r="F77" s="41"/>
    </row>
    <row r="78" spans="1:6">
      <c r="A78" s="80" t="s">
        <v>228</v>
      </c>
      <c r="B78" s="62">
        <v>15</v>
      </c>
      <c r="C78" s="77">
        <f>4675043.15+20000</f>
        <v>4695043.1500000004</v>
      </c>
      <c r="D78" s="52"/>
      <c r="E78" s="78">
        <v>5677261</v>
      </c>
      <c r="F78" s="41"/>
    </row>
    <row r="79" spans="1:6">
      <c r="A79" s="80" t="s">
        <v>295</v>
      </c>
      <c r="B79" s="62">
        <v>15</v>
      </c>
      <c r="C79" s="77">
        <f>27570710.64+488615+5393470</f>
        <v>33452795.640000001</v>
      </c>
      <c r="D79" s="52"/>
      <c r="E79" s="78">
        <v>22588823</v>
      </c>
      <c r="F79" s="41"/>
    </row>
    <row r="80" spans="1:6">
      <c r="A80" s="80" t="s">
        <v>293</v>
      </c>
      <c r="B80" s="62">
        <v>15</v>
      </c>
      <c r="C80" s="77">
        <v>1195820</v>
      </c>
      <c r="D80" s="52"/>
      <c r="E80" s="78">
        <v>1057822</v>
      </c>
      <c r="F80" s="41"/>
    </row>
    <row r="81" spans="1:6">
      <c r="A81" s="80" t="s">
        <v>294</v>
      </c>
      <c r="B81" s="62"/>
      <c r="C81" s="77"/>
      <c r="D81" s="52"/>
      <c r="E81" s="78"/>
      <c r="F81" s="41"/>
    </row>
    <row r="82" spans="1:6">
      <c r="A82" s="80" t="s">
        <v>250</v>
      </c>
      <c r="B82" s="62">
        <v>15</v>
      </c>
      <c r="C82" s="77">
        <v>450294</v>
      </c>
      <c r="D82" s="52"/>
      <c r="E82" s="78">
        <v>614545</v>
      </c>
      <c r="F82" s="41"/>
    </row>
    <row r="83" spans="1:6">
      <c r="A83" s="80" t="s">
        <v>265</v>
      </c>
      <c r="B83" s="62">
        <v>15</v>
      </c>
      <c r="C83" s="77">
        <f>47608+3529</f>
        <v>51137</v>
      </c>
      <c r="D83" s="52"/>
      <c r="E83" s="78">
        <v>113839</v>
      </c>
      <c r="F83" s="41"/>
    </row>
    <row r="84" spans="1:6">
      <c r="A84" s="80" t="s">
        <v>249</v>
      </c>
      <c r="B84" s="62"/>
      <c r="C84" s="77"/>
      <c r="D84" s="52"/>
      <c r="E84" s="78"/>
      <c r="F84" s="41"/>
    </row>
    <row r="85" spans="1:6">
      <c r="A85" s="76" t="s">
        <v>229</v>
      </c>
      <c r="B85" s="48"/>
      <c r="C85" s="77"/>
      <c r="D85" s="52"/>
      <c r="E85" s="78"/>
      <c r="F85" s="41"/>
    </row>
    <row r="86" spans="1:6">
      <c r="A86" s="76" t="s">
        <v>230</v>
      </c>
      <c r="B86" s="48"/>
      <c r="C86" s="77"/>
      <c r="D86" s="52"/>
      <c r="E86" s="78"/>
      <c r="F86" s="41"/>
    </row>
    <row r="87" spans="1:6">
      <c r="A87" s="76" t="s">
        <v>251</v>
      </c>
      <c r="B87" s="48"/>
      <c r="C87" s="77"/>
      <c r="D87" s="52"/>
      <c r="E87" s="78"/>
      <c r="F87" s="41"/>
    </row>
    <row r="88" spans="1:6">
      <c r="A88" s="76" t="s">
        <v>231</v>
      </c>
      <c r="B88" s="48"/>
      <c r="C88" s="55">
        <f>SUM(C75:C87)</f>
        <v>39845089.789999999</v>
      </c>
      <c r="D88" s="56"/>
      <c r="E88" s="82">
        <v>30052290</v>
      </c>
      <c r="F88" s="41"/>
    </row>
    <row r="89" spans="1:6">
      <c r="A89" s="76"/>
      <c r="B89" s="48"/>
      <c r="C89" s="52"/>
      <c r="D89" s="52"/>
      <c r="E89" s="81"/>
      <c r="F89" s="41"/>
    </row>
    <row r="90" spans="1:6">
      <c r="A90" s="76" t="s">
        <v>232</v>
      </c>
      <c r="B90" s="48"/>
      <c r="C90" s="52"/>
      <c r="D90" s="52"/>
      <c r="E90" s="81"/>
      <c r="F90" s="41"/>
    </row>
    <row r="91" spans="1:6">
      <c r="A91" s="80" t="s">
        <v>292</v>
      </c>
      <c r="B91" s="62"/>
      <c r="C91" s="77"/>
      <c r="D91" s="52"/>
      <c r="E91" s="78"/>
      <c r="F91" s="41"/>
    </row>
    <row r="92" spans="1:6">
      <c r="A92" s="80" t="s">
        <v>262</v>
      </c>
      <c r="B92" s="62"/>
      <c r="C92" s="77"/>
      <c r="D92" s="52"/>
      <c r="E92" s="78"/>
      <c r="F92" s="41"/>
    </row>
    <row r="93" spans="1:6">
      <c r="A93" s="80" t="s">
        <v>263</v>
      </c>
      <c r="B93" s="62"/>
      <c r="C93" s="77"/>
      <c r="D93" s="52"/>
      <c r="E93" s="78"/>
      <c r="F93" s="41"/>
    </row>
    <row r="94" spans="1:6">
      <c r="A94" s="80" t="s">
        <v>228</v>
      </c>
      <c r="B94" s="62"/>
      <c r="C94" s="77"/>
      <c r="D94" s="52"/>
      <c r="E94" s="78"/>
      <c r="F94" s="41"/>
    </row>
    <row r="95" spans="1:6">
      <c r="A95" s="80" t="s">
        <v>264</v>
      </c>
      <c r="B95" s="62"/>
      <c r="C95" s="77"/>
      <c r="D95" s="52"/>
      <c r="E95" s="78"/>
      <c r="F95" s="41"/>
    </row>
    <row r="96" spans="1:6">
      <c r="A96" s="80" t="s">
        <v>293</v>
      </c>
      <c r="B96" s="62"/>
      <c r="C96" s="77"/>
      <c r="D96" s="52"/>
      <c r="E96" s="78"/>
      <c r="F96" s="41"/>
    </row>
    <row r="97" spans="1:6">
      <c r="A97" s="80" t="s">
        <v>294</v>
      </c>
      <c r="B97" s="62"/>
      <c r="C97" s="77"/>
      <c r="D97" s="52"/>
      <c r="E97" s="78"/>
      <c r="F97" s="41"/>
    </row>
    <row r="98" spans="1:6">
      <c r="A98" s="80" t="s">
        <v>249</v>
      </c>
      <c r="B98" s="62"/>
      <c r="C98" s="77"/>
      <c r="D98" s="52"/>
      <c r="E98" s="78"/>
      <c r="F98" s="41"/>
    </row>
    <row r="99" spans="1:6">
      <c r="A99" s="76" t="s">
        <v>229</v>
      </c>
      <c r="B99" s="48"/>
      <c r="C99" s="77"/>
      <c r="D99" s="52"/>
      <c r="E99" s="78"/>
      <c r="F99" s="41"/>
    </row>
    <row r="100" spans="1:6">
      <c r="A100" s="76" t="s">
        <v>230</v>
      </c>
      <c r="B100" s="48"/>
      <c r="C100" s="77"/>
      <c r="D100" s="52"/>
      <c r="E100" s="78"/>
      <c r="F100" s="41"/>
    </row>
    <row r="101" spans="1:6">
      <c r="A101" s="76" t="s">
        <v>251</v>
      </c>
      <c r="B101" s="48"/>
      <c r="C101" s="52"/>
      <c r="D101" s="52"/>
      <c r="E101" s="81"/>
      <c r="F101" s="41"/>
    </row>
    <row r="102" spans="1:6">
      <c r="A102" s="80" t="s">
        <v>266</v>
      </c>
      <c r="B102" s="62"/>
      <c r="C102" s="77"/>
      <c r="D102" s="52"/>
      <c r="E102" s="78"/>
      <c r="F102" s="41"/>
    </row>
    <row r="103" spans="1:6">
      <c r="A103" s="80" t="s">
        <v>267</v>
      </c>
      <c r="B103" s="62"/>
      <c r="C103" s="77"/>
      <c r="D103" s="52"/>
      <c r="E103" s="78"/>
      <c r="F103" s="41"/>
    </row>
    <row r="104" spans="1:6">
      <c r="A104" s="76" t="s">
        <v>233</v>
      </c>
      <c r="B104" s="48"/>
      <c r="C104" s="77"/>
      <c r="D104" s="52"/>
      <c r="E104" s="78"/>
      <c r="F104" s="41"/>
    </row>
    <row r="105" spans="1:6">
      <c r="A105" s="76" t="s">
        <v>234</v>
      </c>
      <c r="B105" s="48"/>
      <c r="C105" s="55">
        <f>SUM(C91:C104)</f>
        <v>0</v>
      </c>
      <c r="D105" s="56"/>
      <c r="E105" s="82">
        <v>0</v>
      </c>
      <c r="F105" s="41"/>
    </row>
    <row r="106" spans="1:6">
      <c r="A106" s="76"/>
      <c r="B106" s="48"/>
      <c r="C106" s="49"/>
      <c r="D106" s="49"/>
      <c r="E106" s="83"/>
      <c r="F106" s="41"/>
    </row>
    <row r="107" spans="1:6">
      <c r="A107" s="76" t="s">
        <v>235</v>
      </c>
      <c r="B107" s="48"/>
      <c r="C107" s="65">
        <f>C88+C105</f>
        <v>39845089.789999999</v>
      </c>
      <c r="D107" s="64"/>
      <c r="E107" s="96">
        <v>30052290</v>
      </c>
      <c r="F107" s="41"/>
    </row>
    <row r="108" spans="1:6">
      <c r="A108" s="76"/>
      <c r="B108" s="48"/>
      <c r="C108" s="52"/>
      <c r="D108" s="52"/>
      <c r="E108" s="81"/>
      <c r="F108" s="41"/>
    </row>
    <row r="109" spans="1:6">
      <c r="A109" s="76" t="s">
        <v>236</v>
      </c>
      <c r="B109" s="48"/>
      <c r="C109" s="52"/>
      <c r="D109" s="52"/>
      <c r="E109" s="81"/>
      <c r="F109" s="41"/>
    </row>
    <row r="110" spans="1:6">
      <c r="A110" s="76" t="s">
        <v>237</v>
      </c>
      <c r="B110" s="92">
        <v>24</v>
      </c>
      <c r="C110" s="77">
        <v>100</v>
      </c>
      <c r="D110" s="52"/>
      <c r="E110" s="78">
        <v>100</v>
      </c>
      <c r="F110" s="41"/>
    </row>
    <row r="111" spans="1:6">
      <c r="A111" s="76" t="s">
        <v>238</v>
      </c>
      <c r="B111" s="92"/>
      <c r="C111" s="77"/>
      <c r="D111" s="52"/>
      <c r="E111" s="78"/>
      <c r="F111" s="41"/>
    </row>
    <row r="112" spans="1:6">
      <c r="A112" s="76" t="s">
        <v>239</v>
      </c>
      <c r="B112" s="92"/>
      <c r="C112" s="77"/>
      <c r="D112" s="52"/>
      <c r="E112" s="78"/>
      <c r="F112" s="41"/>
    </row>
    <row r="113" spans="1:6">
      <c r="A113" s="76" t="s">
        <v>31</v>
      </c>
      <c r="B113" s="92"/>
      <c r="C113" s="52"/>
      <c r="D113" s="52"/>
      <c r="E113" s="81"/>
      <c r="F113" s="41"/>
    </row>
    <row r="114" spans="1:6">
      <c r="A114" s="80" t="s">
        <v>4</v>
      </c>
      <c r="B114" s="102"/>
      <c r="C114" s="77"/>
      <c r="D114" s="52"/>
      <c r="E114" s="78"/>
      <c r="F114" s="41"/>
    </row>
    <row r="115" spans="1:6">
      <c r="A115" s="80" t="s">
        <v>268</v>
      </c>
      <c r="B115" s="102"/>
      <c r="C115" s="77"/>
      <c r="D115" s="52"/>
      <c r="E115" s="78"/>
      <c r="F115" s="41"/>
    </row>
    <row r="116" spans="1:6">
      <c r="A116" s="80" t="s">
        <v>31</v>
      </c>
      <c r="B116" s="102"/>
      <c r="C116" s="77"/>
      <c r="D116" s="52"/>
      <c r="E116" s="78"/>
      <c r="F116" s="41"/>
    </row>
    <row r="117" spans="1:6">
      <c r="A117" s="80" t="s">
        <v>269</v>
      </c>
      <c r="B117" s="102"/>
      <c r="C117" s="77"/>
      <c r="D117" s="52"/>
      <c r="E117" s="78"/>
      <c r="F117" s="41"/>
    </row>
    <row r="118" spans="1:6">
      <c r="A118" s="76" t="s">
        <v>245</v>
      </c>
      <c r="B118" s="92">
        <v>25</v>
      </c>
      <c r="C118" s="77">
        <v>-7968377.5</v>
      </c>
      <c r="D118" s="61"/>
      <c r="E118" s="78">
        <v>-2171490</v>
      </c>
      <c r="F118" s="41"/>
    </row>
    <row r="119" spans="1:6">
      <c r="A119" s="76" t="s">
        <v>244</v>
      </c>
      <c r="B119" s="92">
        <v>25</v>
      </c>
      <c r="C119" s="77">
        <v>-1545036.2</v>
      </c>
      <c r="D119" s="52"/>
      <c r="E119" s="78">
        <v>-5796887</v>
      </c>
      <c r="F119" s="41"/>
    </row>
    <row r="120" spans="1:6" ht="18" customHeight="1">
      <c r="A120" s="76" t="s">
        <v>247</v>
      </c>
      <c r="B120" s="48"/>
      <c r="C120" s="59">
        <f>SUM(C110:C119)</f>
        <v>-9513313.6999999993</v>
      </c>
      <c r="D120" s="60"/>
      <c r="E120" s="97">
        <v>-7968277</v>
      </c>
      <c r="F120" s="41"/>
    </row>
    <row r="121" spans="1:6">
      <c r="A121" s="98" t="s">
        <v>242</v>
      </c>
      <c r="B121" s="46"/>
      <c r="C121" s="77"/>
      <c r="D121" s="52"/>
      <c r="E121" s="78"/>
      <c r="F121" s="41"/>
    </row>
    <row r="122" spans="1:6">
      <c r="A122" s="76" t="s">
        <v>246</v>
      </c>
      <c r="B122" s="48"/>
      <c r="C122" s="65">
        <f>SUM(C120:C121)</f>
        <v>-9513313.6999999993</v>
      </c>
      <c r="D122" s="64"/>
      <c r="E122" s="96">
        <v>-7968277</v>
      </c>
      <c r="F122" s="41"/>
    </row>
    <row r="123" spans="1:6">
      <c r="A123" s="76"/>
      <c r="B123" s="48"/>
      <c r="C123" s="61"/>
      <c r="D123" s="61"/>
      <c r="E123" s="99"/>
      <c r="F123" s="35"/>
    </row>
    <row r="124" spans="1:6" ht="15.75" thickBot="1">
      <c r="A124" s="100" t="s">
        <v>240</v>
      </c>
      <c r="B124" s="101"/>
      <c r="C124" s="63">
        <f>+C122+C107</f>
        <v>30331776.09</v>
      </c>
      <c r="D124" s="85"/>
      <c r="E124" s="86">
        <v>22084013</v>
      </c>
      <c r="F124" s="36"/>
    </row>
    <row r="125" spans="1:6" ht="15.75" thickTop="1">
      <c r="A125" s="37"/>
      <c r="B125" s="37"/>
      <c r="C125" s="38"/>
      <c r="D125" s="38"/>
      <c r="E125" s="38"/>
      <c r="F125" s="38"/>
    </row>
    <row r="126" spans="1:6">
      <c r="A126" s="53"/>
      <c r="B126" s="53"/>
      <c r="C126" s="54">
        <f>C57-C124</f>
        <v>0.17999999970197678</v>
      </c>
      <c r="D126" s="53"/>
      <c r="E126" s="54">
        <f>E57-E124</f>
        <v>0</v>
      </c>
      <c r="F126" s="39"/>
    </row>
    <row r="127" spans="1:6">
      <c r="A127" s="39"/>
      <c r="B127" s="39"/>
      <c r="C127" s="39"/>
      <c r="D127" s="39"/>
      <c r="E127" s="39"/>
      <c r="F127" s="39"/>
    </row>
    <row r="128" spans="1:6">
      <c r="A128" s="39"/>
      <c r="B128" s="39"/>
      <c r="C128" s="39"/>
      <c r="D128" s="39"/>
      <c r="E128" s="39"/>
      <c r="F128" s="39"/>
    </row>
    <row r="129" spans="1:6" ht="30" customHeight="1">
      <c r="A129" s="216"/>
      <c r="B129" s="216"/>
      <c r="C129" s="216"/>
      <c r="D129" s="216"/>
      <c r="E129" s="216"/>
      <c r="F129" s="39"/>
    </row>
    <row r="130" spans="1:6">
      <c r="A130" s="39"/>
      <c r="B130" s="39"/>
      <c r="C130" s="39"/>
      <c r="D130" s="39"/>
      <c r="E130" s="39"/>
      <c r="F130" s="39"/>
    </row>
    <row r="131" spans="1:6">
      <c r="A131" s="39"/>
      <c r="B131" s="39"/>
      <c r="C131" s="39"/>
      <c r="D131" s="39"/>
      <c r="E131" s="39"/>
      <c r="F131" s="39"/>
    </row>
    <row r="132" spans="1:6">
      <c r="A132" s="39"/>
      <c r="B132" s="39"/>
      <c r="C132" s="39"/>
      <c r="D132" s="39"/>
      <c r="E132" s="39"/>
      <c r="F132" s="39"/>
    </row>
    <row r="133" spans="1:6">
      <c r="A133" s="39"/>
      <c r="B133" s="39"/>
      <c r="C133" s="39"/>
      <c r="D133" s="39"/>
      <c r="E133" s="39"/>
      <c r="F133" s="39"/>
    </row>
    <row r="134" spans="1:6">
      <c r="A134" s="39"/>
      <c r="B134" s="39"/>
      <c r="C134" s="39"/>
      <c r="D134" s="39"/>
      <c r="E134" s="39"/>
      <c r="F134" s="39"/>
    </row>
    <row r="135" spans="1:6">
      <c r="A135" s="39"/>
      <c r="B135" s="39"/>
      <c r="C135" s="39"/>
      <c r="D135" s="39"/>
      <c r="E135" s="39"/>
      <c r="F135" s="39"/>
    </row>
    <row r="136" spans="1:6">
      <c r="A136" s="39"/>
      <c r="B136" s="39"/>
      <c r="C136" s="38"/>
      <c r="D136" s="38"/>
      <c r="E136" s="38"/>
      <c r="F136" s="38"/>
    </row>
    <row r="137" spans="1:6">
      <c r="A137" s="39"/>
      <c r="B137" s="39"/>
      <c r="C137" s="38"/>
      <c r="D137" s="38"/>
      <c r="E137" s="38"/>
      <c r="F137" s="38"/>
    </row>
    <row r="138" spans="1:6">
      <c r="A138" s="39"/>
      <c r="B138" s="39"/>
      <c r="C138" s="38"/>
      <c r="D138" s="38"/>
      <c r="E138" s="38"/>
      <c r="F138" s="38"/>
    </row>
    <row r="139" spans="1:6">
      <c r="A139" s="39"/>
      <c r="B139" s="39"/>
      <c r="C139" s="38"/>
      <c r="D139" s="38"/>
      <c r="E139" s="38"/>
      <c r="F139" s="38"/>
    </row>
    <row r="140" spans="1:6">
      <c r="A140" s="39"/>
      <c r="B140" s="39"/>
      <c r="C140" s="38"/>
      <c r="D140" s="38"/>
      <c r="E140" s="38"/>
      <c r="F140" s="38"/>
    </row>
    <row r="141" spans="1:6">
      <c r="A141" s="39"/>
      <c r="B141" s="39"/>
      <c r="C141" s="38"/>
      <c r="D141" s="38"/>
      <c r="E141" s="38"/>
      <c r="F141" s="38"/>
    </row>
  </sheetData>
  <mergeCells count="1">
    <mergeCell ref="A129:E129"/>
  </mergeCells>
  <pageMargins left="0.70866141732283472" right="0.70866141732283472" top="0.74803149606299213" bottom="0.74803149606299213" header="0.31496062992125984" footer="0.31496062992125984"/>
  <pageSetup scale="71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79BF-9A6F-420F-BA55-2783ED10EFBF}">
  <dimension ref="A1:G65"/>
  <sheetViews>
    <sheetView showGridLines="0" tabSelected="1" zoomScaleNormal="100" workbookViewId="0">
      <selection activeCell="C14" activeCellId="1" sqref="C10 C14"/>
    </sheetView>
  </sheetViews>
  <sheetFormatPr defaultRowHeight="15"/>
  <cols>
    <col min="1" max="1" width="104.7109375" style="104" customWidth="1"/>
    <col min="2" max="2" width="11.28515625" style="104" customWidth="1"/>
    <col min="3" max="3" width="15.7109375" style="103" customWidth="1"/>
    <col min="4" max="4" width="2.7109375" style="103" customWidth="1"/>
    <col min="5" max="5" width="15.7109375" style="103" customWidth="1"/>
    <col min="6" max="6" width="2.5703125" style="103" customWidth="1"/>
    <col min="7" max="7" width="22" style="103" customWidth="1"/>
    <col min="8" max="9" width="11" style="104" bestFit="1" customWidth="1"/>
    <col min="10" max="10" width="9.5703125" style="104" bestFit="1" customWidth="1"/>
    <col min="11" max="16384" width="9.140625" style="104"/>
  </cols>
  <sheetData>
    <row r="1" spans="1:7">
      <c r="A1" s="57" t="s">
        <v>391</v>
      </c>
      <c r="B1" s="57"/>
    </row>
    <row r="2" spans="1:7">
      <c r="A2" s="58" t="s">
        <v>297</v>
      </c>
      <c r="B2" s="58"/>
    </row>
    <row r="3" spans="1:7">
      <c r="A3" s="58" t="s">
        <v>298</v>
      </c>
      <c r="B3" s="58"/>
    </row>
    <row r="4" spans="1:7">
      <c r="A4" s="58" t="s">
        <v>253</v>
      </c>
      <c r="B4" s="58"/>
    </row>
    <row r="5" spans="1:7" ht="15.75" thickBot="1">
      <c r="A5" s="57" t="s">
        <v>301</v>
      </c>
      <c r="B5" s="57"/>
      <c r="C5" s="104"/>
      <c r="D5" s="104"/>
      <c r="E5" s="104"/>
      <c r="F5" s="104"/>
      <c r="G5" s="104"/>
    </row>
    <row r="6" spans="1:7" ht="15.75" thickTop="1">
      <c r="A6" s="105"/>
      <c r="B6" s="106" t="s">
        <v>302</v>
      </c>
      <c r="C6" s="68" t="s">
        <v>213</v>
      </c>
      <c r="D6" s="68"/>
      <c r="E6" s="69" t="s">
        <v>213</v>
      </c>
      <c r="F6" s="107"/>
      <c r="G6" s="104"/>
    </row>
    <row r="7" spans="1:7">
      <c r="A7" s="108"/>
      <c r="B7" s="109" t="s">
        <v>303</v>
      </c>
      <c r="C7" s="107" t="s">
        <v>214</v>
      </c>
      <c r="D7" s="107"/>
      <c r="E7" s="71" t="s">
        <v>215</v>
      </c>
      <c r="F7" s="107"/>
      <c r="G7" s="104"/>
    </row>
    <row r="8" spans="1:7">
      <c r="A8" s="110"/>
      <c r="B8" s="111"/>
      <c r="C8" s="200">
        <v>2020</v>
      </c>
      <c r="D8" s="112"/>
      <c r="E8" s="201">
        <v>2019</v>
      </c>
      <c r="F8" s="112"/>
      <c r="G8" s="104"/>
    </row>
    <row r="9" spans="1:7">
      <c r="A9" s="113" t="s">
        <v>304</v>
      </c>
      <c r="B9" s="114"/>
      <c r="C9" s="115"/>
      <c r="D9" s="116"/>
      <c r="E9" s="117"/>
      <c r="F9" s="115"/>
      <c r="G9" s="118" t="s">
        <v>305</v>
      </c>
    </row>
    <row r="10" spans="1:7">
      <c r="A10" s="119" t="s">
        <v>306</v>
      </c>
      <c r="B10" s="120" t="s">
        <v>307</v>
      </c>
      <c r="C10" s="121">
        <v>1354157</v>
      </c>
      <c r="D10" s="116"/>
      <c r="E10" s="122">
        <v>22819583</v>
      </c>
      <c r="F10" s="115"/>
      <c r="G10" s="123" t="s">
        <v>308</v>
      </c>
    </row>
    <row r="11" spans="1:7">
      <c r="A11" s="119" t="s">
        <v>309</v>
      </c>
      <c r="B11" s="120"/>
      <c r="C11" s="121"/>
      <c r="D11" s="116"/>
      <c r="E11" s="122"/>
      <c r="F11" s="115"/>
      <c r="G11" s="123" t="s">
        <v>310</v>
      </c>
    </row>
    <row r="12" spans="1:7">
      <c r="A12" s="119" t="s">
        <v>311</v>
      </c>
      <c r="B12" s="120"/>
      <c r="C12" s="121"/>
      <c r="D12" s="116"/>
      <c r="E12" s="122"/>
      <c r="F12" s="115"/>
      <c r="G12" s="123" t="s">
        <v>310</v>
      </c>
    </row>
    <row r="13" spans="1:7">
      <c r="A13" s="119" t="s">
        <v>312</v>
      </c>
      <c r="B13" s="120"/>
      <c r="C13" s="121"/>
      <c r="D13" s="116"/>
      <c r="E13" s="122"/>
      <c r="F13" s="115"/>
      <c r="G13" s="123" t="s">
        <v>310</v>
      </c>
    </row>
    <row r="14" spans="1:7">
      <c r="A14" s="119" t="s">
        <v>313</v>
      </c>
      <c r="B14" s="198">
        <v>754</v>
      </c>
      <c r="C14" s="121">
        <v>5807138</v>
      </c>
      <c r="D14" s="116"/>
      <c r="E14" s="122">
        <v>851716</v>
      </c>
      <c r="F14" s="115"/>
      <c r="G14" s="123" t="s">
        <v>314</v>
      </c>
    </row>
    <row r="15" spans="1:7">
      <c r="A15" s="113" t="s">
        <v>315</v>
      </c>
      <c r="B15" s="124">
        <v>6035</v>
      </c>
      <c r="C15" s="121">
        <v>4395822</v>
      </c>
      <c r="D15" s="116"/>
      <c r="E15" s="122">
        <v>-4625026</v>
      </c>
      <c r="F15" s="115"/>
      <c r="G15" s="104"/>
    </row>
    <row r="16" spans="1:7">
      <c r="A16" s="113" t="s">
        <v>316</v>
      </c>
      <c r="B16" s="124"/>
      <c r="C16" s="121"/>
      <c r="D16" s="116"/>
      <c r="E16" s="122"/>
      <c r="F16" s="115"/>
      <c r="G16" s="104"/>
    </row>
    <row r="17" spans="1:7">
      <c r="A17" s="113" t="s">
        <v>317</v>
      </c>
      <c r="B17" s="124"/>
      <c r="C17" s="121"/>
      <c r="D17" s="116"/>
      <c r="E17" s="122"/>
      <c r="F17" s="115"/>
      <c r="G17" s="104"/>
    </row>
    <row r="18" spans="1:7">
      <c r="A18" s="113" t="s">
        <v>318</v>
      </c>
      <c r="B18" s="124"/>
      <c r="C18" s="115"/>
      <c r="D18" s="116"/>
      <c r="E18" s="117"/>
      <c r="F18" s="115"/>
      <c r="G18" s="104"/>
    </row>
    <row r="19" spans="1:7">
      <c r="A19" s="119" t="s">
        <v>318</v>
      </c>
      <c r="B19" s="120">
        <v>605</v>
      </c>
      <c r="C19" s="121">
        <v>-5378065</v>
      </c>
      <c r="D19" s="116"/>
      <c r="E19" s="122">
        <v>-12883076</v>
      </c>
      <c r="F19" s="115"/>
      <c r="G19" s="104"/>
    </row>
    <row r="20" spans="1:7">
      <c r="A20" s="119" t="s">
        <v>319</v>
      </c>
      <c r="B20" s="125"/>
      <c r="C20" s="121"/>
      <c r="D20" s="116"/>
      <c r="E20" s="122"/>
      <c r="F20" s="115"/>
      <c r="G20" s="104"/>
    </row>
    <row r="21" spans="1:7">
      <c r="A21" s="113" t="s">
        <v>320</v>
      </c>
      <c r="B21" s="114"/>
      <c r="C21" s="115"/>
      <c r="D21" s="116"/>
      <c r="E21" s="117"/>
      <c r="F21" s="115"/>
      <c r="G21" s="104"/>
    </row>
    <row r="22" spans="1:7">
      <c r="A22" s="119" t="s">
        <v>321</v>
      </c>
      <c r="B22" s="126">
        <v>641</v>
      </c>
      <c r="C22" s="121">
        <v>-3219635</v>
      </c>
      <c r="D22" s="116"/>
      <c r="E22" s="122">
        <v>-6017513</v>
      </c>
      <c r="F22" s="115"/>
      <c r="G22" s="104"/>
    </row>
    <row r="23" spans="1:7">
      <c r="A23" s="119" t="s">
        <v>322</v>
      </c>
      <c r="B23" s="126">
        <v>644</v>
      </c>
      <c r="C23" s="121">
        <v>-537679</v>
      </c>
      <c r="D23" s="116"/>
      <c r="E23" s="122">
        <v>-995333</v>
      </c>
      <c r="F23" s="115"/>
      <c r="G23" s="104"/>
    </row>
    <row r="24" spans="1:7">
      <c r="A24" s="119" t="s">
        <v>323</v>
      </c>
      <c r="B24" s="126"/>
      <c r="C24" s="121"/>
      <c r="D24" s="116"/>
      <c r="E24" s="122"/>
      <c r="F24" s="115"/>
      <c r="G24" s="104"/>
    </row>
    <row r="25" spans="1:7">
      <c r="A25" s="113" t="s">
        <v>324</v>
      </c>
      <c r="B25" s="127"/>
      <c r="C25" s="121"/>
      <c r="D25" s="116"/>
      <c r="E25" s="122"/>
      <c r="F25" s="115"/>
      <c r="G25" s="104"/>
    </row>
    <row r="26" spans="1:7">
      <c r="A26" s="113" t="s">
        <v>325</v>
      </c>
      <c r="B26" s="127"/>
      <c r="C26" s="121"/>
      <c r="D26" s="116"/>
      <c r="E26" s="122"/>
      <c r="F26" s="115"/>
      <c r="G26" s="104"/>
    </row>
    <row r="27" spans="1:7">
      <c r="A27" s="113" t="s">
        <v>326</v>
      </c>
      <c r="B27" s="120" t="s">
        <v>327</v>
      </c>
      <c r="C27" s="121">
        <v>-3297215</v>
      </c>
      <c r="D27" s="116"/>
      <c r="E27" s="122">
        <v>-5438890</v>
      </c>
      <c r="F27" s="115"/>
      <c r="G27" s="104"/>
    </row>
    <row r="28" spans="1:7">
      <c r="A28" s="113" t="s">
        <v>328</v>
      </c>
      <c r="B28" s="127"/>
      <c r="C28" s="115"/>
      <c r="D28" s="116"/>
      <c r="E28" s="117"/>
      <c r="F28" s="115"/>
      <c r="G28" s="104"/>
    </row>
    <row r="29" spans="1:7" ht="15" customHeight="1">
      <c r="A29" s="119" t="s">
        <v>329</v>
      </c>
      <c r="B29" s="126"/>
      <c r="C29" s="121"/>
      <c r="D29" s="116"/>
      <c r="E29" s="122"/>
      <c r="F29" s="115"/>
      <c r="G29" s="104"/>
    </row>
    <row r="30" spans="1:7" ht="15" customHeight="1">
      <c r="A30" s="119" t="s">
        <v>330</v>
      </c>
      <c r="B30" s="126"/>
      <c r="C30" s="121"/>
      <c r="D30" s="116"/>
      <c r="E30" s="122"/>
      <c r="F30" s="115"/>
      <c r="G30" s="104"/>
    </row>
    <row r="31" spans="1:7" ht="15" customHeight="1">
      <c r="A31" s="119" t="s">
        <v>393</v>
      </c>
      <c r="B31" s="199" t="s">
        <v>392</v>
      </c>
      <c r="C31" s="121">
        <v>-150000</v>
      </c>
      <c r="D31" s="116"/>
      <c r="E31" s="122"/>
      <c r="F31" s="115"/>
      <c r="G31" s="104"/>
    </row>
    <row r="32" spans="1:7" ht="15" customHeight="1">
      <c r="A32" s="119" t="s">
        <v>331</v>
      </c>
      <c r="B32" s="126"/>
      <c r="C32" s="121"/>
      <c r="D32" s="116"/>
      <c r="E32" s="122"/>
      <c r="F32" s="115"/>
      <c r="G32" s="104"/>
    </row>
    <row r="33" spans="1:7" ht="15" customHeight="1">
      <c r="A33" s="119" t="s">
        <v>332</v>
      </c>
      <c r="B33" s="126"/>
      <c r="C33" s="121"/>
      <c r="D33" s="116"/>
      <c r="E33" s="122"/>
      <c r="F33" s="115"/>
      <c r="G33" s="104"/>
    </row>
    <row r="34" spans="1:7" ht="15" customHeight="1">
      <c r="A34" s="119" t="s">
        <v>333</v>
      </c>
      <c r="B34" s="126"/>
      <c r="C34" s="121"/>
      <c r="D34" s="116"/>
      <c r="E34" s="122"/>
      <c r="F34" s="115"/>
      <c r="G34" s="104"/>
    </row>
    <row r="35" spans="1:7">
      <c r="A35" s="113" t="s">
        <v>334</v>
      </c>
      <c r="B35" s="127"/>
      <c r="C35" s="121"/>
      <c r="D35" s="116"/>
      <c r="E35" s="122"/>
      <c r="F35" s="115"/>
      <c r="G35" s="104"/>
    </row>
    <row r="36" spans="1:7">
      <c r="A36" s="113" t="s">
        <v>335</v>
      </c>
      <c r="B36" s="127"/>
      <c r="C36" s="115"/>
      <c r="D36" s="116"/>
      <c r="E36" s="117"/>
      <c r="F36" s="115"/>
      <c r="G36" s="104"/>
    </row>
    <row r="37" spans="1:7">
      <c r="A37" s="119" t="s">
        <v>336</v>
      </c>
      <c r="B37" s="126"/>
      <c r="C37" s="121"/>
      <c r="D37" s="116"/>
      <c r="E37" s="122"/>
      <c r="F37" s="115"/>
      <c r="G37" s="104"/>
    </row>
    <row r="38" spans="1:7">
      <c r="A38" s="119" t="s">
        <v>337</v>
      </c>
      <c r="B38" s="126"/>
      <c r="C38" s="121"/>
      <c r="D38" s="116"/>
      <c r="E38" s="122"/>
      <c r="F38" s="115"/>
      <c r="G38" s="104"/>
    </row>
    <row r="39" spans="1:7">
      <c r="A39" s="119" t="s">
        <v>338</v>
      </c>
      <c r="B39" s="128" t="s">
        <v>339</v>
      </c>
      <c r="C39" s="121">
        <v>-519559</v>
      </c>
      <c r="D39" s="116"/>
      <c r="E39" s="122">
        <v>491652</v>
      </c>
      <c r="F39" s="115"/>
      <c r="G39" s="104"/>
    </row>
    <row r="40" spans="1:7">
      <c r="A40" s="113" t="s">
        <v>340</v>
      </c>
      <c r="B40" s="127"/>
      <c r="C40" s="121"/>
      <c r="D40" s="116"/>
      <c r="E40" s="122"/>
      <c r="F40" s="115"/>
      <c r="G40" s="104"/>
    </row>
    <row r="41" spans="1:7">
      <c r="A41" s="129" t="s">
        <v>341</v>
      </c>
      <c r="B41" s="130"/>
      <c r="C41" s="121"/>
      <c r="D41" s="116"/>
      <c r="E41" s="122"/>
      <c r="F41" s="115"/>
      <c r="G41" s="104"/>
    </row>
    <row r="42" spans="1:7">
      <c r="A42" s="113" t="s">
        <v>342</v>
      </c>
      <c r="B42" s="127"/>
      <c r="C42" s="131">
        <f>SUM(C9:C41)</f>
        <v>-1545036</v>
      </c>
      <c r="D42" s="132"/>
      <c r="E42" s="133">
        <v>-5796887</v>
      </c>
      <c r="F42" s="132"/>
      <c r="G42" s="104">
        <v>1545036</v>
      </c>
    </row>
    <row r="43" spans="1:7">
      <c r="A43" s="113" t="s">
        <v>343</v>
      </c>
      <c r="B43" s="127"/>
      <c r="C43" s="132"/>
      <c r="D43" s="132"/>
      <c r="E43" s="134"/>
      <c r="F43" s="132"/>
      <c r="G43" s="104"/>
    </row>
    <row r="44" spans="1:7">
      <c r="A44" s="119" t="s">
        <v>344</v>
      </c>
      <c r="B44" s="126"/>
      <c r="C44" s="121"/>
      <c r="D44" s="116"/>
      <c r="E44" s="122"/>
      <c r="F44" s="115"/>
      <c r="G44" s="104"/>
    </row>
    <row r="45" spans="1:7">
      <c r="A45" s="119" t="s">
        <v>345</v>
      </c>
      <c r="B45" s="126"/>
      <c r="C45" s="121"/>
      <c r="D45" s="116"/>
      <c r="E45" s="122"/>
      <c r="F45" s="115"/>
      <c r="G45" s="104"/>
    </row>
    <row r="46" spans="1:7">
      <c r="A46" s="119" t="s">
        <v>346</v>
      </c>
      <c r="B46" s="126"/>
      <c r="C46" s="121"/>
      <c r="D46" s="116"/>
      <c r="E46" s="122"/>
      <c r="F46" s="115"/>
      <c r="G46" s="104"/>
    </row>
    <row r="47" spans="1:7">
      <c r="A47" s="113" t="s">
        <v>347</v>
      </c>
      <c r="B47" s="127"/>
      <c r="C47" s="131">
        <f>SUM(C42:C46)</f>
        <v>-1545036</v>
      </c>
      <c r="D47" s="132"/>
      <c r="E47" s="133">
        <v>-5796887</v>
      </c>
      <c r="F47" s="132"/>
      <c r="G47" s="104"/>
    </row>
    <row r="48" spans="1:7" ht="15.75" thickBot="1">
      <c r="A48" s="135"/>
      <c r="B48" s="136"/>
      <c r="C48" s="137"/>
      <c r="D48" s="137"/>
      <c r="E48" s="138"/>
      <c r="F48" s="116"/>
      <c r="G48" s="104"/>
    </row>
    <row r="49" spans="1:7" ht="15.75" thickTop="1">
      <c r="A49" s="139" t="s">
        <v>348</v>
      </c>
      <c r="B49" s="140"/>
      <c r="C49" s="141"/>
      <c r="D49" s="141"/>
      <c r="E49" s="142"/>
      <c r="F49" s="116"/>
      <c r="G49" s="104"/>
    </row>
    <row r="50" spans="1:7">
      <c r="A50" s="119" t="s">
        <v>349</v>
      </c>
      <c r="B50" s="125"/>
      <c r="C50" s="143"/>
      <c r="D50" s="141"/>
      <c r="E50" s="144"/>
      <c r="F50" s="115"/>
      <c r="G50" s="104"/>
    </row>
    <row r="51" spans="1:7">
      <c r="A51" s="119" t="s">
        <v>350</v>
      </c>
      <c r="B51" s="125"/>
      <c r="C51" s="143"/>
      <c r="D51" s="141"/>
      <c r="E51" s="144"/>
      <c r="F51" s="115"/>
      <c r="G51" s="104"/>
    </row>
    <row r="52" spans="1:7">
      <c r="A52" s="119" t="s">
        <v>351</v>
      </c>
      <c r="B52" s="125"/>
      <c r="C52" s="143"/>
      <c r="D52" s="141"/>
      <c r="E52" s="144"/>
      <c r="F52" s="112"/>
      <c r="G52" s="104"/>
    </row>
    <row r="53" spans="1:7" ht="15" customHeight="1">
      <c r="A53" s="119" t="s">
        <v>352</v>
      </c>
      <c r="B53" s="125"/>
      <c r="C53" s="143"/>
      <c r="D53" s="141"/>
      <c r="E53" s="144"/>
      <c r="F53" s="145"/>
      <c r="G53" s="145"/>
    </row>
    <row r="54" spans="1:7">
      <c r="A54" s="146" t="s">
        <v>353</v>
      </c>
      <c r="B54" s="147"/>
      <c r="C54" s="143"/>
      <c r="D54" s="141"/>
      <c r="E54" s="144"/>
      <c r="F54" s="148"/>
      <c r="G54" s="145"/>
    </row>
    <row r="55" spans="1:7">
      <c r="A55" s="139" t="s">
        <v>354</v>
      </c>
      <c r="B55" s="140"/>
      <c r="C55" s="149">
        <f>SUM(C50:C54)</f>
        <v>0</v>
      </c>
      <c r="D55" s="150"/>
      <c r="E55" s="151">
        <v>0</v>
      </c>
      <c r="F55" s="145"/>
      <c r="G55" s="145"/>
    </row>
    <row r="56" spans="1:7">
      <c r="A56" s="152"/>
      <c r="B56" s="153"/>
      <c r="C56" s="154"/>
      <c r="D56" s="154"/>
      <c r="E56" s="155"/>
      <c r="F56" s="145"/>
      <c r="G56" s="145"/>
    </row>
    <row r="57" spans="1:7" ht="15.75" thickBot="1">
      <c r="A57" s="139" t="s">
        <v>355</v>
      </c>
      <c r="B57" s="140"/>
      <c r="C57" s="217">
        <f>C47+C55</f>
        <v>-1545036</v>
      </c>
      <c r="D57" s="156"/>
      <c r="E57" s="157">
        <f>E47+E55</f>
        <v>-5796887</v>
      </c>
      <c r="F57" s="145"/>
      <c r="G57" s="145"/>
    </row>
    <row r="58" spans="1:7" ht="15.75" thickTop="1">
      <c r="A58" s="152"/>
      <c r="B58" s="153"/>
      <c r="C58" s="154"/>
      <c r="D58" s="154"/>
      <c r="E58" s="155"/>
      <c r="F58" s="145"/>
      <c r="G58" s="145"/>
    </row>
    <row r="59" spans="1:7">
      <c r="A59" s="158" t="s">
        <v>356</v>
      </c>
      <c r="B59" s="159"/>
      <c r="C59" s="154"/>
      <c r="D59" s="154"/>
      <c r="E59" s="155"/>
      <c r="F59" s="160"/>
      <c r="G59" s="160"/>
    </row>
    <row r="60" spans="1:7">
      <c r="A60" s="152" t="s">
        <v>357</v>
      </c>
      <c r="B60" s="153"/>
      <c r="C60" s="121"/>
      <c r="D60" s="115"/>
      <c r="E60" s="122"/>
      <c r="F60" s="160"/>
      <c r="G60" s="160"/>
    </row>
    <row r="61" spans="1:7" ht="15.75" thickBot="1">
      <c r="A61" s="161" t="s">
        <v>358</v>
      </c>
      <c r="B61" s="162"/>
      <c r="C61" s="163"/>
      <c r="D61" s="164"/>
      <c r="E61" s="165"/>
      <c r="F61" s="160"/>
      <c r="G61" s="160"/>
    </row>
    <row r="62" spans="1:7" ht="15.75" thickTop="1">
      <c r="A62" s="166"/>
      <c r="B62" s="166"/>
      <c r="C62" s="160"/>
      <c r="D62" s="160"/>
      <c r="E62" s="160"/>
      <c r="F62" s="160"/>
      <c r="G62" s="160"/>
    </row>
    <row r="63" spans="1:7">
      <c r="A63" s="166"/>
      <c r="B63" s="166"/>
      <c r="C63" s="160"/>
      <c r="D63" s="160"/>
      <c r="E63" s="160"/>
      <c r="F63" s="160"/>
      <c r="G63" s="160"/>
    </row>
    <row r="64" spans="1:7">
      <c r="A64" s="167" t="s">
        <v>359</v>
      </c>
      <c r="B64" s="167"/>
      <c r="C64" s="160"/>
      <c r="D64" s="160"/>
      <c r="E64" s="160"/>
      <c r="F64" s="160"/>
      <c r="G64" s="160"/>
    </row>
    <row r="65" spans="1:7">
      <c r="A65" s="168"/>
      <c r="B65" s="168"/>
      <c r="C65" s="169"/>
      <c r="D65" s="169"/>
      <c r="E65" s="169"/>
      <c r="F65" s="169"/>
      <c r="G65" s="169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109</v>
      </c>
      <c r="C1" s="19" t="s">
        <v>193</v>
      </c>
      <c r="E1" s="9" t="s">
        <v>194</v>
      </c>
      <c r="G1" s="10" t="s">
        <v>110</v>
      </c>
    </row>
    <row r="2" spans="1:18">
      <c r="A2" s="20" t="s">
        <v>1</v>
      </c>
      <c r="B2" s="20" t="s">
        <v>2</v>
      </c>
      <c r="C2" s="9" t="s">
        <v>3</v>
      </c>
      <c r="E2" s="11" t="s">
        <v>196</v>
      </c>
      <c r="G2" s="4" t="s">
        <v>197</v>
      </c>
      <c r="H2" s="5" t="s">
        <v>195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32</v>
      </c>
      <c r="B4" s="19" t="s">
        <v>33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198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111</v>
      </c>
      <c r="B5" s="19" t="s">
        <v>112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199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34</v>
      </c>
      <c r="B6" s="19" t="s">
        <v>35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200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36</v>
      </c>
      <c r="B7" s="19" t="s">
        <v>37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201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38</v>
      </c>
      <c r="B8" s="19" t="s">
        <v>39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201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40</v>
      </c>
      <c r="B9" s="19" t="s">
        <v>41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202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42</v>
      </c>
      <c r="B10" s="19" t="s">
        <v>43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200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44</v>
      </c>
      <c r="B11" s="19" t="s">
        <v>45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202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46</v>
      </c>
      <c r="B12" s="19" t="s">
        <v>47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202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107</v>
      </c>
      <c r="B13" s="19" t="s">
        <v>108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200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48</v>
      </c>
      <c r="B14" s="19" t="s">
        <v>49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202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50</v>
      </c>
      <c r="B15" s="19" t="s">
        <v>51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203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52</v>
      </c>
      <c r="B16" s="19" t="s">
        <v>53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202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54</v>
      </c>
      <c r="B17" s="19" t="s">
        <v>55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202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56</v>
      </c>
      <c r="B18" s="19" t="s">
        <v>57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203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58</v>
      </c>
      <c r="B19" s="19" t="s">
        <v>59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200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60</v>
      </c>
      <c r="B20" s="19" t="s">
        <v>61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200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62</v>
      </c>
      <c r="B21" s="19" t="s">
        <v>63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204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64</v>
      </c>
      <c r="B22" s="19" t="s">
        <v>65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203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113</v>
      </c>
      <c r="B23" s="19" t="s">
        <v>114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202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66</v>
      </c>
      <c r="B24" s="19" t="s">
        <v>67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68</v>
      </c>
      <c r="B25" s="19" t="s">
        <v>69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202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70</v>
      </c>
      <c r="B26" s="19" t="s">
        <v>71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203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72</v>
      </c>
      <c r="B27" s="19" t="s">
        <v>73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115</v>
      </c>
      <c r="B28" s="19" t="s">
        <v>116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200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117</v>
      </c>
      <c r="B29" s="19" t="s">
        <v>118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203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119</v>
      </c>
      <c r="B30" s="19" t="s">
        <v>120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200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121</v>
      </c>
      <c r="B31" s="19" t="s">
        <v>122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200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123</v>
      </c>
      <c r="B32" s="19" t="s">
        <v>124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200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125</v>
      </c>
      <c r="B33" s="19" t="s">
        <v>126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200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127</v>
      </c>
      <c r="B34" s="19" t="s">
        <v>128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202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129</v>
      </c>
      <c r="B35" s="21" t="s">
        <v>130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200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74</v>
      </c>
      <c r="B36" s="19" t="s">
        <v>75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76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200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200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77</v>
      </c>
      <c r="B39" s="19" t="s">
        <v>78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202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131</v>
      </c>
      <c r="B40" s="19" t="s">
        <v>132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200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79</v>
      </c>
      <c r="B41" s="19" t="s">
        <v>80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133</v>
      </c>
      <c r="B42" s="19" t="s">
        <v>134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202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81</v>
      </c>
      <c r="B44" s="19" t="s">
        <v>82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205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83</v>
      </c>
      <c r="B45" s="19" t="s">
        <v>84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200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135</v>
      </c>
      <c r="B46" s="19" t="s">
        <v>136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200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137</v>
      </c>
      <c r="B47" s="19" t="s">
        <v>138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200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139</v>
      </c>
      <c r="B48" s="19" t="s">
        <v>140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200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85</v>
      </c>
      <c r="B49" s="19" t="s">
        <v>86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206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141</v>
      </c>
      <c r="B50" s="19" t="s">
        <v>142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206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143</v>
      </c>
      <c r="B51" s="19" t="s">
        <v>144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206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145</v>
      </c>
      <c r="B52" s="19" t="s">
        <v>146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206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147</v>
      </c>
      <c r="B53" s="19" t="s">
        <v>148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207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149</v>
      </c>
      <c r="B54" s="19" t="s">
        <v>150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207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151</v>
      </c>
      <c r="B55" s="19" t="s">
        <v>152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207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153</v>
      </c>
      <c r="B56" s="19" t="s">
        <v>154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207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155</v>
      </c>
      <c r="B57" s="19" t="s">
        <v>156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207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157</v>
      </c>
      <c r="B58" s="19" t="s">
        <v>158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202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159</v>
      </c>
      <c r="B59" s="19" t="s">
        <v>160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202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161</v>
      </c>
      <c r="B60" s="19" t="s">
        <v>162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202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163</v>
      </c>
      <c r="B61" s="19" t="s">
        <v>164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202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165</v>
      </c>
      <c r="B62" s="19" t="s">
        <v>166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202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167</v>
      </c>
      <c r="B63" s="19" t="s">
        <v>168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169</v>
      </c>
      <c r="B64" s="19" t="s">
        <v>170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202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87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200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88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200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171</v>
      </c>
      <c r="B67" s="19" t="s">
        <v>172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200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89</v>
      </c>
      <c r="B68" s="19" t="s">
        <v>90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202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91</v>
      </c>
      <c r="B70" s="19" t="s">
        <v>92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93</v>
      </c>
      <c r="B72" s="19" t="s">
        <v>94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208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95</v>
      </c>
      <c r="B73" s="19" t="s">
        <v>96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97</v>
      </c>
      <c r="B74" s="19" t="s">
        <v>98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173</v>
      </c>
      <c r="B75" s="19" t="s">
        <v>174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209</v>
      </c>
      <c r="K76" s="18">
        <v>2.9999974766727025E-3</v>
      </c>
      <c r="L76" s="8"/>
      <c r="M76" s="27" t="s">
        <v>195</v>
      </c>
      <c r="N76" s="27"/>
      <c r="O76" s="27"/>
      <c r="P76" s="27"/>
      <c r="Q76" s="27"/>
      <c r="R76" s="27"/>
    </row>
    <row r="77" spans="1:18">
      <c r="A77" s="19" t="s">
        <v>175</v>
      </c>
      <c r="B77" s="19" t="s">
        <v>176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177</v>
      </c>
      <c r="B78" s="19" t="s">
        <v>178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179</v>
      </c>
      <c r="B79" s="19" t="s">
        <v>180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210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99</v>
      </c>
      <c r="B83" s="3" t="s">
        <v>100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101</v>
      </c>
      <c r="B84" s="3" t="s">
        <v>102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181</v>
      </c>
      <c r="B85" s="3" t="s">
        <v>182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183</v>
      </c>
      <c r="B86" s="3" t="s">
        <v>184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185</v>
      </c>
      <c r="B87" s="3" t="s">
        <v>186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187</v>
      </c>
      <c r="B88" s="3" t="s">
        <v>188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189</v>
      </c>
      <c r="B89" s="3" t="s">
        <v>190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103</v>
      </c>
      <c r="B90" s="3" t="s">
        <v>104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191</v>
      </c>
      <c r="B91" s="14" t="s">
        <v>192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105</v>
      </c>
      <c r="B92" s="3" t="s">
        <v>106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211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212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3D79BD5-F387-4C95-A3D0-5B801EBA63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3638363-8FD2-4715-9B37-8B7F4A60DA8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1F00B88-9860-4535-A58D-DB355C9389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KAPAKU </vt:lpstr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2021-03-11T11:40:52Z</cp:lastPrinted>
  <dcterms:created xsi:type="dcterms:W3CDTF">2012-01-19T09:31:29Z</dcterms:created>
  <dcterms:modified xsi:type="dcterms:W3CDTF">2021-07-26T10:05:41Z</dcterms:modified>
</cp:coreProperties>
</file>