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activeTab="2"/>
  </bookViews>
  <sheets>
    <sheet name="Kop" sheetId="23" r:id="rId1"/>
    <sheet name="1-Pasqyra e Pozicioni Financiar" sheetId="17" r:id="rId2"/>
    <sheet name="2.1-Pasqyra e Perform. (natyra)" sheetId="18" r:id="rId3"/>
    <sheet name="3.1-CashFlow (indirekt)" sheetId="22" r:id="rId4"/>
    <sheet name="4-Pasq. e Levizjeve ne Kapital" sheetId="19" r:id="rId5"/>
    <sheet name="Pasqyra aktiveve" sheetId="24" r:id="rId6"/>
  </sheets>
  <externalReferences>
    <externalReference r:id="rId7"/>
  </externalReference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8" i="24"/>
  <c r="F48"/>
  <c r="D48"/>
  <c r="H47"/>
  <c r="H46"/>
  <c r="H45"/>
  <c r="H44"/>
  <c r="H43"/>
  <c r="H42"/>
  <c r="H41"/>
  <c r="H40"/>
  <c r="H39"/>
  <c r="H48" s="1"/>
  <c r="G33"/>
  <c r="F33"/>
  <c r="D33"/>
  <c r="H32"/>
  <c r="H31"/>
  <c r="H30"/>
  <c r="H28"/>
  <c r="H27"/>
  <c r="H26"/>
  <c r="H25"/>
  <c r="H24"/>
  <c r="H33" s="1"/>
  <c r="G18"/>
  <c r="F18"/>
  <c r="D18"/>
  <c r="H17"/>
  <c r="H16"/>
  <c r="H15"/>
  <c r="H14"/>
  <c r="H13"/>
  <c r="H12"/>
  <c r="H11"/>
  <c r="H10"/>
  <c r="H9"/>
  <c r="H18" s="1"/>
  <c r="C37" i="22"/>
  <c r="E37"/>
  <c r="C49"/>
  <c r="E49"/>
  <c r="C64"/>
  <c r="E64"/>
  <c r="E66" l="1"/>
  <c r="E69" s="1"/>
  <c r="E72" s="1"/>
  <c r="C66"/>
  <c r="C69" s="1"/>
  <c r="C72" s="1"/>
  <c r="B42" i="18" l="1"/>
  <c r="J35" i="19" l="1"/>
  <c r="H35"/>
  <c r="G35"/>
  <c r="F35"/>
  <c r="E35"/>
  <c r="D35"/>
  <c r="C35"/>
  <c r="B35"/>
  <c r="I34"/>
  <c r="K34" s="1"/>
  <c r="I33"/>
  <c r="K33" s="1"/>
  <c r="I32"/>
  <c r="K32" s="1"/>
  <c r="I31"/>
  <c r="K31" s="1"/>
  <c r="G30"/>
  <c r="F30"/>
  <c r="E30"/>
  <c r="D30"/>
  <c r="C30"/>
  <c r="B30"/>
  <c r="I29"/>
  <c r="K29" s="1"/>
  <c r="I28"/>
  <c r="K28" s="1"/>
  <c r="J30"/>
  <c r="I27"/>
  <c r="K27" s="1"/>
  <c r="I26"/>
  <c r="K26" s="1"/>
  <c r="I25"/>
  <c r="K25" s="1"/>
  <c r="J22"/>
  <c r="H22"/>
  <c r="G22"/>
  <c r="F22"/>
  <c r="E22"/>
  <c r="D22"/>
  <c r="C22"/>
  <c r="B22"/>
  <c r="I21"/>
  <c r="K21" s="1"/>
  <c r="I20"/>
  <c r="K20" s="1"/>
  <c r="I19"/>
  <c r="K19" s="1"/>
  <c r="I18"/>
  <c r="K18" s="1"/>
  <c r="G17"/>
  <c r="F17"/>
  <c r="E17"/>
  <c r="D17"/>
  <c r="C17"/>
  <c r="B17"/>
  <c r="I16"/>
  <c r="K16" s="1"/>
  <c r="I15"/>
  <c r="K15" s="1"/>
  <c r="J17"/>
  <c r="I13"/>
  <c r="K13" s="1"/>
  <c r="J12"/>
  <c r="H12"/>
  <c r="G12"/>
  <c r="F12"/>
  <c r="E12"/>
  <c r="D12"/>
  <c r="C12"/>
  <c r="B12"/>
  <c r="I11"/>
  <c r="K11" s="1"/>
  <c r="I10"/>
  <c r="K10" s="1"/>
  <c r="D55" i="18"/>
  <c r="B55"/>
  <c r="D42"/>
  <c r="D47" s="1"/>
  <c r="B47"/>
  <c r="D107" i="17"/>
  <c r="D109" s="1"/>
  <c r="B107"/>
  <c r="B109" s="1"/>
  <c r="D92"/>
  <c r="B92"/>
  <c r="D75"/>
  <c r="B75"/>
  <c r="D55"/>
  <c r="B55"/>
  <c r="D33"/>
  <c r="D57" s="1"/>
  <c r="B33"/>
  <c r="B57" s="1"/>
  <c r="B24" i="19" l="1"/>
  <c r="E24"/>
  <c r="F24"/>
  <c r="D94" i="17"/>
  <c r="B57" i="18"/>
  <c r="D24" i="19"/>
  <c r="I22"/>
  <c r="K22" s="1"/>
  <c r="D57" i="18"/>
  <c r="I35" i="19"/>
  <c r="K35" s="1"/>
  <c r="I12"/>
  <c r="K12" s="1"/>
  <c r="C24"/>
  <c r="G24"/>
  <c r="D111" i="17"/>
  <c r="D113" s="1"/>
  <c r="J24" i="19"/>
  <c r="J37" s="1"/>
  <c r="H30"/>
  <c r="I30" s="1"/>
  <c r="K30" s="1"/>
  <c r="H17"/>
  <c r="I17" s="1"/>
  <c r="K17" s="1"/>
  <c r="I14"/>
  <c r="K14" s="1"/>
  <c r="C37"/>
  <c r="G37"/>
  <c r="F37"/>
  <c r="D37"/>
  <c r="B37"/>
  <c r="E37"/>
  <c r="B94" i="17"/>
  <c r="B111" s="1"/>
  <c r="B113" s="1"/>
  <c r="H24" i="19" l="1"/>
  <c r="H37" s="1"/>
  <c r="I24" l="1"/>
  <c r="K24" s="1"/>
  <c r="I37"/>
  <c r="K37" s="1"/>
</calcChain>
</file>

<file path=xl/sharedStrings.xml><?xml version="1.0" encoding="utf-8"?>
<sst xmlns="http://schemas.openxmlformats.org/spreadsheetml/2006/main" count="355" uniqueCount="274">
  <si>
    <t>Rezerva ligjore</t>
  </si>
  <si>
    <t>Totali i aktiveve afatgjata</t>
  </si>
  <si>
    <t>Totali i aktiveve afatshkurtra</t>
  </si>
  <si>
    <t>Check</t>
  </si>
  <si>
    <t>Tatimi mbi fitimin</t>
  </si>
  <si>
    <t>Totali</t>
  </si>
  <si>
    <t>Rezerva te tjera</t>
  </si>
  <si>
    <t>Te tjera</t>
  </si>
  <si>
    <t>Te ardhura 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</si>
  <si>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</si>
  <si>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</si>
  <si>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</si>
  <si>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</si>
  <si>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</si>
  <si>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</si>
  <si>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</si>
  <si>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</si>
  <si>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</si>
  <si>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</si>
  <si>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</si>
  <si>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</si>
  <si>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</si>
  <si>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</si>
  <si>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</si>
  <si>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</si>
  <si>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</si>
  <si>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</si>
  <si>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</si>
  <si>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</si>
  <si>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</si>
  <si>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</si>
  <si>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</si>
  <si>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</si>
  <si>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</si>
  <si>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</si>
  <si>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</si>
  <si>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</si>
  <si>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</si>
  <si>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</si>
  <si>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</si>
  <si>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</si>
  <si>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</si>
  <si>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</si>
  <si>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</si>
  <si>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</si>
  <si>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</si>
  <si>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</si>
  <si>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</si>
  <si>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</si>
  <si>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</si>
  <si>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</si>
  <si>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</si>
  <si>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</si>
  <si>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</si>
  <si>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</si>
  <si>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</si>
  <si>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</si>
  <si>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</si>
  <si>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Pasqyra e levizjeve ne kapitalin neto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</si>
  <si>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</si>
  <si>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</si>
  <si>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</si>
  <si>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</si>
  <si>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</si>
  <si>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</si>
  <si>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>Pjesa e tatim fitimit te pjesemarrjeve</t>
  </si>
  <si>
    <t xml:space="preserve">Inventaret </t>
  </si>
  <si>
    <t>Te tjera te pagueshme</t>
  </si>
  <si>
    <t>Shpenzime te personelit</t>
  </si>
  <si>
    <t>Shpenzime financiare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</si>
  <si>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</si>
  <si>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</si>
  <si>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</si>
  <si>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</si>
  <si>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</si>
  <si>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</si>
  <si>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</si>
  <si>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</si>
  <si>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</si>
  <si>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</si>
  <si>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</si>
  <si>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</si>
  <si>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</si>
  <si>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</si>
  <si>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</si>
  <si>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</si>
  <si>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</si>
  <si>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</si>
  <si>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</si>
  <si>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</si>
  <si>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</si>
  <si>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</si>
  <si>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</si>
  <si>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</si>
  <si>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</si>
  <si>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</si>
  <si>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</si>
  <si>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</si>
  <si>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</si>
  <si>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</si>
  <si>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</si>
  <si>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</si>
  <si>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</si>
  <si>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</si>
  <si>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</si>
  <si>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</si>
  <si>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</si>
  <si>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</si>
  <si>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</si>
  <si>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</si>
  <si>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</si>
  <si>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</si>
  <si>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</si>
  <si>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</si>
  <si>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</si>
  <si>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</si>
  <si>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</si>
  <si>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</si>
  <si>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</si>
  <si>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</si>
  <si>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</si>
  <si>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</si>
  <si>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</si>
  <si>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</si>
  <si>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</si>
  <si>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</si>
  <si>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</si>
  <si>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</si>
  <si>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</si>
  <si>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</si>
  <si>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</si>
  <si>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* ne rastin e pasqyrave financiare te konsoliduara llogarite me njesite ekonomike brenda grupit eliminohen dhe nuk paraqiten ne pasqyren e performances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</si>
  <si>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</si>
  <si>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</si>
  <si>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</si>
  <si>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</si>
  <si>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</si>
  <si>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</si>
  <si>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</si>
  <si>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</si>
  <si>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</si>
  <si>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</si>
  <si>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</si>
  <si>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</si>
  <si>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</si>
  <si>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</si>
  <si>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</si>
  <si>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</si>
  <si>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</si>
  <si>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</si>
  <si>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</si>
  <si>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</si>
  <si>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</si>
  <si>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</si>
  <si>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</si>
  <si>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</si>
  <si>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</si>
  <si>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</si>
  <si>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</si>
  <si>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</si>
  <si>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</si>
  <si>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</si>
  <si>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</si>
  <si>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</si>
  <si>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</si>
  <si>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</si>
  <si>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</si>
  <si>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</si>
  <si>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</si>
  <si>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</si>
  <si>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</si>
  <si>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</si>
  <si>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</si>
  <si>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</si>
  <si>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</si>
  <si>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</si>
  <si>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</si>
  <si>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</si>
  <si>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</si>
  <si>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</si>
  <si>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</si>
  <si>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</si>
  <si>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</si>
  <si>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</si>
  <si>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</si>
  <si>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</si>
  <si>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</si>
  <si>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</si>
  <si>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</si>
  <si>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</si>
  <si>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</si>
  <si>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</si>
  <si>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</si>
  <si>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</si>
  <si>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</si>
  <si>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</si>
  <si>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</si>
  <si>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</si>
  <si>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</si>
  <si>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</si>
  <si>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</si>
  <si>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</si>
  <si>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</si>
  <si>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Jedas shpk</t>
  </si>
  <si>
    <t>NIPTK81806505G</t>
  </si>
  <si>
    <t>emri Jedas shpk</t>
  </si>
  <si>
    <t>NIPT K81806505G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</si>
  <si>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kursi kembimit</t>
    </r>
  </si>
  <si>
    <t>Te ardhura nga njesite ekonomike brenda grupit*te tjera financiare</t>
  </si>
  <si>
    <t>Interesa te arketueshem dhe te ardhura te tjera te ngjashme nga njesi ekonomike brenda grupit *kembimi</t>
  </si>
  <si>
    <t>q</t>
  </si>
  <si>
    <t>Te tjera shpenzime te shtyra</t>
  </si>
  <si>
    <t>Rezerva Ligjore</t>
  </si>
  <si>
    <t>Emertimi dhe Forma ligjore</t>
  </si>
  <si>
    <t>Jedas Shpk</t>
  </si>
  <si>
    <t>NIPT -i</t>
  </si>
  <si>
    <t>K81806505G</t>
  </si>
  <si>
    <t>Adresa e Selise</t>
  </si>
  <si>
    <t>L 11 Rr Bukuroshja e Durresit</t>
  </si>
  <si>
    <t>Durres</t>
  </si>
  <si>
    <t>Data e krijimit</t>
  </si>
  <si>
    <t>Nr. i  Regjistrit  Tregetar</t>
  </si>
  <si>
    <t>Veprimtaria  Kryesore</t>
  </si>
  <si>
    <t>Ndertim</t>
  </si>
  <si>
    <t>P A S Q Y R A T     F I N A N C I A R E</t>
  </si>
  <si>
    <t xml:space="preserve">(  Ne zbatim te Standartit Kombetar te Kontabilitetit Nr.2 te Permiresuar dhe </t>
  </si>
  <si>
    <t>Ligjit Nr. 25/2018 Date 10.05.2018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</si>
  <si>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</si>
  <si>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</si>
  <si>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</si>
  <si>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</si>
  <si>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</si>
  <si>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</t>
  </si>
  <si>
    <t>Pasqyra Financiare jane te rumbullakosura ne</t>
  </si>
  <si>
    <t>Lek</t>
  </si>
  <si>
    <t xml:space="preserve">  Periudha  Kontabel e Pasqyrave Financiare</t>
  </si>
  <si>
    <t>Nga</t>
  </si>
  <si>
    <t>Deri</t>
  </si>
  <si>
    <t xml:space="preserve">  Data  e  mbylljes se Pasqyrave Financiare</t>
  </si>
  <si>
    <t>PUNOI                                                                           MIRATOHET</t>
  </si>
  <si>
    <t>FATMIRA VARAKU                                                  ADMINISTRATORI</t>
  </si>
  <si>
    <t xml:space="preserve">      BUJAR DODA</t>
  </si>
  <si>
    <t>ShoqeriaJedas</t>
  </si>
  <si>
    <t>NIPTIk81806505G</t>
  </si>
  <si>
    <t>Nr</t>
  </si>
  <si>
    <t>Emertimi</t>
  </si>
  <si>
    <t>Sasia</t>
  </si>
  <si>
    <t>Gjendje</t>
  </si>
  <si>
    <t>Stesa nga</t>
  </si>
  <si>
    <t>Shtesa</t>
  </si>
  <si>
    <t>Pakesime</t>
  </si>
  <si>
    <t>Rivleresimi</t>
  </si>
  <si>
    <t>Toka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</si>
  <si>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</si>
  <si>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</si>
  <si>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</si>
  <si>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</si>
  <si>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</si>
  <si>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</si>
  <si>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Shtesa nga</t>
  </si>
  <si>
    <t>Makineri,paisje,vegla</t>
  </si>
  <si>
    <t>Administratori</t>
  </si>
  <si>
    <t>Bujar Doda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</si>
  <si>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(Te ardhura te shtyra)</t>
    </r>
  </si>
  <si>
    <t>Viti   2021</t>
  </si>
  <si>
    <t>01.01.2021</t>
  </si>
  <si>
    <t>31.12.2021</t>
  </si>
  <si>
    <t>Pasqyrat financiare te vitit 2021</t>
  </si>
  <si>
    <t>Te tjera instalime dhe pajisje 215+218</t>
  </si>
  <si>
    <t>Aktivet Afatgjata Materiale  me vlere fillestare   2021</t>
  </si>
  <si>
    <t>Te tjera paisje</t>
  </si>
  <si>
    <t>Amortizimi A.A.Materiale   2021</t>
  </si>
  <si>
    <t>te tjera</t>
  </si>
  <si>
    <t>Vlera Kontabel Neto e A.A.Materiale 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</si>
</sst>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9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sz val="10"/>
      <name val="Arial"/>
    </font>
    <font>
      <i/>
      <sz val="10"/>
      <name val="Arial"/>
      <family val="2"/>
    </font>
    <font>
      <b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2" fillId="0" borderId="0"/>
    <xf numFmtId="0" fontId="2" fillId="0" borderId="0"/>
    <xf numFmtId="0" fontId="20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171" fontId="193" fillId="0" borderId="0" applyFont="0" applyFill="0" applyBorder="0" applyAlignment="0" applyProtection="0"/>
  </cellStyleXfs>
  <cellXfs count="18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14" fontId="168" fillId="0" borderId="0" xfId="3275" applyNumberFormat="1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 vertical="center"/>
    </xf>
    <xf numFmtId="0" fontId="167" fillId="0" borderId="0" xfId="3507" applyNumberFormat="1" applyFont="1" applyFill="1" applyBorder="1" applyAlignment="1">
      <alignment vertical="center"/>
    </xf>
    <xf numFmtId="0" fontId="168" fillId="0" borderId="0" xfId="3507" applyNumberFormat="1" applyFont="1" applyFill="1" applyBorder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5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7" applyNumberFormat="1" applyFont="1" applyFill="1" applyBorder="1" applyAlignment="1">
      <alignment vertical="center"/>
    </xf>
    <xf numFmtId="37" fontId="176" fillId="0" borderId="0" xfId="3507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 applyBorder="1" applyAlignment="1">
      <alignment vertical="center"/>
    </xf>
    <xf numFmtId="0" fontId="178" fillId="0" borderId="0" xfId="0" applyFont="1"/>
    <xf numFmtId="0" fontId="179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26" xfId="0" applyNumberFormat="1" applyFont="1" applyBorder="1"/>
    <xf numFmtId="37" fontId="178" fillId="0" borderId="0" xfId="0" applyNumberFormat="1" applyFont="1" applyBorder="1"/>
    <xf numFmtId="37" fontId="178" fillId="0" borderId="26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0" fontId="173" fillId="0" borderId="0" xfId="0" applyFont="1" applyFill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" fontId="171" fillId="0" borderId="0" xfId="0" applyNumberFormat="1" applyFont="1" applyFill="1" applyBorder="1" applyAlignment="1">
      <alignment horizontal="center" vertical="center"/>
    </xf>
    <xf numFmtId="37" fontId="178" fillId="0" borderId="0" xfId="0" applyNumberFormat="1" applyFont="1" applyFill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37" fontId="178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8" fillId="0" borderId="0" xfId="0" applyNumberFormat="1" applyFont="1"/>
    <xf numFmtId="0" fontId="169" fillId="0" borderId="0" xfId="6592" applyNumberFormat="1" applyFont="1" applyFill="1" applyBorder="1" applyAlignment="1" applyProtection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3" fillId="0" borderId="0" xfId="6592" applyFont="1"/>
    <xf numFmtId="37" fontId="173" fillId="0" borderId="0" xfId="6592" applyNumberFormat="1" applyFont="1" applyAlignment="1">
      <alignment horizontal="right"/>
    </xf>
    <xf numFmtId="37" fontId="173" fillId="0" borderId="0" xfId="6592" applyNumberFormat="1" applyFont="1" applyBorder="1" applyAlignment="1">
      <alignment horizontal="right"/>
    </xf>
    <xf numFmtId="37" fontId="178" fillId="0" borderId="16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0" fontId="180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79" fillId="0" borderId="0" xfId="6592" applyFont="1"/>
    <xf numFmtId="0" fontId="169" fillId="0" borderId="0" xfId="6592" applyNumberFormat="1" applyFont="1" applyFill="1" applyBorder="1" applyAlignment="1" applyProtection="1">
      <alignment horizontal="center" wrapText="1"/>
    </xf>
    <xf numFmtId="0" fontId="169" fillId="0" borderId="0" xfId="6593" applyFont="1" applyFill="1" applyBorder="1"/>
    <xf numFmtId="0" fontId="173" fillId="0" borderId="0" xfId="6592" applyFont="1" applyBorder="1"/>
    <xf numFmtId="0" fontId="174" fillId="0" borderId="0" xfId="6592" applyNumberFormat="1" applyFont="1" applyFill="1" applyBorder="1" applyAlignment="1" applyProtection="1"/>
    <xf numFmtId="0" fontId="169" fillId="0" borderId="0" xfId="6592" applyNumberFormat="1" applyFont="1" applyFill="1" applyBorder="1" applyAlignment="1" applyProtection="1">
      <alignment horizontal="right" wrapText="1"/>
    </xf>
    <xf numFmtId="0" fontId="174" fillId="0" borderId="0" xfId="6593" applyFont="1" applyFill="1" applyBorder="1"/>
    <xf numFmtId="37" fontId="174" fillId="0" borderId="0" xfId="6594" applyNumberFormat="1" applyFont="1" applyBorder="1" applyAlignment="1">
      <alignment horizontal="right"/>
    </xf>
    <xf numFmtId="37" fontId="174" fillId="0" borderId="0" xfId="6594" applyNumberFormat="1" applyFont="1" applyFill="1" applyBorder="1" applyAlignment="1" applyProtection="1">
      <alignment horizontal="right" wrapText="1"/>
    </xf>
    <xf numFmtId="0" fontId="183" fillId="0" borderId="0" xfId="6592" applyNumberFormat="1" applyFont="1" applyFill="1" applyBorder="1" applyAlignment="1" applyProtection="1">
      <alignment vertical="center"/>
    </xf>
    <xf numFmtId="0" fontId="181" fillId="0" borderId="0" xfId="6592" applyNumberFormat="1" applyFont="1" applyFill="1" applyBorder="1" applyAlignment="1" applyProtection="1">
      <alignment vertical="center"/>
    </xf>
    <xf numFmtId="37" fontId="174" fillId="0" borderId="0" xfId="6594" applyNumberFormat="1" applyFont="1" applyFill="1" applyBorder="1" applyAlignment="1">
      <alignment horizontal="right"/>
    </xf>
    <xf numFmtId="37" fontId="169" fillId="0" borderId="26" xfId="6594" applyNumberFormat="1" applyFont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vertical="top" wrapText="1"/>
    </xf>
    <xf numFmtId="0" fontId="181" fillId="0" borderId="0" xfId="6592" applyNumberFormat="1" applyFont="1" applyFill="1" applyBorder="1" applyAlignment="1" applyProtection="1">
      <alignment vertical="top" wrapText="1"/>
    </xf>
    <xf numFmtId="37" fontId="178" fillId="0" borderId="26" xfId="6592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vertical="top"/>
    </xf>
    <xf numFmtId="37" fontId="173" fillId="0" borderId="0" xfId="6592" applyNumberFormat="1" applyFont="1" applyFill="1" applyBorder="1" applyAlignment="1">
      <alignment horizontal="right"/>
    </xf>
    <xf numFmtId="37" fontId="178" fillId="59" borderId="16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/>
    <xf numFmtId="37" fontId="173" fillId="0" borderId="0" xfId="6592" applyNumberFormat="1" applyFont="1" applyBorder="1"/>
    <xf numFmtId="37" fontId="173" fillId="0" borderId="0" xfId="6592" applyNumberFormat="1" applyFont="1"/>
    <xf numFmtId="0" fontId="181" fillId="60" borderId="0" xfId="6592" applyNumberFormat="1" applyFont="1" applyFill="1" applyBorder="1" applyAlignment="1" applyProtection="1">
      <alignment vertical="top"/>
    </xf>
    <xf numFmtId="0" fontId="169" fillId="60" borderId="0" xfId="0" applyNumberFormat="1" applyFont="1" applyFill="1" applyBorder="1" applyAlignment="1" applyProtection="1">
      <alignment wrapText="1"/>
    </xf>
    <xf numFmtId="0" fontId="175" fillId="60" borderId="0" xfId="0" applyNumberFormat="1" applyFont="1" applyFill="1" applyBorder="1" applyAlignment="1" applyProtection="1">
      <alignment horizontal="left" wrapText="1" indent="2"/>
    </xf>
    <xf numFmtId="37" fontId="178" fillId="61" borderId="26" xfId="6592" applyNumberFormat="1" applyFont="1" applyFill="1" applyBorder="1" applyAlignment="1">
      <alignment horizontal="right"/>
    </xf>
    <xf numFmtId="37" fontId="173" fillId="61" borderId="0" xfId="6592" applyNumberFormat="1" applyFont="1" applyFill="1" applyAlignment="1">
      <alignment horizontal="right"/>
    </xf>
    <xf numFmtId="0" fontId="169" fillId="0" borderId="0" xfId="3275" applyFont="1" applyFill="1" applyAlignment="1">
      <alignment vertical="top" wrapText="1"/>
    </xf>
    <xf numFmtId="1" fontId="176" fillId="0" borderId="0" xfId="3507" applyNumberFormat="1" applyFont="1" applyFill="1" applyBorder="1" applyAlignment="1">
      <alignment vertical="center"/>
    </xf>
    <xf numFmtId="168" fontId="176" fillId="0" borderId="0" xfId="3507" applyNumberFormat="1" applyFont="1" applyFill="1" applyBorder="1" applyAlignment="1">
      <alignment vertical="center"/>
    </xf>
    <xf numFmtId="37" fontId="178" fillId="59" borderId="16" xfId="0" applyNumberFormat="1" applyFont="1" applyFill="1" applyBorder="1"/>
    <xf numFmtId="37" fontId="178" fillId="59" borderId="0" xfId="0" applyNumberFormat="1" applyFont="1" applyFill="1" applyBorder="1"/>
    <xf numFmtId="0" fontId="169" fillId="59" borderId="0" xfId="0" applyNumberFormat="1" applyFont="1" applyFill="1" applyBorder="1" applyAlignment="1" applyProtection="1">
      <alignment horizontal="left" wrapText="1"/>
    </xf>
    <xf numFmtId="0" fontId="174" fillId="0" borderId="0" xfId="0" applyNumberFormat="1" applyFont="1" applyFill="1" applyBorder="1" applyAlignment="1" applyProtection="1">
      <alignment horizontal="left" wrapText="1"/>
    </xf>
    <xf numFmtId="37" fontId="178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0" fontId="175" fillId="0" borderId="0" xfId="0" applyNumberFormat="1" applyFont="1" applyFill="1" applyBorder="1" applyAlignment="1" applyProtection="1">
      <alignment wrapText="1"/>
    </xf>
    <xf numFmtId="38" fontId="173" fillId="0" borderId="0" xfId="0" applyNumberFormat="1" applyFont="1"/>
    <xf numFmtId="38" fontId="173" fillId="0" borderId="0" xfId="0" applyNumberFormat="1" applyFont="1" applyBorder="1"/>
    <xf numFmtId="0" fontId="12" fillId="0" borderId="0" xfId="0" applyFont="1"/>
    <xf numFmtId="0" fontId="12" fillId="0" borderId="27" xfId="0" applyFont="1" applyBorder="1"/>
    <xf numFmtId="0" fontId="12" fillId="0" borderId="26" xfId="0" applyFont="1" applyBorder="1"/>
    <xf numFmtId="0" fontId="12" fillId="0" borderId="28" xfId="0" applyFont="1" applyBorder="1"/>
    <xf numFmtId="0" fontId="185" fillId="0" borderId="29" xfId="0" applyFont="1" applyBorder="1"/>
    <xf numFmtId="0" fontId="185" fillId="0" borderId="0" xfId="0" applyFont="1" applyBorder="1"/>
    <xf numFmtId="0" fontId="185" fillId="0" borderId="30" xfId="0" applyFont="1" applyBorder="1"/>
    <xf numFmtId="0" fontId="185" fillId="0" borderId="30" xfId="0" applyFont="1" applyBorder="1" applyAlignment="1">
      <alignment horizontal="right"/>
    </xf>
    <xf numFmtId="0" fontId="185" fillId="0" borderId="30" xfId="0" applyFont="1" applyBorder="1" applyAlignment="1">
      <alignment horizontal="center"/>
    </xf>
    <xf numFmtId="0" fontId="185" fillId="0" borderId="31" xfId="0" applyFont="1" applyBorder="1"/>
    <xf numFmtId="0" fontId="185" fillId="0" borderId="0" xfId="0" applyFont="1"/>
    <xf numFmtId="0" fontId="185" fillId="0" borderId="26" xfId="0" applyFont="1" applyBorder="1" applyAlignment="1">
      <alignment horizontal="right"/>
    </xf>
    <xf numFmtId="0" fontId="185" fillId="0" borderId="26" xfId="0" applyFont="1" applyBorder="1" applyAlignment="1">
      <alignment horizontal="center"/>
    </xf>
    <xf numFmtId="0" fontId="185" fillId="0" borderId="26" xfId="0" applyFont="1" applyBorder="1"/>
    <xf numFmtId="0" fontId="185" fillId="0" borderId="15" xfId="0" applyFont="1" applyBorder="1"/>
    <xf numFmtId="0" fontId="185" fillId="0" borderId="15" xfId="0" applyFont="1" applyBorder="1" applyAlignment="1">
      <alignment horizontal="center"/>
    </xf>
    <xf numFmtId="0" fontId="185" fillId="0" borderId="0" xfId="0" applyNumberFormat="1" applyFont="1" applyBorder="1" applyAlignment="1">
      <alignment horizontal="center"/>
    </xf>
    <xf numFmtId="0" fontId="185" fillId="0" borderId="0" xfId="0" applyFont="1" applyBorder="1" applyAlignment="1">
      <alignment horizontal="center"/>
    </xf>
    <xf numFmtId="0" fontId="12" fillId="0" borderId="29" xfId="0" applyFont="1" applyBorder="1"/>
    <xf numFmtId="0" fontId="12" fillId="0" borderId="0" xfId="0" applyFont="1" applyBorder="1"/>
    <xf numFmtId="0" fontId="12" fillId="0" borderId="31" xfId="0" applyFont="1" applyBorder="1"/>
    <xf numFmtId="0" fontId="187" fillId="0" borderId="0" xfId="0" applyFont="1" applyBorder="1" applyAlignment="1">
      <alignment horizontal="center"/>
    </xf>
    <xf numFmtId="0" fontId="188" fillId="0" borderId="29" xfId="0" applyFont="1" applyBorder="1"/>
    <xf numFmtId="0" fontId="188" fillId="0" borderId="0" xfId="0" applyFont="1" applyBorder="1"/>
    <xf numFmtId="0" fontId="188" fillId="0" borderId="31" xfId="0" applyFont="1" applyBorder="1"/>
    <xf numFmtId="0" fontId="188" fillId="0" borderId="0" xfId="0" applyFont="1"/>
    <xf numFmtId="14" fontId="185" fillId="0" borderId="30" xfId="0" applyNumberFormat="1" applyFont="1" applyBorder="1"/>
    <xf numFmtId="0" fontId="12" fillId="0" borderId="32" xfId="0" applyFont="1" applyBorder="1"/>
    <xf numFmtId="0" fontId="12" fillId="0" borderId="30" xfId="0" applyFont="1" applyBorder="1"/>
    <xf numFmtId="0" fontId="12" fillId="0" borderId="33" xfId="0" applyFont="1" applyBorder="1"/>
    <xf numFmtId="0" fontId="0" fillId="0" borderId="0" xfId="0"/>
    <xf numFmtId="0" fontId="189" fillId="0" borderId="0" xfId="0" applyFont="1" applyAlignment="1">
      <alignment horizontal="left" vertical="center"/>
    </xf>
    <xf numFmtId="0" fontId="190" fillId="0" borderId="0" xfId="0" applyFont="1"/>
    <xf numFmtId="0" fontId="12" fillId="0" borderId="34" xfId="0" applyFont="1" applyBorder="1" applyAlignment="1">
      <alignment horizontal="center"/>
    </xf>
    <xf numFmtId="14" fontId="12" fillId="0" borderId="35" xfId="0" applyNumberFormat="1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192" fillId="0" borderId="0" xfId="0" applyFont="1"/>
    <xf numFmtId="3" fontId="193" fillId="0" borderId="36" xfId="6597" applyNumberFormat="1" applyBorder="1"/>
    <xf numFmtId="0" fontId="192" fillId="0" borderId="36" xfId="0" applyFont="1" applyBorder="1"/>
    <xf numFmtId="0" fontId="0" fillId="0" borderId="36" xfId="0" applyBorder="1"/>
    <xf numFmtId="0" fontId="0" fillId="0" borderId="34" xfId="0" applyBorder="1" applyAlignment="1">
      <alignment horizontal="center"/>
    </xf>
    <xf numFmtId="0" fontId="0" fillId="0" borderId="34" xfId="0" applyBorder="1"/>
    <xf numFmtId="3" fontId="193" fillId="0" borderId="34" xfId="6597" applyNumberFormat="1" applyBorder="1"/>
    <xf numFmtId="0" fontId="12" fillId="0" borderId="37" xfId="0" applyFont="1" applyBorder="1" applyAlignment="1">
      <alignment vertical="center"/>
    </xf>
    <xf numFmtId="0" fontId="194" fillId="0" borderId="38" xfId="0" applyFont="1" applyBorder="1" applyAlignment="1">
      <alignment vertical="center"/>
    </xf>
    <xf numFmtId="0" fontId="194" fillId="0" borderId="38" xfId="0" applyFont="1" applyBorder="1" applyAlignment="1">
      <alignment horizontal="center" vertical="center"/>
    </xf>
    <xf numFmtId="3" fontId="194" fillId="0" borderId="38" xfId="6597" applyNumberFormat="1" applyFont="1" applyBorder="1" applyAlignment="1">
      <alignment vertical="center"/>
    </xf>
    <xf numFmtId="3" fontId="194" fillId="0" borderId="39" xfId="6597" applyNumberFormat="1" applyFont="1" applyBorder="1" applyAlignment="1">
      <alignment vertical="center"/>
    </xf>
    <xf numFmtId="1" fontId="0" fillId="0" borderId="36" xfId="0" applyNumberFormat="1" applyBorder="1"/>
    <xf numFmtId="1" fontId="0" fillId="0" borderId="0" xfId="0" applyNumberFormat="1"/>
    <xf numFmtId="3" fontId="193" fillId="0" borderId="0" xfId="6597" applyNumberFormat="1" applyBorder="1"/>
    <xf numFmtId="0" fontId="0" fillId="0" borderId="0" xfId="0" applyBorder="1"/>
    <xf numFmtId="3" fontId="0" fillId="0" borderId="0" xfId="0" applyNumberFormat="1" applyBorder="1"/>
    <xf numFmtId="3" fontId="193" fillId="0" borderId="0" xfId="6597" applyNumberFormat="1" applyFill="1" applyBorder="1"/>
    <xf numFmtId="3" fontId="0" fillId="0" borderId="0" xfId="0" applyNumberFormat="1"/>
    <xf numFmtId="0" fontId="12" fillId="0" borderId="36" xfId="0" applyFont="1" applyBorder="1"/>
    <xf numFmtId="0" fontId="185" fillId="0" borderId="15" xfId="0" applyFont="1" applyBorder="1" applyAlignment="1">
      <alignment horizontal="center"/>
    </xf>
    <xf numFmtId="21" fontId="185" fillId="0" borderId="0" xfId="0" applyNumberFormat="1" applyFont="1" applyBorder="1" applyAlignment="1">
      <alignment horizontal="center"/>
    </xf>
    <xf numFmtId="0" fontId="185" fillId="0" borderId="0" xfId="0" applyFont="1" applyBorder="1" applyAlignment="1">
      <alignment horizontal="center"/>
    </xf>
    <xf numFmtId="46" fontId="185" fillId="0" borderId="0" xfId="0" applyNumberFormat="1" applyFont="1" applyBorder="1" applyAlignment="1">
      <alignment horizontal="center"/>
    </xf>
    <xf numFmtId="0" fontId="186" fillId="0" borderId="29" xfId="0" applyFont="1" applyBorder="1" applyAlignment="1">
      <alignment horizontal="center"/>
    </xf>
    <xf numFmtId="0" fontId="186" fillId="0" borderId="0" xfId="0" applyFont="1" applyBorder="1" applyAlignment="1">
      <alignment horizontal="center"/>
    </xf>
    <xf numFmtId="0" fontId="186" fillId="0" borderId="31" xfId="0" applyFont="1" applyBorder="1" applyAlignment="1">
      <alignment horizontal="center"/>
    </xf>
    <xf numFmtId="0" fontId="185" fillId="0" borderId="30" xfId="0" applyFont="1" applyBorder="1" applyAlignment="1">
      <alignment horizontal="center"/>
    </xf>
    <xf numFmtId="0" fontId="168" fillId="0" borderId="0" xfId="3507" applyNumberFormat="1" applyFont="1" applyFill="1" applyBorder="1" applyAlignment="1">
      <alignment horizontal="left" vertical="center" wrapText="1"/>
    </xf>
    <xf numFmtId="0" fontId="170" fillId="0" borderId="0" xfId="0" applyFont="1" applyBorder="1" applyAlignment="1">
      <alignment horizontal="left"/>
    </xf>
    <xf numFmtId="0" fontId="19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1" fillId="0" borderId="0" xfId="0" applyFont="1" applyAlignment="1">
      <alignment horizont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88" fillId="0" borderId="34" xfId="0" applyFont="1" applyBorder="1" applyAlignment="1">
      <alignment horizontal="center" vertical="center"/>
    </xf>
    <xf numFmtId="0" fontId="188" fillId="0" borderId="35" xfId="0" applyFont="1" applyBorder="1" applyAlignment="1">
      <alignment horizontal="center" vertic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omma_21.Aktivet Afatgjata Materiale  09" xfId="659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6"/>
    <cellStyle name="Normal 22" xfId="6590"/>
    <cellStyle name="Normal 22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3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kubinfo2-my.sharepoint.com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55"/>
  <sheetViews>
    <sheetView topLeftCell="A29" workbookViewId="0">
      <selection activeCell="K35" sqref="K35"/>
    </sheetView>
  </sheetViews>
  <sheetFormatPr defaultRowHeight="12.75"/>
  <cols>
    <col min="1" max="1" width="5.42578125" style="113" customWidth="1"/>
    <col min="2" max="3" width="9.140625" style="113"/>
    <col min="4" max="4" width="9.28515625" style="113" customWidth="1"/>
    <col min="5" max="5" width="11.42578125" style="113" customWidth="1"/>
    <col min="6" max="6" width="12.85546875" style="113" customWidth="1"/>
    <col min="7" max="7" width="5.42578125" style="113" customWidth="1"/>
    <col min="8" max="8" width="9.85546875" style="113" bestFit="1" customWidth="1"/>
    <col min="9" max="9" width="9.140625" style="113"/>
    <col min="10" max="10" width="3.140625" style="113" customWidth="1"/>
    <col min="11" max="11" width="9.140625" style="113"/>
    <col min="12" max="12" width="1.85546875" style="113" customWidth="1"/>
    <col min="13" max="16384" width="9.140625" style="113"/>
  </cols>
  <sheetData>
    <row r="2" spans="2:11">
      <c r="B2" s="114"/>
      <c r="C2" s="115"/>
      <c r="D2" s="115"/>
      <c r="E2" s="115"/>
      <c r="F2" s="115"/>
      <c r="G2" s="115"/>
      <c r="H2" s="115"/>
      <c r="I2" s="115"/>
      <c r="J2" s="115"/>
      <c r="K2" s="116"/>
    </row>
    <row r="3" spans="2:11" s="123" customFormat="1" ht="12">
      <c r="B3" s="117"/>
      <c r="C3" s="118" t="s">
        <v>213</v>
      </c>
      <c r="D3" s="118"/>
      <c r="E3" s="118"/>
      <c r="F3" s="119" t="s">
        <v>214</v>
      </c>
      <c r="G3" s="120"/>
      <c r="H3" s="121"/>
      <c r="I3" s="119"/>
      <c r="J3" s="118"/>
      <c r="K3" s="122"/>
    </row>
    <row r="4" spans="2:11" s="123" customFormat="1" ht="12">
      <c r="B4" s="117"/>
      <c r="C4" s="118" t="s">
        <v>215</v>
      </c>
      <c r="D4" s="118"/>
      <c r="E4" s="118"/>
      <c r="F4" s="119" t="s">
        <v>216</v>
      </c>
      <c r="G4" s="124"/>
      <c r="H4" s="125"/>
      <c r="I4" s="126"/>
      <c r="J4" s="126"/>
      <c r="K4" s="122"/>
    </row>
    <row r="5" spans="2:11" s="123" customFormat="1" ht="12">
      <c r="B5" s="117"/>
      <c r="C5" s="118" t="s">
        <v>217</v>
      </c>
      <c r="D5" s="118"/>
      <c r="E5" s="118"/>
      <c r="F5" s="127" t="s">
        <v>218</v>
      </c>
      <c r="G5" s="119"/>
      <c r="H5" s="119"/>
      <c r="I5" s="119"/>
      <c r="J5" s="119"/>
      <c r="K5" s="122"/>
    </row>
    <row r="6" spans="2:11" s="123" customFormat="1" ht="12">
      <c r="B6" s="117"/>
      <c r="C6" s="118"/>
      <c r="D6" s="118"/>
      <c r="E6" s="118"/>
      <c r="F6" s="118"/>
      <c r="G6" s="118"/>
      <c r="H6" s="128" t="s">
        <v>219</v>
      </c>
      <c r="I6" s="128"/>
      <c r="J6" s="126"/>
      <c r="K6" s="122"/>
    </row>
    <row r="7" spans="2:11" s="123" customFormat="1" ht="12">
      <c r="B7" s="117"/>
      <c r="C7" s="118" t="s">
        <v>220</v>
      </c>
      <c r="D7" s="118"/>
      <c r="E7" s="118"/>
      <c r="F7" s="119"/>
      <c r="G7" s="129"/>
      <c r="H7" s="118"/>
      <c r="I7" s="118"/>
      <c r="J7" s="118"/>
      <c r="K7" s="122"/>
    </row>
    <row r="8" spans="2:11" s="123" customFormat="1" ht="12">
      <c r="B8" s="117"/>
      <c r="C8" s="118" t="s">
        <v>221</v>
      </c>
      <c r="D8" s="118"/>
      <c r="E8" s="118"/>
      <c r="F8" s="127"/>
      <c r="G8" s="130"/>
      <c r="H8" s="118"/>
      <c r="I8" s="118"/>
      <c r="J8" s="118"/>
      <c r="K8" s="122"/>
    </row>
    <row r="9" spans="2:11" s="123" customFormat="1" ht="12">
      <c r="B9" s="117"/>
      <c r="C9" s="118"/>
      <c r="D9" s="118"/>
      <c r="E9" s="118"/>
      <c r="F9" s="118"/>
      <c r="G9" s="118"/>
      <c r="H9" s="118"/>
      <c r="I9" s="118"/>
      <c r="J9" s="118"/>
      <c r="K9" s="122"/>
    </row>
    <row r="10" spans="2:11" s="123" customFormat="1" ht="12">
      <c r="B10" s="117"/>
      <c r="C10" s="118" t="s">
        <v>222</v>
      </c>
      <c r="D10" s="118"/>
      <c r="E10" s="118"/>
      <c r="F10" s="119" t="s">
        <v>223</v>
      </c>
      <c r="G10" s="119"/>
      <c r="H10" s="119"/>
      <c r="I10" s="119"/>
      <c r="J10" s="119"/>
      <c r="K10" s="122"/>
    </row>
    <row r="11" spans="2:11" s="123" customFormat="1" ht="12">
      <c r="B11" s="117"/>
      <c r="C11" s="118"/>
      <c r="D11" s="118"/>
      <c r="E11" s="118"/>
      <c r="F11" s="127"/>
      <c r="G11" s="127"/>
      <c r="H11" s="127"/>
      <c r="I11" s="127"/>
      <c r="J11" s="127"/>
      <c r="K11" s="122"/>
    </row>
    <row r="12" spans="2:11" s="123" customFormat="1" ht="12">
      <c r="B12" s="117"/>
      <c r="C12" s="118"/>
      <c r="D12" s="118"/>
      <c r="E12" s="118"/>
      <c r="F12" s="127"/>
      <c r="G12" s="127"/>
      <c r="H12" s="127"/>
      <c r="I12" s="127"/>
      <c r="J12" s="127"/>
      <c r="K12" s="122"/>
    </row>
    <row r="13" spans="2:11">
      <c r="B13" s="131"/>
      <c r="C13" s="132"/>
      <c r="D13" s="132"/>
      <c r="E13" s="132"/>
      <c r="F13" s="132"/>
      <c r="G13" s="132"/>
      <c r="H13" s="132"/>
      <c r="I13" s="132"/>
      <c r="J13" s="132"/>
      <c r="K13" s="133"/>
    </row>
    <row r="14" spans="2:11">
      <c r="B14" s="131"/>
      <c r="C14" s="132"/>
      <c r="D14" s="132"/>
      <c r="E14" s="132"/>
      <c r="F14" s="132"/>
      <c r="G14" s="132"/>
      <c r="H14" s="132"/>
      <c r="I14" s="132"/>
      <c r="J14" s="132"/>
      <c r="K14" s="133"/>
    </row>
    <row r="15" spans="2:11">
      <c r="B15" s="131"/>
      <c r="C15" s="132"/>
      <c r="D15" s="132"/>
      <c r="E15" s="132"/>
      <c r="F15" s="132"/>
      <c r="G15" s="132"/>
      <c r="H15" s="132"/>
      <c r="I15" s="132"/>
      <c r="J15" s="132"/>
      <c r="K15" s="133"/>
    </row>
    <row r="16" spans="2:11">
      <c r="B16" s="131"/>
      <c r="C16" s="132"/>
      <c r="D16" s="132"/>
      <c r="E16" s="132"/>
      <c r="F16" s="132"/>
      <c r="G16" s="132"/>
      <c r="H16" s="132"/>
      <c r="I16" s="132"/>
      <c r="J16" s="132"/>
      <c r="K16" s="133"/>
    </row>
    <row r="17" spans="2:11">
      <c r="B17" s="131"/>
      <c r="C17" s="132"/>
      <c r="D17" s="132"/>
      <c r="E17" s="132"/>
      <c r="F17" s="132"/>
      <c r="G17" s="132"/>
      <c r="H17" s="132"/>
      <c r="I17" s="132"/>
      <c r="J17" s="132"/>
      <c r="K17" s="133"/>
    </row>
    <row r="18" spans="2:11">
      <c r="B18" s="131"/>
      <c r="C18" s="132"/>
      <c r="D18" s="132"/>
      <c r="E18" s="132"/>
      <c r="F18" s="132"/>
      <c r="G18" s="132"/>
      <c r="H18" s="132"/>
      <c r="I18" s="132"/>
      <c r="J18" s="132"/>
      <c r="K18" s="133"/>
    </row>
    <row r="19" spans="2:11">
      <c r="B19" s="131"/>
      <c r="C19" s="132"/>
      <c r="D19" s="132"/>
      <c r="E19" s="132"/>
      <c r="F19" s="132"/>
      <c r="G19" s="132"/>
      <c r="H19" s="132"/>
      <c r="I19" s="132"/>
      <c r="J19" s="132"/>
      <c r="K19" s="133"/>
    </row>
    <row r="20" spans="2:11">
      <c r="B20" s="131"/>
      <c r="C20" s="132"/>
      <c r="D20" s="132"/>
      <c r="E20" s="132"/>
      <c r="F20" s="132"/>
      <c r="G20" s="132"/>
      <c r="H20" s="132"/>
      <c r="I20" s="132"/>
      <c r="J20" s="132"/>
      <c r="K20" s="133"/>
    </row>
    <row r="21" spans="2:11">
      <c r="B21" s="131"/>
      <c r="D21" s="132"/>
      <c r="E21" s="132"/>
      <c r="F21" s="132"/>
      <c r="G21" s="132"/>
      <c r="H21" s="132"/>
      <c r="I21" s="132"/>
      <c r="J21" s="132"/>
      <c r="K21" s="133"/>
    </row>
    <row r="22" spans="2:11">
      <c r="B22" s="131"/>
      <c r="C22" s="132"/>
      <c r="D22" s="132"/>
      <c r="E22" s="132"/>
      <c r="F22" s="132"/>
      <c r="G22" s="132"/>
      <c r="H22" s="132"/>
      <c r="I22" s="132"/>
      <c r="J22" s="132"/>
      <c r="K22" s="133"/>
    </row>
    <row r="23" spans="2:11">
      <c r="B23" s="131"/>
      <c r="C23" s="132"/>
      <c r="D23" s="132"/>
      <c r="E23" s="132"/>
      <c r="F23" s="132"/>
      <c r="G23" s="132"/>
      <c r="H23" s="132"/>
      <c r="I23" s="132"/>
      <c r="J23" s="132"/>
      <c r="K23" s="133"/>
    </row>
    <row r="24" spans="2:11">
      <c r="B24" s="131"/>
      <c r="C24" s="132"/>
      <c r="D24" s="132"/>
      <c r="E24" s="132"/>
      <c r="F24" s="132"/>
      <c r="G24" s="132"/>
      <c r="H24" s="132"/>
      <c r="I24" s="132"/>
      <c r="J24" s="132"/>
      <c r="K24" s="133"/>
    </row>
    <row r="25" spans="2:11" ht="33.75">
      <c r="B25" s="173" t="s">
        <v>224</v>
      </c>
      <c r="C25" s="174"/>
      <c r="D25" s="174"/>
      <c r="E25" s="174"/>
      <c r="F25" s="174"/>
      <c r="G25" s="174"/>
      <c r="H25" s="174"/>
      <c r="I25" s="174"/>
      <c r="J25" s="174"/>
      <c r="K25" s="175"/>
    </row>
    <row r="26" spans="2:11">
      <c r="B26" s="131"/>
      <c r="C26" s="171" t="s">
        <v>225</v>
      </c>
      <c r="D26" s="171"/>
      <c r="E26" s="171"/>
      <c r="F26" s="171"/>
      <c r="G26" s="171"/>
      <c r="H26" s="171"/>
      <c r="I26" s="171"/>
      <c r="J26" s="171"/>
      <c r="K26" s="133"/>
    </row>
    <row r="27" spans="2:11">
      <c r="B27" s="131"/>
      <c r="C27" s="171" t="s">
        <v>226</v>
      </c>
      <c r="D27" s="171"/>
      <c r="E27" s="171"/>
      <c r="F27" s="171"/>
      <c r="G27" s="171"/>
      <c r="H27" s="171"/>
      <c r="I27" s="171"/>
      <c r="J27" s="171"/>
      <c r="K27" s="133"/>
    </row>
    <row r="28" spans="2:11">
      <c r="B28" s="131"/>
      <c r="C28" s="132"/>
      <c r="D28" s="132"/>
      <c r="E28" s="132"/>
      <c r="F28" s="132"/>
      <c r="G28" s="132"/>
      <c r="H28" s="132"/>
      <c r="I28" s="132"/>
      <c r="J28" s="132"/>
      <c r="K28" s="133"/>
    </row>
    <row r="29" spans="2:11">
      <c r="B29" s="131"/>
      <c r="C29" s="132"/>
      <c r="D29" s="132"/>
      <c r="E29" s="132"/>
      <c r="F29" s="132"/>
      <c r="G29" s="132"/>
      <c r="H29" s="132"/>
      <c r="I29" s="132"/>
      <c r="J29" s="132"/>
      <c r="K29" s="133"/>
    </row>
    <row r="30" spans="2:11" ht="33.75">
      <c r="B30" s="131"/>
      <c r="C30" s="132"/>
      <c r="D30" s="132"/>
      <c r="E30" s="132"/>
      <c r="F30" s="134" t="s">
        <v>264</v>
      </c>
      <c r="G30" s="132"/>
      <c r="H30" s="132"/>
      <c r="I30" s="132"/>
      <c r="J30" s="132"/>
      <c r="K30" s="133"/>
    </row>
    <row r="31" spans="2:11">
      <c r="B31" s="131"/>
      <c r="C31" s="132"/>
      <c r="D31" s="132"/>
      <c r="E31" s="132"/>
      <c r="F31" s="132"/>
      <c r="G31" s="132"/>
      <c r="H31" s="132"/>
      <c r="I31" s="132"/>
      <c r="J31" s="132"/>
      <c r="K31" s="133"/>
    </row>
    <row r="32" spans="2:11">
      <c r="B32" s="131"/>
      <c r="C32" s="132"/>
      <c r="D32" s="132"/>
      <c r="E32" s="132"/>
      <c r="F32" s="132"/>
      <c r="G32" s="132"/>
      <c r="H32" s="132"/>
      <c r="I32" s="132"/>
      <c r="J32" s="132"/>
      <c r="K32" s="133"/>
    </row>
    <row r="33" spans="2:11">
      <c r="B33" s="131"/>
      <c r="C33" s="132"/>
      <c r="D33" s="132"/>
      <c r="E33" s="132"/>
      <c r="F33" s="132"/>
      <c r="G33" s="132"/>
      <c r="H33" s="132"/>
      <c r="I33" s="132"/>
      <c r="J33" s="132"/>
      <c r="K33" s="133"/>
    </row>
    <row r="34" spans="2:11">
      <c r="B34" s="131"/>
      <c r="C34" s="132"/>
      <c r="D34" s="132"/>
      <c r="E34" s="132"/>
      <c r="F34" s="132"/>
      <c r="G34" s="132"/>
      <c r="H34" s="132"/>
      <c r="I34" s="132"/>
      <c r="J34" s="132"/>
      <c r="K34" s="133"/>
    </row>
    <row r="35" spans="2:11">
      <c r="B35" s="131"/>
      <c r="C35" s="132"/>
      <c r="D35" s="132"/>
      <c r="E35" s="132"/>
      <c r="F35" s="132"/>
      <c r="G35" s="132"/>
      <c r="H35" s="132"/>
      <c r="I35" s="132"/>
      <c r="J35" s="132"/>
      <c r="K35" s="133"/>
    </row>
    <row r="36" spans="2:11">
      <c r="B36" s="131"/>
      <c r="C36" s="132"/>
      <c r="D36" s="132"/>
      <c r="E36" s="132"/>
      <c r="F36" s="132"/>
      <c r="G36" s="132"/>
      <c r="H36" s="132"/>
      <c r="I36" s="132"/>
      <c r="J36" s="132"/>
      <c r="K36" s="133"/>
    </row>
    <row r="37" spans="2:11">
      <c r="B37" s="131"/>
      <c r="C37" s="132"/>
      <c r="D37" s="132"/>
      <c r="E37" s="132"/>
      <c r="F37" s="132"/>
      <c r="G37" s="132"/>
      <c r="H37" s="132"/>
      <c r="I37" s="132"/>
      <c r="J37" s="132"/>
      <c r="K37" s="133"/>
    </row>
    <row r="38" spans="2:11">
      <c r="B38" s="131"/>
      <c r="C38" s="132"/>
      <c r="D38" s="132"/>
      <c r="E38" s="132"/>
      <c r="F38" s="132"/>
      <c r="G38" s="132"/>
      <c r="H38" s="132"/>
      <c r="I38" s="132"/>
      <c r="J38" s="132"/>
      <c r="K38" s="133"/>
    </row>
    <row r="39" spans="2:11" s="123" customFormat="1" ht="12">
      <c r="B39" s="117"/>
      <c r="C39" s="118" t="s">
        <v>227</v>
      </c>
      <c r="D39" s="118"/>
      <c r="E39" s="118"/>
      <c r="F39" s="118"/>
      <c r="G39" s="118"/>
      <c r="H39" s="176" t="s">
        <v>228</v>
      </c>
      <c r="I39" s="176"/>
      <c r="J39" s="118"/>
      <c r="K39" s="122"/>
    </row>
    <row r="40" spans="2:11" s="123" customFormat="1" ht="12">
      <c r="B40" s="117"/>
      <c r="C40" s="118" t="s">
        <v>229</v>
      </c>
      <c r="D40" s="118"/>
      <c r="E40" s="118"/>
      <c r="F40" s="118"/>
      <c r="G40" s="118"/>
      <c r="H40" s="169" t="s">
        <v>230</v>
      </c>
      <c r="I40" s="169"/>
      <c r="J40" s="118"/>
      <c r="K40" s="122"/>
    </row>
    <row r="41" spans="2:11" s="123" customFormat="1" ht="12">
      <c r="B41" s="117"/>
      <c r="C41" s="118" t="s">
        <v>231</v>
      </c>
      <c r="D41" s="118"/>
      <c r="E41" s="118"/>
      <c r="F41" s="118"/>
      <c r="G41" s="118"/>
      <c r="H41" s="169" t="s">
        <v>232</v>
      </c>
      <c r="I41" s="169"/>
      <c r="J41" s="118"/>
      <c r="K41" s="122"/>
    </row>
    <row r="42" spans="2:11" s="123" customFormat="1" ht="12">
      <c r="B42" s="117"/>
      <c r="C42" s="118" t="s">
        <v>233</v>
      </c>
      <c r="D42" s="118"/>
      <c r="E42" s="118"/>
      <c r="F42" s="118"/>
      <c r="G42" s="118"/>
      <c r="H42" s="169" t="s">
        <v>234</v>
      </c>
      <c r="I42" s="169"/>
      <c r="J42" s="118"/>
      <c r="K42" s="122"/>
    </row>
    <row r="43" spans="2:11">
      <c r="B43" s="131"/>
      <c r="C43" s="132"/>
      <c r="D43" s="132"/>
      <c r="E43" s="132"/>
      <c r="F43" s="132"/>
      <c r="G43" s="132"/>
      <c r="H43" s="132"/>
      <c r="I43" s="132"/>
      <c r="J43" s="132"/>
      <c r="K43" s="133"/>
    </row>
    <row r="44" spans="2:11" s="138" customFormat="1" ht="15">
      <c r="B44" s="135"/>
      <c r="C44" s="118" t="s">
        <v>235</v>
      </c>
      <c r="D44" s="118"/>
      <c r="E44" s="118"/>
      <c r="F44" s="118"/>
      <c r="G44" s="130" t="s">
        <v>236</v>
      </c>
      <c r="H44" s="170" t="s">
        <v>265</v>
      </c>
      <c r="I44" s="171"/>
      <c r="J44" s="136"/>
      <c r="K44" s="137"/>
    </row>
    <row r="45" spans="2:11" s="138" customFormat="1" ht="15">
      <c r="B45" s="135"/>
      <c r="C45" s="118"/>
      <c r="D45" s="118"/>
      <c r="E45" s="118"/>
      <c r="F45" s="118"/>
      <c r="G45" s="130" t="s">
        <v>237</v>
      </c>
      <c r="H45" s="172" t="s">
        <v>266</v>
      </c>
      <c r="I45" s="171"/>
      <c r="J45" s="136"/>
      <c r="K45" s="137"/>
    </row>
    <row r="46" spans="2:11" s="138" customFormat="1" ht="15">
      <c r="B46" s="135"/>
      <c r="C46" s="118"/>
      <c r="D46" s="118"/>
      <c r="E46" s="118"/>
      <c r="F46" s="118"/>
      <c r="G46" s="130"/>
      <c r="H46" s="130"/>
      <c r="I46" s="130"/>
      <c r="J46" s="136"/>
      <c r="K46" s="137"/>
    </row>
    <row r="47" spans="2:11" s="138" customFormat="1" ht="15">
      <c r="B47" s="135"/>
      <c r="C47" s="118" t="s">
        <v>238</v>
      </c>
      <c r="D47" s="118"/>
      <c r="E47" s="118"/>
      <c r="F47" s="130"/>
      <c r="G47" s="118"/>
      <c r="H47" s="139">
        <v>44278</v>
      </c>
      <c r="I47" s="119"/>
      <c r="J47" s="136"/>
      <c r="K47" s="137"/>
    </row>
    <row r="48" spans="2:11">
      <c r="B48" s="140"/>
      <c r="C48" s="141"/>
      <c r="D48" s="141"/>
      <c r="E48" s="141"/>
      <c r="F48" s="141"/>
      <c r="G48" s="141"/>
      <c r="H48" s="141"/>
      <c r="I48" s="141"/>
      <c r="J48" s="141"/>
      <c r="K48" s="142"/>
    </row>
    <row r="51" spans="3:7">
      <c r="C51" s="113" t="s">
        <v>239</v>
      </c>
    </row>
    <row r="53" spans="3:7">
      <c r="C53" s="113" t="s">
        <v>240</v>
      </c>
    </row>
    <row r="55" spans="3:7">
      <c r="G55" s="113" t="s">
        <v>241</v>
      </c>
    </row>
  </sheetData>
  <mergeCells count="9">
    <mergeCell ref="H42:I42"/>
    <mergeCell ref="H44:I44"/>
    <mergeCell ref="H45:I45"/>
    <mergeCell ref="B25:K25"/>
    <mergeCell ref="C26:J26"/>
    <mergeCell ref="C27:J27"/>
    <mergeCell ref="H39:I39"/>
    <mergeCell ref="H40:I40"/>
    <mergeCell ref="H41:I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G104" sqref="G104"/>
    </sheetView>
  </sheetViews>
  <sheetFormatPr defaultColWidth="9.140625" defaultRowHeight="15"/>
  <cols>
    <col min="1" max="1" width="83.42578125" style="11" customWidth="1"/>
    <col min="2" max="2" width="15.7109375" style="10" customWidth="1"/>
    <col min="3" max="3" width="2.28515625" style="10" customWidth="1"/>
    <col min="4" max="4" width="15.7109375" style="10" customWidth="1"/>
    <col min="5" max="5" width="2.42578125" style="10" customWidth="1"/>
    <col min="6" max="6" width="10.5703125" style="11" bestFit="1" customWidth="1"/>
    <col min="7" max="16384" width="9.140625" style="11"/>
  </cols>
  <sheetData>
    <row r="1" spans="1:5">
      <c r="A1" s="31" t="s">
        <v>267</v>
      </c>
    </row>
    <row r="2" spans="1:5">
      <c r="A2" s="32" t="s">
        <v>203</v>
      </c>
    </row>
    <row r="3" spans="1:5">
      <c r="A3" s="32" t="s">
        <v>204</v>
      </c>
    </row>
    <row r="4" spans="1:5">
      <c r="A4" s="32" t="s">
        <v>73</v>
      </c>
    </row>
    <row r="5" spans="1:5">
      <c r="A5" s="13" t="s">
        <v>38</v>
      </c>
    </row>
    <row r="6" spans="1:5">
      <c r="A6" s="24"/>
      <c r="B6" s="12" t="s">
        <v>9</v>
      </c>
      <c r="C6" s="12"/>
      <c r="D6" s="12" t="s">
        <v>9</v>
      </c>
    </row>
    <row r="7" spans="1:5">
      <c r="A7" s="24"/>
      <c r="B7" s="12" t="s">
        <v>10</v>
      </c>
      <c r="C7" s="12"/>
      <c r="D7" s="12" t="s">
        <v>11</v>
      </c>
      <c r="E7" s="11"/>
    </row>
    <row r="8" spans="1:5">
      <c r="A8" s="13" t="s">
        <v>12</v>
      </c>
      <c r="B8" s="14"/>
      <c r="C8" s="14"/>
      <c r="D8" s="14"/>
      <c r="E8" s="11"/>
    </row>
    <row r="9" spans="1:5">
      <c r="A9" s="13"/>
      <c r="B9" s="14"/>
      <c r="C9" s="14"/>
      <c r="D9" s="14"/>
      <c r="E9" s="11"/>
    </row>
    <row r="10" spans="1:5">
      <c r="A10" s="15" t="s">
        <v>13</v>
      </c>
      <c r="B10" s="16"/>
      <c r="C10" s="22"/>
      <c r="D10" s="16"/>
      <c r="E10" s="11"/>
    </row>
    <row r="11" spans="1:5">
      <c r="A11" s="19" t="s">
        <v>14</v>
      </c>
      <c r="B11" s="49">
        <v>14947475</v>
      </c>
      <c r="C11" s="23"/>
      <c r="D11" s="49">
        <v>26663339</v>
      </c>
      <c r="E11" s="11"/>
    </row>
    <row r="12" spans="1:5">
      <c r="A12" s="19" t="s">
        <v>74</v>
      </c>
      <c r="B12" s="61"/>
      <c r="C12" s="23"/>
      <c r="D12" s="61"/>
      <c r="E12" s="11"/>
    </row>
    <row r="13" spans="1:5" ht="16.5" customHeight="1">
      <c r="A13" s="50" t="s">
        <v>107</v>
      </c>
      <c r="B13" s="49"/>
      <c r="C13" s="23"/>
      <c r="D13" s="49"/>
      <c r="E13" s="11"/>
    </row>
    <row r="14" spans="1:5" ht="16.5" customHeight="1">
      <c r="A14" s="50" t="s">
        <v>108</v>
      </c>
      <c r="B14" s="49"/>
      <c r="C14" s="23"/>
      <c r="D14" s="49"/>
      <c r="E14" s="11"/>
    </row>
    <row r="15" spans="1:5">
      <c r="A15" s="50" t="s">
        <v>119</v>
      </c>
      <c r="B15" s="49"/>
      <c r="C15" s="23"/>
      <c r="D15" s="49"/>
      <c r="E15" s="11"/>
    </row>
    <row r="16" spans="1:5">
      <c r="A16" s="50" t="s">
        <v>109</v>
      </c>
      <c r="B16" s="49"/>
      <c r="C16" s="23"/>
      <c r="D16" s="49"/>
      <c r="E16" s="11"/>
    </row>
    <row r="17" spans="1:5">
      <c r="A17" s="19" t="s">
        <v>15</v>
      </c>
      <c r="B17" s="61"/>
      <c r="C17" s="23"/>
      <c r="D17" s="61"/>
      <c r="E17" s="11"/>
    </row>
    <row r="18" spans="1:5">
      <c r="A18" s="50" t="s">
        <v>120</v>
      </c>
      <c r="B18" s="49">
        <v>942664726</v>
      </c>
      <c r="C18" s="23"/>
      <c r="D18" s="49">
        <v>929583305</v>
      </c>
      <c r="E18" s="11"/>
    </row>
    <row r="19" spans="1:5" ht="16.5" customHeight="1">
      <c r="A19" s="50" t="s">
        <v>110</v>
      </c>
      <c r="B19" s="49"/>
      <c r="C19" s="23"/>
      <c r="D19" s="49"/>
      <c r="E19" s="11"/>
    </row>
    <row r="20" spans="1:5" ht="16.5" customHeight="1">
      <c r="A20" s="50" t="s">
        <v>111</v>
      </c>
      <c r="B20" s="49"/>
      <c r="C20" s="23"/>
      <c r="D20" s="49"/>
      <c r="E20" s="11"/>
    </row>
    <row r="21" spans="1:5">
      <c r="A21" s="50" t="s">
        <v>7</v>
      </c>
      <c r="B21" s="49">
        <v>153994706</v>
      </c>
      <c r="C21" s="23"/>
      <c r="D21" s="49">
        <v>128715985</v>
      </c>
      <c r="E21" s="11"/>
    </row>
    <row r="22" spans="1:5">
      <c r="A22" s="50" t="s">
        <v>112</v>
      </c>
      <c r="B22" s="49"/>
      <c r="C22" s="23"/>
      <c r="D22" s="49"/>
      <c r="E22" s="11"/>
    </row>
    <row r="23" spans="1:5">
      <c r="A23" s="19" t="s">
        <v>66</v>
      </c>
      <c r="B23" s="18"/>
      <c r="C23" s="23"/>
      <c r="D23" s="18"/>
      <c r="E23" s="11"/>
    </row>
    <row r="24" spans="1:5">
      <c r="A24" s="50" t="s">
        <v>75</v>
      </c>
      <c r="B24" s="49">
        <v>5977657</v>
      </c>
      <c r="C24" s="23"/>
      <c r="D24" s="49">
        <v>2967527</v>
      </c>
      <c r="E24" s="11"/>
    </row>
    <row r="25" spans="1:5">
      <c r="A25" s="50" t="s">
        <v>76</v>
      </c>
      <c r="B25" s="49"/>
      <c r="C25" s="23"/>
      <c r="D25" s="49"/>
      <c r="E25" s="11"/>
    </row>
    <row r="26" spans="1:5">
      <c r="A26" s="50" t="s">
        <v>77</v>
      </c>
      <c r="B26" s="49"/>
      <c r="C26" s="23"/>
      <c r="D26" s="49"/>
      <c r="E26" s="11"/>
    </row>
    <row r="27" spans="1:5">
      <c r="A27" s="50" t="s">
        <v>60</v>
      </c>
      <c r="B27" s="49"/>
      <c r="C27" s="23"/>
      <c r="D27" s="49"/>
      <c r="E27" s="11"/>
    </row>
    <row r="28" spans="1:5">
      <c r="A28" s="50" t="s">
        <v>78</v>
      </c>
      <c r="B28" s="49"/>
      <c r="C28" s="23"/>
      <c r="D28" s="49"/>
      <c r="E28" s="11"/>
    </row>
    <row r="29" spans="1:5">
      <c r="A29" s="50" t="s">
        <v>79</v>
      </c>
      <c r="B29" s="49"/>
      <c r="C29" s="23"/>
      <c r="D29" s="49"/>
      <c r="E29" s="11"/>
    </row>
    <row r="30" spans="1:5">
      <c r="A30" s="50" t="s">
        <v>80</v>
      </c>
      <c r="B30" s="49"/>
      <c r="C30" s="23"/>
      <c r="D30" s="49"/>
      <c r="E30" s="11"/>
    </row>
    <row r="31" spans="1:5">
      <c r="A31" s="19" t="s">
        <v>16</v>
      </c>
      <c r="B31" s="49">
        <v>209508094</v>
      </c>
      <c r="C31" s="23"/>
      <c r="D31" s="49">
        <v>114234018</v>
      </c>
      <c r="E31" s="11"/>
    </row>
    <row r="32" spans="1:5">
      <c r="A32" s="19" t="s">
        <v>17</v>
      </c>
      <c r="B32" s="49"/>
      <c r="C32" s="23"/>
      <c r="D32" s="49"/>
      <c r="E32" s="11"/>
    </row>
    <row r="33" spans="1:5">
      <c r="A33" s="19" t="s">
        <v>2</v>
      </c>
      <c r="B33" s="27">
        <f>SUM(B11:B32)</f>
        <v>1327092658</v>
      </c>
      <c r="C33" s="28"/>
      <c r="D33" s="27">
        <f>SUM(D11:D32)</f>
        <v>1202164174</v>
      </c>
      <c r="E33" s="11"/>
    </row>
    <row r="34" spans="1:5">
      <c r="A34" s="19"/>
      <c r="B34" s="18"/>
      <c r="C34" s="23"/>
      <c r="D34" s="18"/>
      <c r="E34" s="11"/>
    </row>
    <row r="35" spans="1:5">
      <c r="A35" s="19" t="s">
        <v>19</v>
      </c>
      <c r="B35" s="18"/>
      <c r="C35" s="23"/>
      <c r="D35" s="18"/>
      <c r="E35" s="11"/>
    </row>
    <row r="36" spans="1:5">
      <c r="A36" s="19" t="s">
        <v>81</v>
      </c>
      <c r="B36" s="18"/>
      <c r="C36" s="23"/>
      <c r="D36" s="18"/>
      <c r="E36" s="11"/>
    </row>
    <row r="37" spans="1:5">
      <c r="A37" s="50" t="s">
        <v>113</v>
      </c>
      <c r="B37" s="49"/>
      <c r="C37" s="23"/>
      <c r="D37" s="49"/>
      <c r="E37" s="11"/>
    </row>
    <row r="38" spans="1:5">
      <c r="A38" s="50" t="s">
        <v>114</v>
      </c>
      <c r="B38" s="49"/>
      <c r="C38" s="23"/>
      <c r="D38" s="49"/>
      <c r="E38" s="11"/>
    </row>
    <row r="39" spans="1:5">
      <c r="A39" s="50" t="s">
        <v>115</v>
      </c>
      <c r="B39" s="49"/>
      <c r="C39" s="23"/>
      <c r="D39" s="49"/>
      <c r="E39" s="11"/>
    </row>
    <row r="40" spans="1:5">
      <c r="A40" s="50" t="s">
        <v>116</v>
      </c>
      <c r="B40" s="49"/>
      <c r="C40" s="23"/>
      <c r="D40" s="49"/>
      <c r="E40" s="11"/>
    </row>
    <row r="41" spans="1:5">
      <c r="A41" s="50" t="s">
        <v>117</v>
      </c>
      <c r="B41" s="49"/>
      <c r="C41" s="23"/>
      <c r="D41" s="49"/>
      <c r="E41" s="11"/>
    </row>
    <row r="42" spans="1:5">
      <c r="A42" s="50" t="s">
        <v>118</v>
      </c>
      <c r="B42" s="49"/>
      <c r="C42" s="23"/>
      <c r="D42" s="49"/>
      <c r="E42" s="11"/>
    </row>
    <row r="43" spans="1:5">
      <c r="A43" s="19" t="s">
        <v>72</v>
      </c>
      <c r="B43" s="18"/>
      <c r="C43" s="23"/>
      <c r="D43" s="18"/>
      <c r="E43" s="11"/>
    </row>
    <row r="44" spans="1:5">
      <c r="A44" s="50" t="s">
        <v>121</v>
      </c>
      <c r="B44" s="49">
        <v>47741081</v>
      </c>
      <c r="C44" s="23"/>
      <c r="D44" s="49">
        <v>47741081</v>
      </c>
      <c r="E44" s="11"/>
    </row>
    <row r="45" spans="1:5">
      <c r="A45" s="50" t="s">
        <v>122</v>
      </c>
      <c r="B45" s="49">
        <v>14681</v>
      </c>
      <c r="C45" s="23"/>
      <c r="D45" s="49">
        <v>18531</v>
      </c>
      <c r="E45" s="11"/>
    </row>
    <row r="46" spans="1:5">
      <c r="A46" s="50" t="s">
        <v>268</v>
      </c>
      <c r="B46" s="49">
        <v>8485684</v>
      </c>
      <c r="C46" s="23"/>
      <c r="D46" s="49">
        <v>10587359</v>
      </c>
      <c r="E46" s="11"/>
    </row>
    <row r="47" spans="1:5">
      <c r="A47" s="50" t="s">
        <v>123</v>
      </c>
      <c r="B47" s="49"/>
      <c r="C47" s="23"/>
      <c r="D47" s="49"/>
      <c r="E47" s="11"/>
    </row>
    <row r="48" spans="1:5">
      <c r="A48" s="50" t="s">
        <v>124</v>
      </c>
      <c r="B48" s="49"/>
      <c r="C48" s="23"/>
      <c r="D48" s="49"/>
      <c r="E48" s="11"/>
    </row>
    <row r="49" spans="1:5">
      <c r="A49" s="19" t="s">
        <v>20</v>
      </c>
      <c r="B49" s="49"/>
      <c r="C49" s="23"/>
      <c r="D49" s="49"/>
      <c r="E49" s="11"/>
    </row>
    <row r="50" spans="1:5">
      <c r="A50" s="19" t="s">
        <v>82</v>
      </c>
      <c r="B50" s="18"/>
      <c r="C50" s="23"/>
      <c r="D50" s="18"/>
      <c r="E50" s="11"/>
    </row>
    <row r="51" spans="1:5">
      <c r="A51" s="50" t="s">
        <v>125</v>
      </c>
      <c r="B51" s="49"/>
      <c r="C51" s="23"/>
      <c r="D51" s="49"/>
      <c r="E51" s="11"/>
    </row>
    <row r="52" spans="1:5">
      <c r="A52" s="50" t="s">
        <v>126</v>
      </c>
      <c r="B52" s="49"/>
      <c r="C52" s="23"/>
      <c r="D52" s="49"/>
      <c r="E52" s="11"/>
    </row>
    <row r="53" spans="1:5">
      <c r="A53" s="50" t="s">
        <v>127</v>
      </c>
      <c r="B53" s="49"/>
      <c r="C53" s="23"/>
      <c r="D53" s="49"/>
      <c r="E53" s="11"/>
    </row>
    <row r="54" spans="1:5">
      <c r="A54" s="19" t="s">
        <v>21</v>
      </c>
      <c r="B54" s="49"/>
      <c r="C54" s="23"/>
      <c r="D54" s="49"/>
      <c r="E54" s="11"/>
    </row>
    <row r="55" spans="1:5">
      <c r="A55" s="19" t="s">
        <v>1</v>
      </c>
      <c r="B55" s="27">
        <f>SUM(B37:B54)</f>
        <v>56241446</v>
      </c>
      <c r="C55" s="28"/>
      <c r="D55" s="27">
        <f>SUM(D37:D54)</f>
        <v>58346971</v>
      </c>
      <c r="E55" s="11"/>
    </row>
    <row r="56" spans="1:5">
      <c r="A56" s="19"/>
      <c r="B56" s="20"/>
      <c r="C56" s="20"/>
      <c r="D56" s="20"/>
      <c r="E56" s="11"/>
    </row>
    <row r="57" spans="1:5" ht="15.75" thickBot="1">
      <c r="A57" s="19" t="s">
        <v>22</v>
      </c>
      <c r="B57" s="51">
        <f>B55+B33</f>
        <v>1383334104</v>
      </c>
      <c r="C57" s="52"/>
      <c r="D57" s="51">
        <f>D55+D33</f>
        <v>1260511145</v>
      </c>
      <c r="E57" s="11"/>
    </row>
    <row r="58" spans="1:5" ht="15.75" thickTop="1">
      <c r="A58" s="21"/>
      <c r="B58" s="18"/>
      <c r="C58" s="23"/>
      <c r="D58" s="18"/>
      <c r="E58" s="11"/>
    </row>
    <row r="59" spans="1:5">
      <c r="A59" s="13" t="s">
        <v>23</v>
      </c>
      <c r="B59" s="18"/>
      <c r="C59" s="23"/>
      <c r="D59" s="18"/>
      <c r="E59" s="11"/>
    </row>
    <row r="60" spans="1:5">
      <c r="A60" s="13"/>
      <c r="B60" s="18"/>
      <c r="C60" s="23"/>
      <c r="D60" s="18"/>
      <c r="E60" s="11"/>
    </row>
    <row r="61" spans="1:5">
      <c r="A61" s="19" t="s">
        <v>24</v>
      </c>
      <c r="B61" s="18"/>
      <c r="C61" s="23"/>
      <c r="D61" s="18"/>
      <c r="E61" s="11"/>
    </row>
    <row r="62" spans="1:5">
      <c r="A62" s="50" t="s">
        <v>128</v>
      </c>
      <c r="B62" s="49"/>
      <c r="C62" s="23"/>
      <c r="D62" s="49"/>
      <c r="E62" s="11"/>
    </row>
    <row r="63" spans="1:5">
      <c r="A63" s="50" t="s">
        <v>83</v>
      </c>
      <c r="B63" s="49"/>
      <c r="C63" s="23"/>
      <c r="D63" s="49"/>
      <c r="E63" s="11"/>
    </row>
    <row r="64" spans="1:5">
      <c r="A64" s="50" t="s">
        <v>84</v>
      </c>
      <c r="B64" s="49">
        <v>714496836</v>
      </c>
      <c r="C64" s="23"/>
      <c r="D64" s="49">
        <v>691662694</v>
      </c>
      <c r="E64" s="11"/>
    </row>
    <row r="65" spans="1:5">
      <c r="A65" s="50" t="s">
        <v>25</v>
      </c>
      <c r="B65" s="49">
        <v>107229638</v>
      </c>
      <c r="C65" s="23"/>
      <c r="D65" s="49">
        <v>78465325</v>
      </c>
      <c r="E65" s="11"/>
    </row>
    <row r="66" spans="1:5">
      <c r="A66" s="50" t="s">
        <v>85</v>
      </c>
      <c r="B66" s="49"/>
      <c r="C66" s="23"/>
      <c r="D66" s="49"/>
      <c r="E66" s="11"/>
    </row>
    <row r="67" spans="1:5">
      <c r="A67" s="50" t="s">
        <v>129</v>
      </c>
      <c r="B67" s="49"/>
      <c r="C67" s="23"/>
      <c r="D67" s="49"/>
      <c r="E67" s="11"/>
    </row>
    <row r="68" spans="1:5">
      <c r="A68" s="50" t="s">
        <v>130</v>
      </c>
      <c r="B68" s="49"/>
      <c r="C68" s="23"/>
      <c r="D68" s="49"/>
      <c r="E68" s="11"/>
    </row>
    <row r="69" spans="1:5">
      <c r="A69" s="50" t="s">
        <v>70</v>
      </c>
      <c r="B69" s="49">
        <v>146942</v>
      </c>
      <c r="C69" s="23"/>
      <c r="D69" s="49">
        <v>146384</v>
      </c>
      <c r="E69" s="11"/>
    </row>
    <row r="70" spans="1:5">
      <c r="A70" s="50" t="s">
        <v>86</v>
      </c>
      <c r="B70" s="49">
        <v>23167</v>
      </c>
      <c r="C70" s="23"/>
      <c r="D70" s="49">
        <v>1148180</v>
      </c>
      <c r="E70" s="11"/>
    </row>
    <row r="71" spans="1:5">
      <c r="A71" s="50" t="s">
        <v>67</v>
      </c>
      <c r="B71" s="49"/>
      <c r="C71" s="23"/>
      <c r="D71" s="49"/>
      <c r="E71" s="11"/>
    </row>
    <row r="72" spans="1:5">
      <c r="A72" s="19" t="s">
        <v>26</v>
      </c>
      <c r="B72" s="49"/>
      <c r="C72" s="23"/>
      <c r="D72" s="49"/>
      <c r="E72" s="11"/>
    </row>
    <row r="73" spans="1:5">
      <c r="A73" s="19" t="s">
        <v>27</v>
      </c>
      <c r="B73" s="49">
        <v>112168393</v>
      </c>
      <c r="C73" s="23"/>
      <c r="D73" s="49">
        <v>29728840</v>
      </c>
      <c r="E73" s="11"/>
    </row>
    <row r="74" spans="1:5">
      <c r="A74" s="19" t="s">
        <v>71</v>
      </c>
      <c r="B74" s="49"/>
      <c r="C74" s="23"/>
      <c r="D74" s="49"/>
      <c r="E74" s="11"/>
    </row>
    <row r="75" spans="1:5">
      <c r="A75" s="19" t="s">
        <v>28</v>
      </c>
      <c r="B75" s="27">
        <f>SUM(B62:B74)</f>
        <v>934064976</v>
      </c>
      <c r="C75" s="28"/>
      <c r="D75" s="27">
        <f>SUM(D62:D74)</f>
        <v>801151423</v>
      </c>
      <c r="E75" s="11"/>
    </row>
    <row r="76" spans="1:5">
      <c r="A76" s="19"/>
      <c r="B76" s="18"/>
      <c r="C76" s="23"/>
      <c r="D76" s="18"/>
      <c r="E76" s="11"/>
    </row>
    <row r="77" spans="1:5">
      <c r="A77" s="19" t="s">
        <v>29</v>
      </c>
      <c r="B77" s="18"/>
      <c r="C77" s="23"/>
      <c r="D77" s="18"/>
      <c r="E77" s="11"/>
    </row>
    <row r="78" spans="1:5">
      <c r="A78" s="50" t="s">
        <v>128</v>
      </c>
      <c r="B78" s="49"/>
      <c r="C78" s="23"/>
      <c r="D78" s="49"/>
      <c r="E78" s="11"/>
    </row>
    <row r="79" spans="1:5">
      <c r="A79" s="50" t="s">
        <v>83</v>
      </c>
      <c r="B79" s="49">
        <v>50583587</v>
      </c>
      <c r="C79" s="23"/>
      <c r="D79" s="49">
        <v>87473712</v>
      </c>
      <c r="E79" s="11"/>
    </row>
    <row r="80" spans="1:5">
      <c r="A80" s="50" t="s">
        <v>84</v>
      </c>
      <c r="B80" s="49"/>
      <c r="C80" s="23"/>
      <c r="D80" s="49"/>
      <c r="E80" s="11"/>
    </row>
    <row r="81" spans="1:5">
      <c r="A81" s="50" t="s">
        <v>25</v>
      </c>
      <c r="B81" s="49">
        <v>1831460</v>
      </c>
      <c r="C81" s="23"/>
      <c r="D81" s="49">
        <v>5064388</v>
      </c>
      <c r="E81" s="11"/>
    </row>
    <row r="82" spans="1:5">
      <c r="A82" s="50" t="s">
        <v>85</v>
      </c>
      <c r="B82" s="49"/>
      <c r="C82" s="23"/>
      <c r="D82" s="49"/>
      <c r="E82" s="11"/>
    </row>
    <row r="83" spans="1:5">
      <c r="A83" s="50" t="s">
        <v>129</v>
      </c>
      <c r="B83" s="49"/>
      <c r="C83" s="23"/>
      <c r="D83" s="49"/>
      <c r="E83" s="11"/>
    </row>
    <row r="84" spans="1:5">
      <c r="A84" s="50" t="s">
        <v>130</v>
      </c>
      <c r="B84" s="49"/>
      <c r="C84" s="23"/>
      <c r="D84" s="49"/>
      <c r="E84" s="11"/>
    </row>
    <row r="85" spans="1:5">
      <c r="A85" s="50" t="s">
        <v>67</v>
      </c>
      <c r="B85" s="49">
        <v>18655500</v>
      </c>
      <c r="C85" s="23"/>
      <c r="D85" s="49">
        <v>18655500</v>
      </c>
      <c r="E85" s="11"/>
    </row>
    <row r="86" spans="1:5">
      <c r="A86" s="19" t="s">
        <v>26</v>
      </c>
      <c r="B86" s="49"/>
      <c r="C86" s="23"/>
      <c r="D86" s="49"/>
      <c r="E86" s="11"/>
    </row>
    <row r="87" spans="1:5">
      <c r="A87" s="19" t="s">
        <v>27</v>
      </c>
      <c r="B87" s="49"/>
      <c r="C87" s="23"/>
      <c r="D87" s="49"/>
      <c r="E87" s="11"/>
    </row>
    <row r="88" spans="1:5">
      <c r="A88" s="19" t="s">
        <v>71</v>
      </c>
      <c r="B88" s="18"/>
      <c r="C88" s="23"/>
      <c r="D88" s="18"/>
      <c r="E88" s="11"/>
    </row>
    <row r="89" spans="1:5">
      <c r="A89" s="50" t="s">
        <v>87</v>
      </c>
      <c r="B89" s="49"/>
      <c r="C89" s="23"/>
      <c r="D89" s="49"/>
      <c r="E89" s="11"/>
    </row>
    <row r="90" spans="1:5">
      <c r="A90" s="50" t="s">
        <v>88</v>
      </c>
      <c r="B90" s="49"/>
      <c r="C90" s="23"/>
      <c r="D90" s="49"/>
      <c r="E90" s="11"/>
    </row>
    <row r="91" spans="1:5">
      <c r="A91" s="19" t="s">
        <v>30</v>
      </c>
      <c r="B91" s="49"/>
      <c r="C91" s="23"/>
      <c r="D91" s="49"/>
      <c r="E91" s="11"/>
    </row>
    <row r="92" spans="1:5">
      <c r="A92" s="19" t="s">
        <v>31</v>
      </c>
      <c r="B92" s="27">
        <f>SUM(B78:B91)</f>
        <v>71070547</v>
      </c>
      <c r="C92" s="28"/>
      <c r="D92" s="27">
        <f>SUM(D78:D91)</f>
        <v>111193600</v>
      </c>
      <c r="E92" s="11"/>
    </row>
    <row r="93" spans="1:5">
      <c r="A93" s="19"/>
      <c r="B93" s="20"/>
      <c r="C93" s="20"/>
      <c r="D93" s="20"/>
      <c r="E93" s="11"/>
    </row>
    <row r="94" spans="1:5">
      <c r="A94" s="19" t="s">
        <v>32</v>
      </c>
      <c r="B94" s="53">
        <f>B75+B92</f>
        <v>1005135523</v>
      </c>
      <c r="C94" s="52"/>
      <c r="D94" s="53">
        <f>D75+D92</f>
        <v>912345023</v>
      </c>
      <c r="E94" s="11"/>
    </row>
    <row r="95" spans="1:5">
      <c r="A95" s="19"/>
      <c r="B95" s="18"/>
      <c r="C95" s="23"/>
      <c r="D95" s="18"/>
      <c r="E95" s="11"/>
    </row>
    <row r="96" spans="1:5">
      <c r="A96" s="19" t="s">
        <v>33</v>
      </c>
      <c r="B96" s="18"/>
      <c r="C96" s="23"/>
      <c r="D96" s="18"/>
      <c r="E96" s="11"/>
    </row>
    <row r="97" spans="1:5">
      <c r="A97" s="19" t="s">
        <v>34</v>
      </c>
      <c r="B97" s="49">
        <v>325000000</v>
      </c>
      <c r="C97" s="23"/>
      <c r="D97" s="49">
        <v>325000000</v>
      </c>
      <c r="E97" s="11"/>
    </row>
    <row r="98" spans="1:5">
      <c r="A98" s="19" t="s">
        <v>35</v>
      </c>
      <c r="B98" s="49"/>
      <c r="C98" s="23"/>
      <c r="D98" s="49"/>
      <c r="E98" s="11"/>
    </row>
    <row r="99" spans="1:5">
      <c r="A99" s="19" t="s">
        <v>36</v>
      </c>
      <c r="B99" s="49"/>
      <c r="C99" s="23"/>
      <c r="D99" s="49"/>
      <c r="E99" s="11"/>
    </row>
    <row r="100" spans="1:5">
      <c r="A100" s="19" t="s">
        <v>6</v>
      </c>
      <c r="B100" s="18"/>
      <c r="C100" s="23"/>
      <c r="D100" s="18"/>
      <c r="E100" s="11"/>
    </row>
    <row r="101" spans="1:5">
      <c r="A101" s="50" t="s">
        <v>0</v>
      </c>
      <c r="B101" s="49">
        <v>0</v>
      </c>
      <c r="C101" s="23"/>
      <c r="D101" s="49">
        <v>0</v>
      </c>
      <c r="E101" s="11"/>
    </row>
    <row r="102" spans="1:5">
      <c r="A102" s="50" t="s">
        <v>89</v>
      </c>
      <c r="B102" s="49"/>
      <c r="C102" s="23"/>
      <c r="D102" s="49"/>
      <c r="E102" s="11"/>
    </row>
    <row r="103" spans="1:5">
      <c r="A103" s="50" t="s">
        <v>6</v>
      </c>
      <c r="B103" s="49">
        <v>23165942</v>
      </c>
      <c r="C103" s="23"/>
      <c r="D103" s="49">
        <v>556416</v>
      </c>
      <c r="E103" s="11"/>
    </row>
    <row r="104" spans="1:5">
      <c r="A104" s="50" t="s">
        <v>105</v>
      </c>
      <c r="B104" s="49"/>
      <c r="C104" s="23"/>
      <c r="D104" s="49"/>
      <c r="E104" s="11"/>
    </row>
    <row r="105" spans="1:5">
      <c r="A105" s="19" t="s">
        <v>62</v>
      </c>
      <c r="B105" s="49"/>
      <c r="C105" s="42"/>
      <c r="D105" s="49"/>
      <c r="E105" s="11"/>
    </row>
    <row r="106" spans="1:5">
      <c r="A106" s="19" t="s">
        <v>61</v>
      </c>
      <c r="B106" s="49">
        <v>30032639</v>
      </c>
      <c r="C106" s="23"/>
      <c r="D106" s="49">
        <v>22609526</v>
      </c>
      <c r="E106" s="11"/>
    </row>
    <row r="107" spans="1:5" ht="18" customHeight="1">
      <c r="A107" s="19" t="s">
        <v>64</v>
      </c>
      <c r="B107" s="36">
        <f>SUM(B97:B106)</f>
        <v>378198581</v>
      </c>
      <c r="C107" s="37"/>
      <c r="D107" s="36">
        <f>SUM(D97:D106)</f>
        <v>348165942</v>
      </c>
      <c r="E107" s="11"/>
    </row>
    <row r="108" spans="1:5">
      <c r="A108" s="17" t="s">
        <v>59</v>
      </c>
      <c r="B108" s="49"/>
      <c r="C108" s="23"/>
      <c r="D108" s="49"/>
      <c r="E108" s="11"/>
    </row>
    <row r="109" spans="1:5">
      <c r="A109" s="19" t="s">
        <v>63</v>
      </c>
      <c r="B109" s="53">
        <f>SUM(B107:B108)</f>
        <v>378198581</v>
      </c>
      <c r="C109" s="52"/>
      <c r="D109" s="53">
        <f>SUM(D107:D108)</f>
        <v>348165942</v>
      </c>
      <c r="E109" s="11"/>
    </row>
    <row r="110" spans="1:5">
      <c r="A110" s="19"/>
      <c r="B110" s="41"/>
      <c r="C110" s="42"/>
      <c r="D110" s="41"/>
      <c r="E110" s="5"/>
    </row>
    <row r="111" spans="1:5" ht="15.75" thickBot="1">
      <c r="A111" s="54" t="s">
        <v>37</v>
      </c>
      <c r="B111" s="51">
        <f>B94+B109</f>
        <v>1383334104</v>
      </c>
      <c r="C111" s="52"/>
      <c r="D111" s="51">
        <f>D94+D109</f>
        <v>1260510965</v>
      </c>
      <c r="E111" s="6"/>
    </row>
    <row r="112" spans="1:5" ht="15.75" thickTop="1">
      <c r="A112" s="7"/>
      <c r="B112" s="8"/>
      <c r="C112" s="8"/>
      <c r="D112" s="8"/>
      <c r="E112" s="8"/>
    </row>
    <row r="113" spans="1:5">
      <c r="A113" s="25" t="s">
        <v>3</v>
      </c>
      <c r="B113" s="26">
        <f>B57-B111</f>
        <v>0</v>
      </c>
      <c r="C113" s="25"/>
      <c r="D113" s="26">
        <f>D57-D111</f>
        <v>180</v>
      </c>
      <c r="E113" s="9"/>
    </row>
    <row r="114" spans="1:5">
      <c r="A114" s="9"/>
      <c r="B114" s="9"/>
      <c r="C114" s="9"/>
      <c r="D114" s="9"/>
      <c r="E114" s="9"/>
    </row>
    <row r="115" spans="1:5">
      <c r="A115" s="9"/>
      <c r="B115" s="9"/>
      <c r="C115" s="9"/>
      <c r="D115" s="9"/>
      <c r="E115" s="9"/>
    </row>
    <row r="116" spans="1:5" ht="30" customHeight="1">
      <c r="A116" s="177" t="s">
        <v>106</v>
      </c>
      <c r="B116" s="177"/>
      <c r="C116" s="177"/>
      <c r="D116" s="177"/>
      <c r="E116" s="9"/>
    </row>
    <row r="117" spans="1:5">
      <c r="A117" s="9"/>
      <c r="B117" s="9"/>
      <c r="C117" s="9"/>
      <c r="D117" s="9"/>
      <c r="E117" s="9"/>
    </row>
    <row r="118" spans="1:5">
      <c r="A118" s="9"/>
      <c r="B118" s="9"/>
      <c r="C118" s="9"/>
      <c r="D118" s="9"/>
      <c r="E118" s="9"/>
    </row>
    <row r="119" spans="1:5">
      <c r="A119" s="9"/>
      <c r="B119" s="9"/>
      <c r="C119" s="9"/>
      <c r="D119" s="9"/>
      <c r="E119" s="9"/>
    </row>
    <row r="120" spans="1:5">
      <c r="A120" s="9"/>
      <c r="B120" s="9"/>
      <c r="C120" s="9"/>
      <c r="D120" s="9"/>
      <c r="E120" s="9"/>
    </row>
    <row r="121" spans="1:5">
      <c r="A121" s="9"/>
      <c r="B121" s="9"/>
      <c r="C121" s="9"/>
      <c r="D121" s="9"/>
      <c r="E121" s="9"/>
    </row>
    <row r="122" spans="1:5">
      <c r="A122" s="9"/>
      <c r="B122" s="9"/>
      <c r="C122" s="9"/>
      <c r="D122" s="9"/>
      <c r="E122" s="9"/>
    </row>
    <row r="123" spans="1:5">
      <c r="A123" s="9"/>
      <c r="B123" s="8"/>
      <c r="C123" s="8"/>
      <c r="D123" s="8"/>
      <c r="E123" s="8"/>
    </row>
    <row r="124" spans="1:5">
      <c r="A124" s="9"/>
      <c r="B124" s="8"/>
      <c r="C124" s="8"/>
      <c r="D124" s="8"/>
      <c r="E124" s="8"/>
    </row>
    <row r="125" spans="1:5">
      <c r="A125" s="9"/>
      <c r="B125" s="8"/>
      <c r="C125" s="8"/>
      <c r="D125" s="8"/>
      <c r="E125" s="8"/>
    </row>
    <row r="126" spans="1:5">
      <c r="A126" s="9"/>
      <c r="B126" s="8"/>
      <c r="C126" s="8"/>
      <c r="D126" s="8"/>
      <c r="E126" s="8"/>
    </row>
    <row r="127" spans="1:5">
      <c r="A127" s="9"/>
      <c r="B127" s="8"/>
      <c r="C127" s="8"/>
      <c r="D127" s="8"/>
      <c r="E127" s="8"/>
    </row>
    <row r="128" spans="1:5">
      <c r="A128" s="9"/>
      <c r="B128" s="8"/>
      <c r="C128" s="8"/>
      <c r="D128" s="8"/>
      <c r="E128" s="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46" sqref="A46"/>
    </sheetView>
  </sheetViews>
  <sheetFormatPr defaultColWidth="9.140625" defaultRowHeight="15"/>
  <cols>
    <col min="1" max="1" width="110.5703125" style="11" customWidth="1"/>
    <col min="2" max="2" width="15.7109375" style="10" customWidth="1"/>
    <col min="3" max="3" width="2.7109375" style="10" customWidth="1"/>
    <col min="4" max="4" width="15.7109375" style="10" customWidth="1"/>
    <col min="5" max="5" width="2.5703125" style="10" customWidth="1"/>
    <col min="6" max="7" width="11" style="11" bestFit="1" customWidth="1"/>
    <col min="8" max="8" width="9.5703125" style="11" bestFit="1" customWidth="1"/>
    <col min="9" max="16384" width="9.140625" style="11"/>
  </cols>
  <sheetData>
    <row r="1" spans="1:5">
      <c r="A1" s="31" t="s">
        <v>267</v>
      </c>
    </row>
    <row r="2" spans="1:5">
      <c r="A2" s="32" t="s">
        <v>205</v>
      </c>
    </row>
    <row r="3" spans="1:5">
      <c r="A3" s="32" t="s">
        <v>206</v>
      </c>
    </row>
    <row r="4" spans="1:5">
      <c r="A4" s="32" t="s">
        <v>73</v>
      </c>
    </row>
    <row r="5" spans="1:5">
      <c r="A5" s="31" t="s">
        <v>51</v>
      </c>
      <c r="B5" s="11"/>
      <c r="C5" s="11"/>
      <c r="D5" s="11"/>
      <c r="E5" s="11"/>
    </row>
    <row r="6" spans="1:5">
      <c r="A6" s="29"/>
      <c r="B6" s="12" t="s">
        <v>9</v>
      </c>
      <c r="C6" s="12"/>
      <c r="D6" s="12" t="s">
        <v>9</v>
      </c>
      <c r="E6" s="43"/>
    </row>
    <row r="7" spans="1:5">
      <c r="A7" s="29"/>
      <c r="B7" s="12" t="s">
        <v>10</v>
      </c>
      <c r="C7" s="12"/>
      <c r="D7" s="12" t="s">
        <v>11</v>
      </c>
      <c r="E7" s="43"/>
    </row>
    <row r="8" spans="1:5">
      <c r="A8" s="30"/>
      <c r="B8" s="16"/>
      <c r="C8" s="22"/>
      <c r="D8" s="16"/>
      <c r="E8" s="40"/>
    </row>
    <row r="9" spans="1:5">
      <c r="A9" s="19" t="s">
        <v>39</v>
      </c>
      <c r="B9" s="33"/>
      <c r="C9" s="34"/>
      <c r="D9" s="33"/>
      <c r="E9" s="33"/>
    </row>
    <row r="10" spans="1:5">
      <c r="A10" s="50" t="s">
        <v>149</v>
      </c>
      <c r="B10" s="55">
        <v>45601873</v>
      </c>
      <c r="C10" s="34"/>
      <c r="D10" s="55">
        <v>35834391</v>
      </c>
      <c r="E10" s="33"/>
    </row>
    <row r="11" spans="1:5">
      <c r="A11" s="50" t="s">
        <v>151</v>
      </c>
      <c r="B11" s="55"/>
      <c r="C11" s="34"/>
      <c r="D11" s="55"/>
      <c r="E11" s="33"/>
    </row>
    <row r="12" spans="1:5">
      <c r="A12" s="50" t="s">
        <v>152</v>
      </c>
      <c r="B12" s="55"/>
      <c r="C12" s="34"/>
      <c r="D12" s="55"/>
      <c r="E12" s="33"/>
    </row>
    <row r="13" spans="1:5">
      <c r="A13" s="50" t="s">
        <v>153</v>
      </c>
      <c r="B13" s="55"/>
      <c r="C13" s="34"/>
      <c r="D13" s="55"/>
      <c r="E13" s="33"/>
    </row>
    <row r="14" spans="1:5">
      <c r="A14" s="50" t="s">
        <v>150</v>
      </c>
      <c r="B14" s="55"/>
      <c r="C14" s="34"/>
      <c r="D14" s="55"/>
      <c r="E14" s="33"/>
    </row>
    <row r="15" spans="1:5">
      <c r="A15" s="19" t="s">
        <v>40</v>
      </c>
      <c r="B15" s="55"/>
      <c r="C15" s="34"/>
      <c r="D15" s="55"/>
      <c r="E15" s="33"/>
    </row>
    <row r="16" spans="1:5">
      <c r="A16" s="19" t="s">
        <v>41</v>
      </c>
      <c r="B16" s="55"/>
      <c r="C16" s="34"/>
      <c r="D16" s="55"/>
      <c r="E16" s="33"/>
    </row>
    <row r="17" spans="1:5">
      <c r="A17" s="19" t="s">
        <v>42</v>
      </c>
      <c r="B17" s="55">
        <v>44866585</v>
      </c>
      <c r="C17" s="34"/>
      <c r="D17" s="55">
        <v>36805344</v>
      </c>
      <c r="E17" s="33"/>
    </row>
    <row r="18" spans="1:5">
      <c r="A18" s="19" t="s">
        <v>43</v>
      </c>
      <c r="B18" s="33"/>
      <c r="C18" s="34"/>
      <c r="D18" s="33"/>
      <c r="E18" s="33"/>
    </row>
    <row r="19" spans="1:5">
      <c r="A19" s="50" t="s">
        <v>43</v>
      </c>
      <c r="B19" s="55">
        <v>-16758476</v>
      </c>
      <c r="C19" s="34"/>
      <c r="D19" s="55">
        <v>-17713304</v>
      </c>
      <c r="E19" s="33"/>
    </row>
    <row r="20" spans="1:5">
      <c r="A20" s="50" t="s">
        <v>94</v>
      </c>
      <c r="B20" s="55">
        <v>-122580</v>
      </c>
      <c r="C20" s="34"/>
      <c r="D20" s="55">
        <v>-122981</v>
      </c>
      <c r="E20" s="33"/>
    </row>
    <row r="21" spans="1:5">
      <c r="A21" s="19" t="s">
        <v>68</v>
      </c>
      <c r="B21" s="33"/>
      <c r="C21" s="34"/>
      <c r="D21" s="33"/>
      <c r="E21" s="33"/>
    </row>
    <row r="22" spans="1:5">
      <c r="A22" s="50" t="s">
        <v>95</v>
      </c>
      <c r="B22" s="55">
        <v>-6228040</v>
      </c>
      <c r="C22" s="34"/>
      <c r="D22" s="55">
        <v>-6049576</v>
      </c>
      <c r="E22" s="33"/>
    </row>
    <row r="23" spans="1:5">
      <c r="A23" s="50" t="s">
        <v>96</v>
      </c>
      <c r="B23" s="55">
        <v>-1057597</v>
      </c>
      <c r="C23" s="34"/>
      <c r="D23" s="55">
        <v>-1010403</v>
      </c>
      <c r="E23" s="33"/>
    </row>
    <row r="24" spans="1:5">
      <c r="A24" s="50" t="s">
        <v>98</v>
      </c>
      <c r="B24" s="55"/>
      <c r="C24" s="34"/>
      <c r="D24" s="55"/>
      <c r="E24" s="33"/>
    </row>
    <row r="25" spans="1:5">
      <c r="A25" s="19" t="s">
        <v>44</v>
      </c>
      <c r="B25" s="55"/>
      <c r="C25" s="34"/>
      <c r="D25" s="55"/>
      <c r="E25" s="33"/>
    </row>
    <row r="26" spans="1:5">
      <c r="A26" s="19" t="s">
        <v>57</v>
      </c>
      <c r="B26" s="55">
        <v>-2123928</v>
      </c>
      <c r="C26" s="34"/>
      <c r="D26" s="55">
        <v>-2651426</v>
      </c>
      <c r="E26" s="33"/>
    </row>
    <row r="27" spans="1:5">
      <c r="A27" s="19"/>
      <c r="B27" s="55">
        <v>-24539978</v>
      </c>
      <c r="C27" s="34"/>
      <c r="D27" s="55">
        <v>-18704730</v>
      </c>
      <c r="E27" s="33"/>
    </row>
    <row r="28" spans="1:5">
      <c r="A28" s="19" t="s">
        <v>8</v>
      </c>
      <c r="B28" s="33"/>
      <c r="C28" s="34"/>
      <c r="D28" s="33"/>
      <c r="E28" s="33"/>
    </row>
    <row r="29" spans="1:5" ht="15" customHeight="1">
      <c r="A29" s="50" t="s">
        <v>208</v>
      </c>
      <c r="B29" s="55"/>
      <c r="C29" s="34"/>
      <c r="D29" s="55">
        <v>0</v>
      </c>
      <c r="E29" s="33"/>
    </row>
    <row r="30" spans="1:5" ht="15" customHeight="1">
      <c r="A30" s="50" t="s">
        <v>97</v>
      </c>
      <c r="B30" s="55"/>
      <c r="C30" s="34"/>
      <c r="D30" s="55"/>
      <c r="E30" s="33"/>
    </row>
    <row r="31" spans="1:5" ht="15" customHeight="1">
      <c r="A31" s="50" t="s">
        <v>104</v>
      </c>
      <c r="B31" s="55"/>
      <c r="C31" s="34"/>
      <c r="D31" s="55"/>
      <c r="E31" s="33"/>
    </row>
    <row r="32" spans="1:5" ht="15" customHeight="1">
      <c r="A32" s="50" t="s">
        <v>99</v>
      </c>
      <c r="B32" s="55"/>
      <c r="C32" s="34"/>
      <c r="D32" s="55"/>
      <c r="E32" s="33"/>
    </row>
    <row r="33" spans="1:5" ht="15" customHeight="1">
      <c r="A33" s="50" t="s">
        <v>209</v>
      </c>
      <c r="B33" s="55"/>
      <c r="C33" s="34"/>
      <c r="D33" s="55">
        <v>1739836</v>
      </c>
      <c r="E33" s="33"/>
    </row>
    <row r="34" spans="1:5" ht="15" customHeight="1">
      <c r="A34" s="50" t="s">
        <v>100</v>
      </c>
      <c r="B34" s="55"/>
      <c r="C34" s="34"/>
      <c r="D34" s="55"/>
      <c r="E34" s="33"/>
    </row>
    <row r="35" spans="1:5">
      <c r="A35" s="19" t="s">
        <v>45</v>
      </c>
      <c r="B35" s="55"/>
      <c r="C35" s="34"/>
      <c r="D35" s="55"/>
      <c r="E35" s="33"/>
    </row>
    <row r="36" spans="1:5">
      <c r="A36" s="19" t="s">
        <v>69</v>
      </c>
      <c r="B36" s="33"/>
      <c r="C36" s="57"/>
      <c r="D36" s="33"/>
      <c r="E36" s="33"/>
    </row>
    <row r="37" spans="1:5">
      <c r="A37" s="50" t="s">
        <v>101</v>
      </c>
      <c r="B37" s="55">
        <v>-5552787</v>
      </c>
      <c r="C37" s="34"/>
      <c r="D37" s="55">
        <v>-452468</v>
      </c>
      <c r="E37" s="33"/>
    </row>
    <row r="38" spans="1:5">
      <c r="A38" s="50" t="s">
        <v>103</v>
      </c>
      <c r="B38" s="55"/>
      <c r="C38" s="34"/>
      <c r="D38" s="55"/>
      <c r="E38" s="33"/>
    </row>
    <row r="39" spans="1:5">
      <c r="A39" s="50" t="s">
        <v>102</v>
      </c>
      <c r="B39" s="55"/>
      <c r="C39" s="34"/>
      <c r="D39" s="55">
        <v>0</v>
      </c>
      <c r="E39" s="33"/>
    </row>
    <row r="40" spans="1:5">
      <c r="A40" s="19" t="s">
        <v>46</v>
      </c>
      <c r="B40" s="55"/>
      <c r="C40" s="34"/>
      <c r="D40" s="55"/>
      <c r="E40" s="33"/>
    </row>
    <row r="41" spans="1:5">
      <c r="A41" s="96" t="s">
        <v>207</v>
      </c>
      <c r="B41" s="55">
        <v>2320983</v>
      </c>
      <c r="C41" s="34"/>
      <c r="D41" s="55">
        <v>-161007</v>
      </c>
      <c r="E41" s="33"/>
    </row>
    <row r="42" spans="1:5">
      <c r="A42" s="19" t="s">
        <v>47</v>
      </c>
      <c r="B42" s="38">
        <f>SUM(B9:B41)</f>
        <v>36406055</v>
      </c>
      <c r="C42" s="39"/>
      <c r="D42" s="38">
        <f>SUM(D9:D41)</f>
        <v>27513676</v>
      </c>
      <c r="E42" s="44"/>
    </row>
    <row r="43" spans="1:5">
      <c r="A43" s="19" t="s">
        <v>4</v>
      </c>
      <c r="B43" s="39"/>
      <c r="C43" s="39"/>
      <c r="D43" s="39"/>
      <c r="E43" s="44"/>
    </row>
    <row r="44" spans="1:5">
      <c r="A44" s="50" t="s">
        <v>210</v>
      </c>
      <c r="B44" s="55">
        <v>-6373416</v>
      </c>
      <c r="C44" s="34"/>
      <c r="D44" s="55">
        <v>-4904150</v>
      </c>
      <c r="E44" s="33"/>
    </row>
    <row r="45" spans="1:5">
      <c r="A45" s="50" t="s">
        <v>48</v>
      </c>
      <c r="B45" s="55"/>
      <c r="C45" s="34"/>
      <c r="D45" s="55"/>
      <c r="E45" s="33"/>
    </row>
    <row r="46" spans="1:5">
      <c r="A46" s="50" t="s">
        <v>65</v>
      </c>
      <c r="B46" s="55"/>
      <c r="C46" s="34"/>
      <c r="D46" s="55"/>
      <c r="E46" s="33"/>
    </row>
    <row r="47" spans="1:5">
      <c r="A47" s="19" t="s">
        <v>90</v>
      </c>
      <c r="B47" s="58">
        <f>SUM(B42:B46)</f>
        <v>30032639</v>
      </c>
      <c r="C47" s="44"/>
      <c r="D47" s="58">
        <f>SUM(D42:D46)</f>
        <v>22609526</v>
      </c>
      <c r="E47" s="44"/>
    </row>
    <row r="48" spans="1:5" ht="15.75" thickBot="1">
      <c r="A48" s="59"/>
      <c r="B48" s="60"/>
      <c r="C48" s="60"/>
      <c r="D48" s="60"/>
      <c r="E48" s="45"/>
    </row>
    <row r="49" spans="1:5" ht="15.75" thickTop="1">
      <c r="A49" s="62" t="s">
        <v>91</v>
      </c>
      <c r="B49" s="35"/>
      <c r="C49" s="35"/>
      <c r="D49" s="35"/>
      <c r="E49" s="45"/>
    </row>
    <row r="50" spans="1:5">
      <c r="A50" s="50" t="s">
        <v>52</v>
      </c>
      <c r="B50" s="56"/>
      <c r="C50" s="35"/>
      <c r="D50" s="56"/>
      <c r="E50" s="33"/>
    </row>
    <row r="51" spans="1:5">
      <c r="A51" s="50" t="s">
        <v>53</v>
      </c>
      <c r="B51" s="56"/>
      <c r="C51" s="35"/>
      <c r="D51" s="56"/>
      <c r="E51" s="33"/>
    </row>
    <row r="52" spans="1:5">
      <c r="A52" s="50" t="s">
        <v>54</v>
      </c>
      <c r="B52" s="56"/>
      <c r="C52" s="35"/>
      <c r="D52" s="56"/>
      <c r="E52" s="40"/>
    </row>
    <row r="53" spans="1:5" ht="15" customHeight="1">
      <c r="A53" s="50" t="s">
        <v>55</v>
      </c>
      <c r="B53" s="56"/>
      <c r="C53" s="35"/>
      <c r="D53" s="56"/>
      <c r="E53" s="46"/>
    </row>
    <row r="54" spans="1:5">
      <c r="A54" s="97" t="s">
        <v>18</v>
      </c>
      <c r="B54" s="56"/>
      <c r="C54" s="35"/>
      <c r="D54" s="56"/>
      <c r="E54" s="1"/>
    </row>
    <row r="55" spans="1:5">
      <c r="A55" s="62" t="s">
        <v>92</v>
      </c>
      <c r="B55" s="63">
        <f>SUM(B50:B54)</f>
        <v>0</v>
      </c>
      <c r="C55" s="64"/>
      <c r="D55" s="63">
        <f>SUM(D50:D54)</f>
        <v>0</v>
      </c>
      <c r="E55" s="46"/>
    </row>
    <row r="56" spans="1:5">
      <c r="A56" s="65"/>
      <c r="B56" s="67"/>
      <c r="C56" s="68"/>
      <c r="D56" s="67"/>
      <c r="E56" s="46"/>
    </row>
    <row r="57" spans="1:5" ht="15.75" thickBot="1">
      <c r="A57" s="62" t="s">
        <v>93</v>
      </c>
      <c r="B57" s="69">
        <f>B47+B55</f>
        <v>30032639</v>
      </c>
      <c r="C57" s="70"/>
      <c r="D57" s="69">
        <f>D47+D55</f>
        <v>22609526</v>
      </c>
      <c r="E57" s="46"/>
    </row>
    <row r="58" spans="1:5" ht="15.75" thickTop="1">
      <c r="A58" s="65"/>
      <c r="B58" s="67"/>
      <c r="C58" s="68"/>
      <c r="D58" s="67"/>
      <c r="E58" s="46"/>
    </row>
    <row r="59" spans="1:5">
      <c r="A59" s="71" t="s">
        <v>56</v>
      </c>
      <c r="B59" s="67"/>
      <c r="C59" s="68"/>
      <c r="D59" s="67"/>
      <c r="E59" s="47"/>
    </row>
    <row r="60" spans="1:5">
      <c r="A60" s="65" t="s">
        <v>49</v>
      </c>
      <c r="B60" s="55"/>
      <c r="C60" s="33"/>
      <c r="D60" s="55"/>
      <c r="E60" s="47"/>
    </row>
    <row r="61" spans="1:5">
      <c r="A61" s="65" t="s">
        <v>50</v>
      </c>
      <c r="B61" s="55"/>
      <c r="C61" s="33"/>
      <c r="D61" s="55"/>
      <c r="E61" s="47"/>
    </row>
    <row r="62" spans="1:5">
      <c r="A62" s="3"/>
      <c r="B62" s="4"/>
      <c r="C62" s="4"/>
      <c r="D62" s="4"/>
      <c r="E62" s="47"/>
    </row>
    <row r="63" spans="1:5">
      <c r="A63" s="3"/>
      <c r="B63" s="4"/>
      <c r="C63" s="4"/>
      <c r="D63" s="4"/>
      <c r="E63" s="47"/>
    </row>
    <row r="64" spans="1:5">
      <c r="A64" s="9" t="s">
        <v>131</v>
      </c>
      <c r="B64" s="4"/>
      <c r="C64" s="4"/>
      <c r="D64" s="4"/>
      <c r="E64" s="47"/>
    </row>
    <row r="65" spans="1:5">
      <c r="A65" s="72"/>
      <c r="B65" s="2"/>
      <c r="C65" s="2"/>
      <c r="D65" s="2"/>
      <c r="E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52" workbookViewId="0">
      <selection activeCell="G68" sqref="G68"/>
    </sheetView>
  </sheetViews>
  <sheetFormatPr defaultColWidth="9.140625" defaultRowHeight="15"/>
  <cols>
    <col min="1" max="1" width="9.7109375" style="11" customWidth="1"/>
    <col min="2" max="2" width="90.140625" style="11" customWidth="1"/>
    <col min="3" max="3" width="15.7109375" style="11" customWidth="1"/>
    <col min="4" max="4" width="2.7109375" style="11" customWidth="1"/>
    <col min="5" max="5" width="15.7109375" style="11" customWidth="1"/>
    <col min="6" max="6" width="11.5703125" style="11" customWidth="1"/>
    <col min="7" max="16384" width="9.140625" style="11"/>
  </cols>
  <sheetData>
    <row r="1" spans="2:5">
      <c r="B1" s="31" t="s">
        <v>267</v>
      </c>
    </row>
    <row r="2" spans="2:5">
      <c r="B2" s="32" t="s">
        <v>205</v>
      </c>
    </row>
    <row r="3" spans="2:5">
      <c r="B3" s="32" t="s">
        <v>206</v>
      </c>
    </row>
    <row r="4" spans="2:5">
      <c r="B4" s="32" t="s">
        <v>73</v>
      </c>
    </row>
    <row r="5" spans="2:5">
      <c r="B5" s="31" t="s">
        <v>202</v>
      </c>
      <c r="C5" s="16"/>
      <c r="D5" s="22"/>
      <c r="E5" s="16"/>
    </row>
    <row r="6" spans="2:5">
      <c r="B6" s="32"/>
      <c r="C6" s="16"/>
      <c r="D6" s="22"/>
      <c r="E6" s="16"/>
    </row>
    <row r="7" spans="2:5">
      <c r="B7" s="178"/>
      <c r="C7" s="12" t="s">
        <v>9</v>
      </c>
      <c r="D7" s="12"/>
      <c r="E7" s="12" t="s">
        <v>9</v>
      </c>
    </row>
    <row r="8" spans="2:5" ht="14.1" customHeight="1">
      <c r="B8" s="178"/>
      <c r="C8" s="12" t="s">
        <v>10</v>
      </c>
      <c r="D8" s="12"/>
      <c r="E8" s="12" t="s">
        <v>11</v>
      </c>
    </row>
    <row r="9" spans="2:5" ht="14.1" customHeight="1">
      <c r="B9" s="30"/>
      <c r="C9" s="16"/>
      <c r="D9" s="22"/>
      <c r="E9" s="16"/>
    </row>
    <row r="10" spans="2:5" ht="14.1" customHeight="1">
      <c r="B10" s="19" t="s">
        <v>179</v>
      </c>
      <c r="C10" s="111"/>
      <c r="D10" s="112"/>
      <c r="E10" s="111"/>
    </row>
    <row r="11" spans="2:5" ht="14.1" customHeight="1">
      <c r="B11" s="17" t="s">
        <v>201</v>
      </c>
      <c r="C11" s="18">
        <v>36406055</v>
      </c>
      <c r="D11" s="23"/>
      <c r="E11" s="18">
        <v>27513676</v>
      </c>
    </row>
    <row r="12" spans="2:5" ht="14.1" customHeight="1">
      <c r="B12" s="110" t="s">
        <v>200</v>
      </c>
      <c r="C12" s="18"/>
      <c r="D12" s="23"/>
      <c r="E12" s="18"/>
    </row>
    <row r="13" spans="2:5" ht="14.1" customHeight="1">
      <c r="B13" s="108" t="s">
        <v>199</v>
      </c>
      <c r="C13" s="18"/>
      <c r="D13" s="23"/>
      <c r="E13" s="18"/>
    </row>
    <row r="14" spans="2:5" ht="14.1" customHeight="1">
      <c r="B14" s="108" t="s">
        <v>198</v>
      </c>
      <c r="C14" s="18">
        <v>-6373416</v>
      </c>
      <c r="D14" s="23"/>
      <c r="E14" s="18">
        <v>-4904150</v>
      </c>
    </row>
    <row r="15" spans="2:5">
      <c r="B15" s="109" t="s">
        <v>57</v>
      </c>
      <c r="C15" s="18">
        <v>2123928</v>
      </c>
      <c r="D15" s="23"/>
      <c r="E15" s="18">
        <v>2651426</v>
      </c>
    </row>
    <row r="16" spans="2:5">
      <c r="B16" s="108" t="s">
        <v>44</v>
      </c>
      <c r="C16" s="18"/>
      <c r="D16" s="23"/>
      <c r="E16" s="18"/>
    </row>
    <row r="17" spans="2:5">
      <c r="B17" s="108" t="s">
        <v>197</v>
      </c>
      <c r="C17" s="18"/>
      <c r="D17" s="23"/>
      <c r="E17" s="18"/>
    </row>
    <row r="18" spans="2:5">
      <c r="B18" s="108" t="s">
        <v>196</v>
      </c>
      <c r="C18" s="18"/>
      <c r="D18" s="23"/>
      <c r="E18" s="18"/>
    </row>
    <row r="19" spans="2:5">
      <c r="B19" s="108" t="s">
        <v>195</v>
      </c>
      <c r="C19" s="18"/>
      <c r="D19" s="23"/>
      <c r="E19" s="18"/>
    </row>
    <row r="20" spans="2:5">
      <c r="B20" s="108" t="s">
        <v>194</v>
      </c>
      <c r="C20" s="18"/>
      <c r="D20" s="42"/>
      <c r="E20" s="41"/>
    </row>
    <row r="21" spans="2:5">
      <c r="B21" s="108" t="s">
        <v>193</v>
      </c>
      <c r="C21" s="18"/>
      <c r="D21" s="42"/>
      <c r="E21" s="41"/>
    </row>
    <row r="22" spans="2:5">
      <c r="B22" s="108" t="s">
        <v>263</v>
      </c>
      <c r="C22" s="18">
        <v>82439553</v>
      </c>
      <c r="D22" s="42"/>
      <c r="E22" s="41">
        <v>29728840</v>
      </c>
    </row>
    <row r="23" spans="2:5">
      <c r="B23" s="108" t="s">
        <v>158</v>
      </c>
      <c r="C23" s="18"/>
      <c r="D23" s="42"/>
      <c r="E23" s="41"/>
    </row>
    <row r="24" spans="2:5">
      <c r="B24" s="108"/>
      <c r="C24" s="18"/>
      <c r="D24" s="23"/>
      <c r="E24" s="18"/>
    </row>
    <row r="25" spans="2:5" ht="14.1" customHeight="1">
      <c r="B25" s="17" t="s">
        <v>192</v>
      </c>
      <c r="C25" s="18"/>
      <c r="D25" s="23"/>
      <c r="E25" s="18"/>
    </row>
    <row r="26" spans="2:5" ht="14.1" customHeight="1">
      <c r="B26" s="108" t="s">
        <v>191</v>
      </c>
      <c r="C26" s="18"/>
      <c r="D26" s="23"/>
      <c r="E26" s="18"/>
    </row>
    <row r="27" spans="2:5">
      <c r="B27" s="108" t="s">
        <v>190</v>
      </c>
      <c r="C27" s="18"/>
      <c r="D27" s="23"/>
      <c r="E27" s="18"/>
    </row>
    <row r="28" spans="2:5">
      <c r="B28" s="108" t="s">
        <v>189</v>
      </c>
      <c r="C28" s="18"/>
      <c r="D28" s="23"/>
      <c r="E28" s="18"/>
    </row>
    <row r="29" spans="2:5">
      <c r="B29" s="108" t="s">
        <v>158</v>
      </c>
      <c r="C29" s="18"/>
      <c r="D29" s="23"/>
      <c r="E29" s="18"/>
    </row>
    <row r="30" spans="2:5">
      <c r="B30" s="108"/>
      <c r="C30" s="18"/>
      <c r="D30" s="23"/>
      <c r="E30" s="18"/>
    </row>
    <row r="31" spans="2:5" ht="14.1" customHeight="1">
      <c r="B31" s="17" t="s">
        <v>188</v>
      </c>
      <c r="C31" s="18"/>
      <c r="D31" s="23"/>
      <c r="E31" s="18"/>
    </row>
    <row r="32" spans="2:5">
      <c r="B32" s="108" t="s">
        <v>187</v>
      </c>
      <c r="C32" s="18">
        <v>-38360142</v>
      </c>
      <c r="D32" s="23"/>
      <c r="E32" s="18">
        <v>-42714251</v>
      </c>
    </row>
    <row r="33" spans="2:5" ht="14.25" customHeight="1">
      <c r="B33" s="108" t="s">
        <v>186</v>
      </c>
      <c r="C33" s="18">
        <v>-3010130</v>
      </c>
      <c r="D33" s="23"/>
      <c r="E33" s="18">
        <v>2066407</v>
      </c>
    </row>
    <row r="34" spans="2:5" ht="14.25" customHeight="1">
      <c r="B34" s="108" t="s">
        <v>185</v>
      </c>
      <c r="C34" s="18">
        <v>47240514</v>
      </c>
      <c r="D34" s="23"/>
      <c r="E34" s="18">
        <v>16251338</v>
      </c>
    </row>
    <row r="35" spans="2:5">
      <c r="B35" s="108" t="s">
        <v>184</v>
      </c>
      <c r="C35" s="18">
        <v>558</v>
      </c>
      <c r="D35" s="23"/>
      <c r="E35" s="18">
        <v>8370</v>
      </c>
    </row>
    <row r="36" spans="2:5" ht="14.1" customHeight="1">
      <c r="B36" s="108" t="s">
        <v>211</v>
      </c>
      <c r="C36" s="18">
        <v>-95274076</v>
      </c>
      <c r="D36" s="23"/>
      <c r="E36" s="18">
        <v>-29209993</v>
      </c>
    </row>
    <row r="37" spans="2:5">
      <c r="B37" s="19" t="s">
        <v>177</v>
      </c>
      <c r="C37" s="36">
        <f>SUM(C11:C36)</f>
        <v>25192844</v>
      </c>
      <c r="D37" s="37"/>
      <c r="E37" s="36">
        <f>SUM(E11:E36)</f>
        <v>1391663</v>
      </c>
    </row>
    <row r="38" spans="2:5">
      <c r="B38" s="100"/>
      <c r="C38" s="18"/>
      <c r="D38" s="23"/>
      <c r="E38" s="18"/>
    </row>
    <row r="39" spans="2:5">
      <c r="B39" s="19" t="s">
        <v>176</v>
      </c>
      <c r="C39" s="18"/>
      <c r="D39" s="23"/>
      <c r="E39" s="18"/>
    </row>
    <row r="40" spans="2:5" ht="14.1" customHeight="1">
      <c r="B40" s="108" t="s">
        <v>175</v>
      </c>
      <c r="C40" s="18">
        <v>-18583</v>
      </c>
      <c r="D40" s="23"/>
      <c r="E40" s="18"/>
    </row>
    <row r="41" spans="2:5">
      <c r="B41" s="108" t="s">
        <v>174</v>
      </c>
      <c r="C41" s="18"/>
      <c r="D41" s="23"/>
      <c r="E41" s="18"/>
    </row>
    <row r="42" spans="2:5" ht="14.1" customHeight="1">
      <c r="B42" s="108" t="s">
        <v>173</v>
      </c>
      <c r="C42" s="18"/>
      <c r="D42" s="23"/>
      <c r="E42" s="18"/>
    </row>
    <row r="43" spans="2:5" ht="30">
      <c r="B43" s="108" t="s">
        <v>172</v>
      </c>
      <c r="C43" s="18"/>
      <c r="D43" s="23"/>
      <c r="E43" s="18"/>
    </row>
    <row r="44" spans="2:5">
      <c r="B44" s="108" t="s">
        <v>171</v>
      </c>
      <c r="C44" s="18"/>
      <c r="D44" s="23"/>
      <c r="E44" s="18"/>
    </row>
    <row r="45" spans="2:5">
      <c r="B45" s="108" t="s">
        <v>170</v>
      </c>
      <c r="C45" s="18"/>
      <c r="D45" s="23"/>
      <c r="E45" s="18"/>
    </row>
    <row r="46" spans="2:5">
      <c r="B46" s="108" t="s">
        <v>169</v>
      </c>
      <c r="C46" s="18"/>
      <c r="D46" s="23"/>
      <c r="E46" s="18"/>
    </row>
    <row r="47" spans="2:5" ht="14.1" customHeight="1">
      <c r="B47" s="108" t="s">
        <v>183</v>
      </c>
      <c r="C47" s="18"/>
      <c r="D47" s="23"/>
      <c r="E47" s="18"/>
    </row>
    <row r="48" spans="2:5" ht="14.1" customHeight="1">
      <c r="B48" s="108" t="s">
        <v>158</v>
      </c>
      <c r="C48" s="18"/>
      <c r="D48" s="23"/>
      <c r="E48" s="18"/>
    </row>
    <row r="49" spans="2:5" ht="14.1" customHeight="1">
      <c r="B49" s="19" t="s">
        <v>168</v>
      </c>
      <c r="C49" s="36">
        <f>SUM(C40:C48)</f>
        <v>-18583</v>
      </c>
      <c r="D49" s="37"/>
      <c r="E49" s="36">
        <f>SUM(E40:E48)</f>
        <v>0</v>
      </c>
    </row>
    <row r="50" spans="2:5" ht="14.1" customHeight="1">
      <c r="B50" s="100"/>
      <c r="C50" s="18"/>
      <c r="D50" s="23"/>
      <c r="E50" s="18"/>
    </row>
    <row r="51" spans="2:5" ht="14.1" customHeight="1">
      <c r="B51" s="19" t="s">
        <v>167</v>
      </c>
      <c r="C51" s="18"/>
      <c r="D51" s="23"/>
      <c r="E51" s="18"/>
    </row>
    <row r="52" spans="2:5" ht="14.1" customHeight="1">
      <c r="B52" s="108" t="s">
        <v>166</v>
      </c>
      <c r="C52" s="18"/>
      <c r="D52" s="23"/>
      <c r="E52" s="18"/>
    </row>
    <row r="53" spans="2:5" ht="14.1" customHeight="1">
      <c r="B53" s="108" t="s">
        <v>165</v>
      </c>
      <c r="C53" s="18"/>
      <c r="D53" s="23"/>
      <c r="E53" s="18"/>
    </row>
    <row r="54" spans="2:5" ht="14.1" customHeight="1">
      <c r="B54" s="108" t="s">
        <v>164</v>
      </c>
      <c r="C54" s="18"/>
      <c r="D54" s="23"/>
      <c r="E54" s="18">
        <v>0</v>
      </c>
    </row>
    <row r="55" spans="2:5" ht="14.1" customHeight="1">
      <c r="B55" s="108" t="s">
        <v>163</v>
      </c>
      <c r="C55" s="18"/>
      <c r="D55" s="23"/>
      <c r="E55" s="18"/>
    </row>
    <row r="56" spans="2:5" ht="14.1" customHeight="1">
      <c r="B56" s="108" t="s">
        <v>162</v>
      </c>
      <c r="C56" s="18"/>
      <c r="D56" s="23"/>
      <c r="E56" s="18"/>
    </row>
    <row r="57" spans="2:5" ht="14.1" customHeight="1">
      <c r="B57" s="108" t="s">
        <v>161</v>
      </c>
      <c r="C57" s="18"/>
      <c r="D57" s="23"/>
      <c r="E57" s="18"/>
    </row>
    <row r="58" spans="2:5" ht="14.1" customHeight="1">
      <c r="B58" s="108" t="s">
        <v>160</v>
      </c>
      <c r="C58" s="18">
        <v>-36890125</v>
      </c>
      <c r="D58" s="23"/>
      <c r="E58" s="18">
        <v>-1334937</v>
      </c>
    </row>
    <row r="59" spans="2:5" ht="14.1" customHeight="1">
      <c r="B59" s="108" t="s">
        <v>159</v>
      </c>
      <c r="C59" s="18"/>
      <c r="D59" s="23"/>
      <c r="E59" s="18"/>
    </row>
    <row r="60" spans="2:5" ht="15" customHeight="1">
      <c r="B60" s="108" t="s">
        <v>178</v>
      </c>
      <c r="C60" s="18"/>
      <c r="D60" s="23"/>
      <c r="E60" s="18"/>
    </row>
    <row r="61" spans="2:5" ht="14.1" customHeight="1">
      <c r="B61" s="108" t="s">
        <v>182</v>
      </c>
      <c r="C61" s="18"/>
      <c r="D61" s="42"/>
      <c r="E61" s="41"/>
    </row>
    <row r="62" spans="2:5" ht="14.1" customHeight="1">
      <c r="B62" s="108" t="s">
        <v>181</v>
      </c>
      <c r="C62" s="18"/>
      <c r="D62" s="42"/>
      <c r="E62" s="41"/>
    </row>
    <row r="63" spans="2:5" ht="14.1" customHeight="1">
      <c r="B63" s="108" t="s">
        <v>158</v>
      </c>
      <c r="C63" s="18"/>
      <c r="D63" s="23"/>
      <c r="E63" s="18"/>
    </row>
    <row r="64" spans="2:5" ht="14.1" customHeight="1">
      <c r="B64" s="19" t="s">
        <v>157</v>
      </c>
      <c r="C64" s="36">
        <f>SUM(C52:C63)</f>
        <v>-36890125</v>
      </c>
      <c r="D64" s="37"/>
      <c r="E64" s="36">
        <f>SUM(E52:E63)</f>
        <v>-1334937</v>
      </c>
    </row>
    <row r="65" spans="2:6" ht="14.1" customHeight="1">
      <c r="B65" s="100"/>
      <c r="C65" s="18"/>
      <c r="D65" s="23"/>
      <c r="E65" s="18"/>
    </row>
    <row r="66" spans="2:6" ht="14.1" customHeight="1">
      <c r="B66" s="19" t="s">
        <v>156</v>
      </c>
      <c r="C66" s="107">
        <f>C37+C49+C64</f>
        <v>-11715864</v>
      </c>
      <c r="D66" s="37"/>
      <c r="E66" s="107">
        <f>E37+E49+E64</f>
        <v>56726</v>
      </c>
    </row>
    <row r="67" spans="2:6">
      <c r="B67" s="106" t="s">
        <v>155</v>
      </c>
      <c r="C67" s="18">
        <v>26663339</v>
      </c>
      <c r="D67" s="23"/>
      <c r="E67" s="18">
        <v>26606613</v>
      </c>
    </row>
    <row r="68" spans="2:6">
      <c r="B68" s="106" t="s">
        <v>180</v>
      </c>
      <c r="C68" s="18"/>
      <c r="D68" s="23"/>
      <c r="E68" s="18"/>
    </row>
    <row r="69" spans="2:6" ht="15.75" thickBot="1">
      <c r="B69" s="105" t="s">
        <v>154</v>
      </c>
      <c r="C69" s="103">
        <f>SUM(C66:C68)</f>
        <v>14947475</v>
      </c>
      <c r="D69" s="104"/>
      <c r="E69" s="103">
        <f>SUM(E66:E68)</f>
        <v>26663339</v>
      </c>
    </row>
    <row r="70" spans="2:6" ht="15.75" thickTop="1"/>
    <row r="72" spans="2:6">
      <c r="B72" s="25" t="s">
        <v>3</v>
      </c>
      <c r="C72" s="102">
        <f>C69-'[1]Pasqyra e Pozicioni Financiar'!C11</f>
        <v>14947475</v>
      </c>
      <c r="D72" s="101"/>
      <c r="E72" s="101">
        <f>E69-'[1]Pasqyra e Pozicioni Financiar'!E11</f>
        <v>26663339</v>
      </c>
      <c r="F72" s="2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C5" sqref="C5"/>
    </sheetView>
  </sheetViews>
  <sheetFormatPr defaultColWidth="9.140625" defaultRowHeight="15"/>
  <cols>
    <col min="1" max="1" width="78.7109375" style="66" customWidth="1"/>
    <col min="2" max="11" width="15.7109375" style="66" customWidth="1"/>
    <col min="12" max="16384" width="9.140625" style="66"/>
  </cols>
  <sheetData>
    <row r="1" spans="1:12">
      <c r="A1" s="31" t="s">
        <v>267</v>
      </c>
    </row>
    <row r="2" spans="1:12">
      <c r="A2" s="32" t="s">
        <v>205</v>
      </c>
    </row>
    <row r="3" spans="1:12">
      <c r="A3" s="32" t="s">
        <v>206</v>
      </c>
    </row>
    <row r="4" spans="1:12">
      <c r="A4" s="32" t="s">
        <v>73</v>
      </c>
    </row>
    <row r="5" spans="1:12">
      <c r="A5" s="31" t="s">
        <v>58</v>
      </c>
    </row>
    <row r="6" spans="1:12">
      <c r="A6" s="73"/>
    </row>
    <row r="7" spans="1:12" ht="72">
      <c r="B7" s="74" t="s">
        <v>132</v>
      </c>
      <c r="C7" s="74" t="s">
        <v>35</v>
      </c>
      <c r="D7" s="74" t="s">
        <v>212</v>
      </c>
      <c r="E7" s="74" t="s">
        <v>6</v>
      </c>
      <c r="F7" s="74" t="s">
        <v>105</v>
      </c>
      <c r="G7" s="74" t="s">
        <v>133</v>
      </c>
      <c r="H7" s="74" t="s">
        <v>134</v>
      </c>
      <c r="I7" s="74" t="s">
        <v>5</v>
      </c>
      <c r="J7" s="74" t="s">
        <v>59</v>
      </c>
      <c r="K7" s="74" t="s">
        <v>5</v>
      </c>
      <c r="L7" s="62"/>
    </row>
    <row r="8" spans="1:12">
      <c r="A8" s="75"/>
      <c r="B8" s="62"/>
      <c r="C8" s="76"/>
      <c r="D8" s="76"/>
      <c r="E8" s="77"/>
      <c r="F8" s="77"/>
      <c r="G8" s="77"/>
      <c r="H8" s="78"/>
      <c r="I8" s="78"/>
      <c r="J8" s="78"/>
      <c r="K8" s="76"/>
      <c r="L8" s="76"/>
    </row>
    <row r="9" spans="1:12">
      <c r="A9" s="79"/>
      <c r="B9" s="80"/>
      <c r="C9" s="80"/>
      <c r="D9" s="80"/>
      <c r="E9" s="81"/>
      <c r="F9" s="81"/>
      <c r="G9" s="81"/>
      <c r="H9" s="68"/>
      <c r="I9" s="68"/>
      <c r="J9" s="68"/>
      <c r="K9" s="68"/>
      <c r="L9" s="76"/>
    </row>
    <row r="10" spans="1:12" ht="15.75" thickBot="1">
      <c r="A10" s="82" t="s">
        <v>135</v>
      </c>
      <c r="B10" s="69">
        <v>260000000</v>
      </c>
      <c r="C10" s="69"/>
      <c r="D10" s="69">
        <v>1535885</v>
      </c>
      <c r="E10" s="69">
        <v>641651</v>
      </c>
      <c r="F10" s="69"/>
      <c r="G10" s="69">
        <v>0</v>
      </c>
      <c r="H10" s="69">
        <v>63378880</v>
      </c>
      <c r="I10" s="69">
        <f>SUM(B10:H10)</f>
        <v>325556416</v>
      </c>
      <c r="J10" s="69"/>
      <c r="K10" s="69">
        <f>SUM(I10:J10)</f>
        <v>325556416</v>
      </c>
      <c r="L10" s="76"/>
    </row>
    <row r="11" spans="1:12" ht="15.75" thickTop="1">
      <c r="A11" s="83" t="s">
        <v>136</v>
      </c>
      <c r="B11" s="80"/>
      <c r="C11" s="80"/>
      <c r="D11" s="80"/>
      <c r="E11" s="80"/>
      <c r="F11" s="80"/>
      <c r="G11" s="80"/>
      <c r="H11" s="68"/>
      <c r="I11" s="68">
        <f>SUM(B11:H11)</f>
        <v>0</v>
      </c>
      <c r="J11" s="84"/>
      <c r="K11" s="80">
        <f>SUM(I11:J11)</f>
        <v>0</v>
      </c>
      <c r="L11" s="76"/>
    </row>
    <row r="12" spans="1:12">
      <c r="A12" s="82" t="s">
        <v>137</v>
      </c>
      <c r="B12" s="85">
        <f>SUM(B10:B11)</f>
        <v>260000000</v>
      </c>
      <c r="C12" s="85">
        <f t="shared" ref="C12:J12" si="0">SUM(C10:C11)</f>
        <v>0</v>
      </c>
      <c r="D12" s="85">
        <f t="shared" si="0"/>
        <v>1535885</v>
      </c>
      <c r="E12" s="85">
        <f t="shared" si="0"/>
        <v>641651</v>
      </c>
      <c r="F12" s="85">
        <f t="shared" si="0"/>
        <v>0</v>
      </c>
      <c r="G12" s="85">
        <f t="shared" si="0"/>
        <v>0</v>
      </c>
      <c r="H12" s="85">
        <f t="shared" si="0"/>
        <v>63378880</v>
      </c>
      <c r="I12" s="85">
        <f>SUM(B12:H12)</f>
        <v>325556416</v>
      </c>
      <c r="J12" s="85">
        <f t="shared" si="0"/>
        <v>0</v>
      </c>
      <c r="K12" s="85">
        <f>SUM(I12:J12)</f>
        <v>325556416</v>
      </c>
      <c r="L12" s="76"/>
    </row>
    <row r="13" spans="1:12">
      <c r="A13" s="86" t="s">
        <v>138</v>
      </c>
      <c r="B13" s="80"/>
      <c r="C13" s="80"/>
      <c r="D13" s="80"/>
      <c r="E13" s="80"/>
      <c r="F13" s="80"/>
      <c r="G13" s="80"/>
      <c r="H13" s="67"/>
      <c r="I13" s="67">
        <f t="shared" ref="I13:I37" si="1">SUM(B13:H13)</f>
        <v>0</v>
      </c>
      <c r="J13" s="67"/>
      <c r="K13" s="80">
        <f t="shared" ref="K13:K37" si="2">SUM(I13:J13)</f>
        <v>0</v>
      </c>
      <c r="L13" s="76"/>
    </row>
    <row r="14" spans="1:12">
      <c r="A14" s="87" t="s">
        <v>134</v>
      </c>
      <c r="B14" s="68"/>
      <c r="C14" s="68"/>
      <c r="D14" s="68"/>
      <c r="E14" s="68"/>
      <c r="F14" s="68"/>
      <c r="G14" s="67"/>
      <c r="H14" s="99">
        <v>22609526</v>
      </c>
      <c r="I14" s="67">
        <f t="shared" si="1"/>
        <v>22609526</v>
      </c>
      <c r="J14" s="99"/>
      <c r="K14" s="67">
        <f t="shared" si="2"/>
        <v>22609526</v>
      </c>
      <c r="L14" s="76"/>
    </row>
    <row r="15" spans="1:12">
      <c r="A15" s="87" t="s">
        <v>139</v>
      </c>
      <c r="B15" s="68"/>
      <c r="C15" s="68"/>
      <c r="D15" s="68"/>
      <c r="E15" s="68"/>
      <c r="F15" s="68"/>
      <c r="G15" s="67"/>
      <c r="H15" s="99"/>
      <c r="I15" s="67">
        <f t="shared" si="1"/>
        <v>0</v>
      </c>
      <c r="J15" s="99"/>
      <c r="K15" s="67">
        <f t="shared" si="2"/>
        <v>0</v>
      </c>
      <c r="L15" s="76"/>
    </row>
    <row r="16" spans="1:12">
      <c r="A16" s="87" t="s">
        <v>140</v>
      </c>
      <c r="B16" s="68"/>
      <c r="C16" s="68"/>
      <c r="D16" s="68"/>
      <c r="E16" s="68"/>
      <c r="F16" s="68"/>
      <c r="G16" s="67"/>
      <c r="H16" s="67"/>
      <c r="I16" s="67">
        <f t="shared" si="1"/>
        <v>0</v>
      </c>
      <c r="J16" s="67"/>
      <c r="K16" s="67">
        <f t="shared" si="2"/>
        <v>0</v>
      </c>
      <c r="L16" s="76"/>
    </row>
    <row r="17" spans="1:12">
      <c r="A17" s="86" t="s">
        <v>141</v>
      </c>
      <c r="B17" s="88">
        <f>SUM(B13:B16)</f>
        <v>0</v>
      </c>
      <c r="C17" s="88">
        <f t="shared" ref="C17:J17" si="3">SUM(C13:C16)</f>
        <v>0</v>
      </c>
      <c r="D17" s="88">
        <f t="shared" si="3"/>
        <v>0</v>
      </c>
      <c r="E17" s="88">
        <f t="shared" si="3"/>
        <v>0</v>
      </c>
      <c r="F17" s="88">
        <f t="shared" si="3"/>
        <v>0</v>
      </c>
      <c r="G17" s="88">
        <f t="shared" si="3"/>
        <v>0</v>
      </c>
      <c r="H17" s="98">
        <f>SUM(H13:H16)</f>
        <v>22609526</v>
      </c>
      <c r="I17" s="88">
        <f t="shared" si="1"/>
        <v>22609526</v>
      </c>
      <c r="J17" s="98">
        <f t="shared" si="3"/>
        <v>0</v>
      </c>
      <c r="K17" s="88">
        <f t="shared" si="2"/>
        <v>22609526</v>
      </c>
      <c r="L17" s="76"/>
    </row>
    <row r="18" spans="1:12">
      <c r="A18" s="86" t="s">
        <v>142</v>
      </c>
      <c r="B18" s="68"/>
      <c r="C18" s="68"/>
      <c r="D18" s="68"/>
      <c r="E18" s="68"/>
      <c r="F18" s="68"/>
      <c r="G18" s="67"/>
      <c r="H18" s="67"/>
      <c r="I18" s="67">
        <f t="shared" si="1"/>
        <v>0</v>
      </c>
      <c r="J18" s="67"/>
      <c r="K18" s="67">
        <f t="shared" si="2"/>
        <v>0</v>
      </c>
      <c r="L18" s="76"/>
    </row>
    <row r="19" spans="1:12">
      <c r="A19" s="89" t="s">
        <v>143</v>
      </c>
      <c r="B19" s="68">
        <v>65000000</v>
      </c>
      <c r="C19" s="68"/>
      <c r="D19" s="68">
        <v>-1535885</v>
      </c>
      <c r="E19" s="68">
        <v>-85235</v>
      </c>
      <c r="F19" s="68"/>
      <c r="G19" s="67"/>
      <c r="H19" s="67">
        <v>-63378880</v>
      </c>
      <c r="I19" s="67">
        <f t="shared" si="1"/>
        <v>0</v>
      </c>
      <c r="J19" s="67"/>
      <c r="K19" s="67">
        <f t="shared" si="2"/>
        <v>0</v>
      </c>
      <c r="L19" s="76"/>
    </row>
    <row r="20" spans="1:12">
      <c r="A20" s="89" t="s">
        <v>144</v>
      </c>
      <c r="B20" s="68"/>
      <c r="C20" s="68"/>
      <c r="D20" s="68"/>
      <c r="E20" s="68"/>
      <c r="F20" s="68"/>
      <c r="G20" s="67"/>
      <c r="H20" s="67"/>
      <c r="I20" s="67">
        <f t="shared" si="1"/>
        <v>0</v>
      </c>
      <c r="J20" s="67"/>
      <c r="K20" s="67">
        <f t="shared" si="2"/>
        <v>0</v>
      </c>
      <c r="L20" s="76"/>
    </row>
    <row r="21" spans="1:12">
      <c r="A21" s="95" t="s">
        <v>145</v>
      </c>
      <c r="B21" s="68"/>
      <c r="C21" s="68"/>
      <c r="D21" s="68"/>
      <c r="E21" s="90"/>
      <c r="F21" s="90"/>
      <c r="G21" s="67"/>
      <c r="H21" s="67"/>
      <c r="I21" s="67">
        <f t="shared" si="1"/>
        <v>0</v>
      </c>
      <c r="J21" s="67"/>
      <c r="K21" s="67">
        <f t="shared" si="2"/>
        <v>0</v>
      </c>
      <c r="L21" s="76"/>
    </row>
    <row r="22" spans="1:12">
      <c r="A22" s="86" t="s">
        <v>146</v>
      </c>
      <c r="B22" s="85">
        <f>SUM(B19:B21)</f>
        <v>65000000</v>
      </c>
      <c r="C22" s="85">
        <f t="shared" ref="C22:J22" si="4">SUM(C19:C21)</f>
        <v>0</v>
      </c>
      <c r="D22" s="85">
        <f t="shared" si="4"/>
        <v>-1535885</v>
      </c>
      <c r="E22" s="85">
        <f t="shared" si="4"/>
        <v>-85235</v>
      </c>
      <c r="F22" s="85">
        <f t="shared" si="4"/>
        <v>0</v>
      </c>
      <c r="G22" s="85">
        <f t="shared" si="4"/>
        <v>0</v>
      </c>
      <c r="H22" s="85">
        <f t="shared" si="4"/>
        <v>-63378880</v>
      </c>
      <c r="I22" s="88">
        <f t="shared" si="1"/>
        <v>0</v>
      </c>
      <c r="J22" s="85">
        <f t="shared" si="4"/>
        <v>0</v>
      </c>
      <c r="K22" s="85">
        <f t="shared" si="2"/>
        <v>0</v>
      </c>
      <c r="L22" s="76"/>
    </row>
    <row r="23" spans="1:12">
      <c r="A23" s="86"/>
      <c r="B23" s="80"/>
      <c r="C23" s="81"/>
      <c r="D23" s="80"/>
      <c r="E23" s="81"/>
      <c r="F23" s="81"/>
      <c r="G23" s="81"/>
      <c r="H23" s="67"/>
      <c r="I23" s="67"/>
      <c r="J23" s="67"/>
      <c r="K23" s="81"/>
      <c r="L23" s="76"/>
    </row>
    <row r="24" spans="1:12" ht="15.75" thickBot="1">
      <c r="A24" s="86" t="s">
        <v>147</v>
      </c>
      <c r="B24" s="91">
        <f>B12+B17+B22</f>
        <v>325000000</v>
      </c>
      <c r="C24" s="91">
        <f t="shared" ref="C24:J24" si="5">C12+C17+C22</f>
        <v>0</v>
      </c>
      <c r="D24" s="91">
        <f t="shared" si="5"/>
        <v>0</v>
      </c>
      <c r="E24" s="91">
        <f t="shared" si="5"/>
        <v>556416</v>
      </c>
      <c r="F24" s="91">
        <f t="shared" si="5"/>
        <v>0</v>
      </c>
      <c r="G24" s="91">
        <f t="shared" si="5"/>
        <v>0</v>
      </c>
      <c r="H24" s="91">
        <f t="shared" si="5"/>
        <v>22609526</v>
      </c>
      <c r="I24" s="91">
        <f t="shared" si="1"/>
        <v>348165942</v>
      </c>
      <c r="J24" s="91">
        <f t="shared" si="5"/>
        <v>0</v>
      </c>
      <c r="K24" s="91">
        <f t="shared" si="2"/>
        <v>348165942</v>
      </c>
      <c r="L24" s="76"/>
    </row>
    <row r="25" spans="1:12" ht="15.75" thickTop="1">
      <c r="A25" s="92"/>
      <c r="B25" s="80"/>
      <c r="C25" s="80"/>
      <c r="D25" s="80"/>
      <c r="E25" s="80"/>
      <c r="F25" s="80"/>
      <c r="G25" s="80"/>
      <c r="H25" s="67"/>
      <c r="I25" s="67">
        <f t="shared" si="1"/>
        <v>0</v>
      </c>
      <c r="J25" s="67"/>
      <c r="K25" s="80">
        <f t="shared" si="2"/>
        <v>0</v>
      </c>
      <c r="L25" s="76"/>
    </row>
    <row r="26" spans="1:12">
      <c r="A26" s="86" t="s">
        <v>138</v>
      </c>
      <c r="B26" s="68"/>
      <c r="C26" s="68"/>
      <c r="D26" s="68"/>
      <c r="E26" s="68"/>
      <c r="F26" s="68"/>
      <c r="G26" s="67"/>
      <c r="H26" s="67"/>
      <c r="I26" s="67">
        <f t="shared" si="1"/>
        <v>0</v>
      </c>
      <c r="J26" s="67"/>
      <c r="K26" s="67">
        <f t="shared" si="2"/>
        <v>0</v>
      </c>
      <c r="L26" s="76"/>
    </row>
    <row r="27" spans="1:12">
      <c r="A27" s="87" t="s">
        <v>134</v>
      </c>
      <c r="B27" s="68"/>
      <c r="C27" s="68"/>
      <c r="D27" s="68"/>
      <c r="E27" s="68"/>
      <c r="F27" s="68"/>
      <c r="G27" s="67"/>
      <c r="H27" s="99">
        <v>30032639</v>
      </c>
      <c r="I27" s="67">
        <f t="shared" si="1"/>
        <v>30032639</v>
      </c>
      <c r="J27" s="99"/>
      <c r="K27" s="67">
        <f t="shared" si="2"/>
        <v>30032639</v>
      </c>
      <c r="L27" s="76"/>
    </row>
    <row r="28" spans="1:12">
      <c r="A28" s="87" t="s">
        <v>139</v>
      </c>
      <c r="B28" s="68"/>
      <c r="C28" s="68"/>
      <c r="D28" s="68"/>
      <c r="E28" s="68"/>
      <c r="F28" s="68"/>
      <c r="G28" s="67"/>
      <c r="H28" s="99"/>
      <c r="I28" s="67">
        <f t="shared" si="1"/>
        <v>0</v>
      </c>
      <c r="J28" s="99"/>
      <c r="K28" s="67">
        <f t="shared" si="2"/>
        <v>0</v>
      </c>
      <c r="L28" s="76"/>
    </row>
    <row r="29" spans="1:12">
      <c r="A29" s="87" t="s">
        <v>140</v>
      </c>
      <c r="B29" s="68"/>
      <c r="C29" s="68"/>
      <c r="D29" s="68"/>
      <c r="E29" s="68"/>
      <c r="F29" s="68"/>
      <c r="G29" s="67"/>
      <c r="H29" s="67"/>
      <c r="I29" s="67">
        <f t="shared" si="1"/>
        <v>0</v>
      </c>
      <c r="J29" s="67"/>
      <c r="K29" s="67">
        <f t="shared" si="2"/>
        <v>0</v>
      </c>
      <c r="L29" s="76"/>
    </row>
    <row r="30" spans="1:12">
      <c r="A30" s="86" t="s">
        <v>141</v>
      </c>
      <c r="B30" s="88">
        <f>SUM(B27:B29)</f>
        <v>0</v>
      </c>
      <c r="C30" s="88">
        <f t="shared" ref="C30:J30" si="6">SUM(C27:C29)</f>
        <v>0</v>
      </c>
      <c r="D30" s="88">
        <f t="shared" si="6"/>
        <v>0</v>
      </c>
      <c r="E30" s="88">
        <f t="shared" si="6"/>
        <v>0</v>
      </c>
      <c r="F30" s="88">
        <f t="shared" si="6"/>
        <v>0</v>
      </c>
      <c r="G30" s="88">
        <f t="shared" si="6"/>
        <v>0</v>
      </c>
      <c r="H30" s="98">
        <f t="shared" si="6"/>
        <v>30032639</v>
      </c>
      <c r="I30" s="88">
        <f t="shared" si="1"/>
        <v>30032639</v>
      </c>
      <c r="J30" s="98">
        <f t="shared" si="6"/>
        <v>0</v>
      </c>
      <c r="K30" s="88">
        <f t="shared" si="2"/>
        <v>30032639</v>
      </c>
      <c r="L30" s="76"/>
    </row>
    <row r="31" spans="1:12">
      <c r="A31" s="86" t="s">
        <v>142</v>
      </c>
      <c r="B31" s="68"/>
      <c r="C31" s="68"/>
      <c r="D31" s="68"/>
      <c r="E31" s="68"/>
      <c r="F31" s="68"/>
      <c r="G31" s="67"/>
      <c r="H31" s="67"/>
      <c r="I31" s="67">
        <f t="shared" si="1"/>
        <v>0</v>
      </c>
      <c r="J31" s="67"/>
      <c r="K31" s="67">
        <f t="shared" si="2"/>
        <v>0</v>
      </c>
      <c r="L31" s="76"/>
    </row>
    <row r="32" spans="1:12">
      <c r="A32" s="89" t="s">
        <v>143</v>
      </c>
      <c r="B32" s="68">
        <v>0</v>
      </c>
      <c r="C32" s="68"/>
      <c r="D32" s="68">
        <v>0</v>
      </c>
      <c r="E32" s="68">
        <v>22609526</v>
      </c>
      <c r="F32" s="68"/>
      <c r="G32" s="67"/>
      <c r="H32" s="67">
        <v>-22609526</v>
      </c>
      <c r="I32" s="67">
        <f t="shared" si="1"/>
        <v>0</v>
      </c>
      <c r="J32" s="67"/>
      <c r="K32" s="67">
        <f t="shared" si="2"/>
        <v>0</v>
      </c>
      <c r="L32" s="76"/>
    </row>
    <row r="33" spans="1:12">
      <c r="A33" s="89" t="s">
        <v>144</v>
      </c>
      <c r="B33" s="68"/>
      <c r="C33" s="68"/>
      <c r="D33" s="68"/>
      <c r="E33" s="68"/>
      <c r="F33" s="68"/>
      <c r="G33" s="67"/>
      <c r="H33" s="67"/>
      <c r="I33" s="67">
        <f t="shared" si="1"/>
        <v>0</v>
      </c>
      <c r="J33" s="67"/>
      <c r="K33" s="67">
        <f t="shared" si="2"/>
        <v>0</v>
      </c>
      <c r="L33" s="76"/>
    </row>
    <row r="34" spans="1:12">
      <c r="A34" s="95" t="s">
        <v>145</v>
      </c>
      <c r="B34" s="68"/>
      <c r="C34" s="68"/>
      <c r="D34" s="68"/>
      <c r="E34" s="90"/>
      <c r="F34" s="90"/>
      <c r="G34" s="67"/>
      <c r="H34" s="67"/>
      <c r="I34" s="67">
        <f t="shared" si="1"/>
        <v>0</v>
      </c>
      <c r="J34" s="67"/>
      <c r="K34" s="67">
        <f t="shared" si="2"/>
        <v>0</v>
      </c>
      <c r="L34" s="76"/>
    </row>
    <row r="35" spans="1:12">
      <c r="A35" s="86" t="s">
        <v>146</v>
      </c>
      <c r="B35" s="88">
        <f>SUM(B32:B34)</f>
        <v>0</v>
      </c>
      <c r="C35" s="88">
        <f t="shared" ref="C35:J35" si="7">SUM(C32:C34)</f>
        <v>0</v>
      </c>
      <c r="D35" s="88">
        <f t="shared" si="7"/>
        <v>0</v>
      </c>
      <c r="E35" s="88">
        <f t="shared" si="7"/>
        <v>22609526</v>
      </c>
      <c r="F35" s="88">
        <f t="shared" si="7"/>
        <v>0</v>
      </c>
      <c r="G35" s="88">
        <f t="shared" si="7"/>
        <v>0</v>
      </c>
      <c r="H35" s="88">
        <f t="shared" si="7"/>
        <v>-22609526</v>
      </c>
      <c r="I35" s="88">
        <f t="shared" si="1"/>
        <v>0</v>
      </c>
      <c r="J35" s="88">
        <f t="shared" si="7"/>
        <v>0</v>
      </c>
      <c r="K35" s="88">
        <f t="shared" si="2"/>
        <v>0</v>
      </c>
      <c r="L35" s="76"/>
    </row>
    <row r="36" spans="1:12">
      <c r="A36" s="86"/>
      <c r="B36" s="68"/>
      <c r="C36" s="68"/>
      <c r="D36" s="68"/>
      <c r="E36" s="68"/>
      <c r="F36" s="68"/>
      <c r="G36" s="67"/>
      <c r="H36" s="67"/>
      <c r="I36" s="67"/>
      <c r="J36" s="67"/>
      <c r="K36" s="67"/>
      <c r="L36" s="76"/>
    </row>
    <row r="37" spans="1:12" ht="15.75" thickBot="1">
      <c r="A37" s="86" t="s">
        <v>148</v>
      </c>
      <c r="B37" s="91">
        <f>B24+B30+B35</f>
        <v>325000000</v>
      </c>
      <c r="C37" s="91">
        <f t="shared" ref="C37:J37" si="8">C24+C30+C35</f>
        <v>0</v>
      </c>
      <c r="D37" s="91">
        <f t="shared" si="8"/>
        <v>0</v>
      </c>
      <c r="E37" s="91">
        <f t="shared" si="8"/>
        <v>23165942</v>
      </c>
      <c r="F37" s="91">
        <f t="shared" si="8"/>
        <v>0</v>
      </c>
      <c r="G37" s="91">
        <f t="shared" si="8"/>
        <v>0</v>
      </c>
      <c r="H37" s="91">
        <f t="shared" si="8"/>
        <v>30032639</v>
      </c>
      <c r="I37" s="91">
        <f t="shared" si="1"/>
        <v>378198581</v>
      </c>
      <c r="J37" s="91">
        <f t="shared" si="8"/>
        <v>0</v>
      </c>
      <c r="K37" s="91">
        <f t="shared" si="2"/>
        <v>378198581</v>
      </c>
      <c r="L37" s="76"/>
    </row>
    <row r="38" spans="1:12" ht="15.75" thickTop="1">
      <c r="B38" s="93"/>
      <c r="C38" s="93"/>
      <c r="D38" s="93"/>
      <c r="E38" s="93"/>
      <c r="F38" s="93"/>
      <c r="G38" s="94"/>
      <c r="H38" s="94"/>
      <c r="I38" s="94"/>
      <c r="J38" s="94"/>
      <c r="K38" s="94"/>
      <c r="L38" s="76"/>
    </row>
    <row r="39" spans="1:12">
      <c r="B39" s="76"/>
      <c r="C39" s="76"/>
      <c r="D39" s="76"/>
      <c r="E39" s="76"/>
      <c r="F39" s="76"/>
      <c r="L39" s="76"/>
    </row>
    <row r="40" spans="1:12">
      <c r="B40" s="76"/>
      <c r="C40" s="76"/>
      <c r="D40" s="76"/>
      <c r="E40" s="76"/>
      <c r="F40" s="76"/>
      <c r="L40" s="76"/>
    </row>
    <row r="41" spans="1:12">
      <c r="B41" s="76"/>
      <c r="C41" s="76"/>
      <c r="D41" s="76"/>
      <c r="E41" s="76"/>
      <c r="F41" s="7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H52"/>
  <sheetViews>
    <sheetView topLeftCell="A23" workbookViewId="0">
      <selection activeCell="L36" sqref="L36"/>
    </sheetView>
  </sheetViews>
  <sheetFormatPr defaultRowHeight="12.75"/>
  <cols>
    <col min="1" max="1" width="2.85546875" style="143" bestFit="1" customWidth="1"/>
    <col min="2" max="2" width="18.5703125" style="143" bestFit="1" customWidth="1"/>
    <col min="3" max="3" width="5.7109375" style="143" bestFit="1" customWidth="1"/>
    <col min="4" max="4" width="10.7109375" style="143" bestFit="1" customWidth="1"/>
    <col min="5" max="5" width="10.42578125" style="143" bestFit="1" customWidth="1"/>
    <col min="6" max="7" width="9.7109375" style="143" bestFit="1" customWidth="1"/>
    <col min="8" max="8" width="10.7109375" style="143" bestFit="1" customWidth="1"/>
    <col min="9" max="16384" width="9.140625" style="143"/>
  </cols>
  <sheetData>
    <row r="2" spans="1:8" ht="15">
      <c r="B2" s="144" t="s">
        <v>242</v>
      </c>
    </row>
    <row r="3" spans="1:8">
      <c r="B3" s="145" t="s">
        <v>243</v>
      </c>
    </row>
    <row r="4" spans="1:8">
      <c r="B4" s="145"/>
    </row>
    <row r="5" spans="1:8" ht="15.75">
      <c r="B5" s="181" t="s">
        <v>269</v>
      </c>
      <c r="C5" s="181"/>
      <c r="D5" s="181"/>
      <c r="E5" s="181"/>
      <c r="F5" s="181"/>
      <c r="G5" s="181"/>
      <c r="H5" s="181"/>
    </row>
    <row r="7" spans="1:8">
      <c r="A7" s="182" t="s">
        <v>244</v>
      </c>
      <c r="B7" s="184" t="s">
        <v>245</v>
      </c>
      <c r="C7" s="182" t="s">
        <v>246</v>
      </c>
      <c r="D7" s="146" t="s">
        <v>247</v>
      </c>
      <c r="E7" s="146" t="s">
        <v>248</v>
      </c>
      <c r="F7" s="182" t="s">
        <v>249</v>
      </c>
      <c r="G7" s="182" t="s">
        <v>250</v>
      </c>
      <c r="H7" s="146" t="s">
        <v>247</v>
      </c>
    </row>
    <row r="8" spans="1:8">
      <c r="A8" s="183"/>
      <c r="B8" s="185"/>
      <c r="C8" s="183"/>
      <c r="D8" s="147">
        <v>44197</v>
      </c>
      <c r="E8" s="147" t="s">
        <v>251</v>
      </c>
      <c r="F8" s="183"/>
      <c r="G8" s="183"/>
      <c r="H8" s="147">
        <v>44561</v>
      </c>
    </row>
    <row r="9" spans="1:8">
      <c r="A9" s="148">
        <v>1</v>
      </c>
      <c r="B9" s="149" t="s">
        <v>252</v>
      </c>
      <c r="C9" s="148"/>
      <c r="D9" s="150">
        <v>47741081</v>
      </c>
      <c r="E9" s="150"/>
      <c r="F9" s="150"/>
      <c r="G9" s="150"/>
      <c r="H9" s="150">
        <f t="shared" ref="H9:H17" si="0">D9+F9-G9</f>
        <v>47741081</v>
      </c>
    </row>
    <row r="10" spans="1:8">
      <c r="A10" s="148">
        <v>2</v>
      </c>
      <c r="B10" s="149" t="s">
        <v>253</v>
      </c>
      <c r="C10" s="148"/>
      <c r="D10" s="150">
        <v>0</v>
      </c>
      <c r="E10" s="150"/>
      <c r="F10" s="150"/>
      <c r="G10" s="150"/>
      <c r="H10" s="150">
        <f t="shared" si="0"/>
        <v>0</v>
      </c>
    </row>
    <row r="11" spans="1:8">
      <c r="A11" s="148">
        <v>3</v>
      </c>
      <c r="B11" s="151" t="s">
        <v>254</v>
      </c>
      <c r="C11" s="148"/>
      <c r="D11" s="150">
        <v>105000</v>
      </c>
      <c r="E11" s="150"/>
      <c r="F11" s="150"/>
      <c r="G11" s="150"/>
      <c r="H11" s="150">
        <f t="shared" si="0"/>
        <v>105000</v>
      </c>
    </row>
    <row r="12" spans="1:8">
      <c r="A12" s="148">
        <v>4</v>
      </c>
      <c r="B12" s="151" t="s">
        <v>255</v>
      </c>
      <c r="C12" s="148"/>
      <c r="D12" s="150">
        <v>24426800</v>
      </c>
      <c r="E12" s="150"/>
      <c r="F12" s="150"/>
      <c r="G12" s="150"/>
      <c r="H12" s="150">
        <f t="shared" si="0"/>
        <v>24426800</v>
      </c>
    </row>
    <row r="13" spans="1:8">
      <c r="A13" s="148">
        <v>5</v>
      </c>
      <c r="B13" s="151" t="s">
        <v>270</v>
      </c>
      <c r="C13" s="148"/>
      <c r="D13" s="150"/>
      <c r="E13" s="150"/>
      <c r="F13" s="168">
        <v>18583</v>
      </c>
      <c r="G13" s="150"/>
      <c r="H13" s="150">
        <f t="shared" si="0"/>
        <v>18583</v>
      </c>
    </row>
    <row r="14" spans="1:8">
      <c r="A14" s="148">
        <v>1</v>
      </c>
      <c r="B14" s="151"/>
      <c r="C14" s="148"/>
      <c r="D14" s="150"/>
      <c r="E14" s="150"/>
      <c r="F14" s="150"/>
      <c r="G14" s="150"/>
      <c r="H14" s="150">
        <f t="shared" si="0"/>
        <v>0</v>
      </c>
    </row>
    <row r="15" spans="1:8">
      <c r="A15" s="148">
        <v>2</v>
      </c>
      <c r="B15" s="152"/>
      <c r="C15" s="148"/>
      <c r="D15" s="150"/>
      <c r="E15" s="150"/>
      <c r="F15" s="150"/>
      <c r="G15" s="150"/>
      <c r="H15" s="150">
        <f t="shared" si="0"/>
        <v>0</v>
      </c>
    </row>
    <row r="16" spans="1:8">
      <c r="A16" s="148">
        <v>3</v>
      </c>
      <c r="B16" s="152"/>
      <c r="C16" s="148"/>
      <c r="D16" s="150"/>
      <c r="E16" s="150"/>
      <c r="F16" s="150"/>
      <c r="G16" s="150"/>
      <c r="H16" s="150">
        <f t="shared" si="0"/>
        <v>0</v>
      </c>
    </row>
    <row r="17" spans="1:8" ht="13.5" thickBot="1">
      <c r="A17" s="153">
        <v>4</v>
      </c>
      <c r="B17" s="154"/>
      <c r="C17" s="153"/>
      <c r="D17" s="155"/>
      <c r="E17" s="155"/>
      <c r="F17" s="155"/>
      <c r="G17" s="155"/>
      <c r="H17" s="155">
        <f t="shared" si="0"/>
        <v>0</v>
      </c>
    </row>
    <row r="18" spans="1:8" ht="13.5" thickBot="1">
      <c r="A18" s="156"/>
      <c r="B18" s="157" t="s">
        <v>258</v>
      </c>
      <c r="C18" s="158"/>
      <c r="D18" s="159">
        <f>SUM(D9:D17)</f>
        <v>72272881</v>
      </c>
      <c r="E18" s="159">
        <v>0</v>
      </c>
      <c r="F18" s="159">
        <f>SUM(F9:F17)</f>
        <v>18583</v>
      </c>
      <c r="G18" s="159">
        <f>SUM(G9:G17)</f>
        <v>0</v>
      </c>
      <c r="H18" s="160">
        <f>SUM(H9:H17)</f>
        <v>72291464</v>
      </c>
    </row>
    <row r="20" spans="1:8" ht="15.75">
      <c r="B20" s="181" t="s">
        <v>271</v>
      </c>
      <c r="C20" s="181"/>
      <c r="D20" s="181"/>
      <c r="E20" s="181"/>
      <c r="F20" s="181"/>
      <c r="G20" s="181"/>
      <c r="H20" s="181"/>
    </row>
    <row r="22" spans="1:8">
      <c r="A22" s="182" t="s">
        <v>244</v>
      </c>
      <c r="B22" s="184" t="s">
        <v>245</v>
      </c>
      <c r="C22" s="182" t="s">
        <v>246</v>
      </c>
      <c r="D22" s="146" t="s">
        <v>247</v>
      </c>
      <c r="E22" s="146" t="s">
        <v>259</v>
      </c>
      <c r="F22" s="182" t="s">
        <v>249</v>
      </c>
      <c r="G22" s="182" t="s">
        <v>250</v>
      </c>
      <c r="H22" s="146" t="s">
        <v>247</v>
      </c>
    </row>
    <row r="23" spans="1:8">
      <c r="A23" s="183"/>
      <c r="B23" s="185"/>
      <c r="C23" s="183"/>
      <c r="D23" s="147">
        <v>44197</v>
      </c>
      <c r="E23" s="147" t="s">
        <v>251</v>
      </c>
      <c r="F23" s="183"/>
      <c r="G23" s="183"/>
      <c r="H23" s="147">
        <v>44561</v>
      </c>
    </row>
    <row r="24" spans="1:8">
      <c r="A24" s="148">
        <v>1</v>
      </c>
      <c r="B24" s="149" t="s">
        <v>252</v>
      </c>
      <c r="C24" s="148"/>
      <c r="D24" s="150">
        <v>0</v>
      </c>
      <c r="E24" s="150"/>
      <c r="F24" s="150">
        <v>0</v>
      </c>
      <c r="G24" s="150"/>
      <c r="H24" s="150">
        <f>D24+F24</f>
        <v>0</v>
      </c>
    </row>
    <row r="25" spans="1:8">
      <c r="A25" s="148">
        <v>2</v>
      </c>
      <c r="B25" s="149" t="s">
        <v>253</v>
      </c>
      <c r="C25" s="148"/>
      <c r="D25" s="150">
        <v>0</v>
      </c>
      <c r="E25" s="150"/>
      <c r="F25" s="150"/>
      <c r="G25" s="150"/>
      <c r="H25" s="150">
        <f>D25+F25</f>
        <v>0</v>
      </c>
    </row>
    <row r="26" spans="1:8">
      <c r="A26" s="148">
        <v>3</v>
      </c>
      <c r="B26" s="151" t="s">
        <v>260</v>
      </c>
      <c r="C26" s="148"/>
      <c r="D26" s="150">
        <v>86649</v>
      </c>
      <c r="E26" s="150">
        <v>0</v>
      </c>
      <c r="F26" s="161">
        <v>3670</v>
      </c>
      <c r="G26" s="150">
        <v>0</v>
      </c>
      <c r="H26" s="150">
        <f>D26+F26</f>
        <v>90319</v>
      </c>
    </row>
    <row r="27" spans="1:8">
      <c r="A27" s="148">
        <v>4</v>
      </c>
      <c r="B27" s="151" t="s">
        <v>255</v>
      </c>
      <c r="C27" s="148"/>
      <c r="D27" s="150">
        <v>13839441</v>
      </c>
      <c r="E27" s="150"/>
      <c r="F27" s="150">
        <v>2117471</v>
      </c>
      <c r="G27" s="150"/>
      <c r="H27" s="150">
        <f>D27+F27</f>
        <v>15956912</v>
      </c>
    </row>
    <row r="28" spans="1:8">
      <c r="A28" s="148">
        <v>5</v>
      </c>
      <c r="B28" s="151" t="s">
        <v>272</v>
      </c>
      <c r="C28" s="148"/>
      <c r="D28" s="150"/>
      <c r="E28" s="150"/>
      <c r="F28" s="161">
        <v>2787</v>
      </c>
      <c r="G28" s="150"/>
      <c r="H28" s="150">
        <f>D28+F28</f>
        <v>2787</v>
      </c>
    </row>
    <row r="29" spans="1:8">
      <c r="A29" s="148">
        <v>1</v>
      </c>
      <c r="B29" s="151"/>
      <c r="C29" s="148"/>
      <c r="D29" s="150"/>
      <c r="E29" s="150"/>
      <c r="F29" s="150"/>
      <c r="G29" s="150"/>
      <c r="H29" s="150"/>
    </row>
    <row r="30" spans="1:8">
      <c r="A30" s="148">
        <v>2</v>
      </c>
      <c r="B30" s="152"/>
      <c r="C30" s="148"/>
      <c r="D30" s="150"/>
      <c r="E30" s="150"/>
      <c r="F30" s="150"/>
      <c r="G30" s="150"/>
      <c r="H30" s="150">
        <f>D30+F30-G30</f>
        <v>0</v>
      </c>
    </row>
    <row r="31" spans="1:8">
      <c r="A31" s="148">
        <v>3</v>
      </c>
      <c r="B31" s="152"/>
      <c r="C31" s="148"/>
      <c r="D31" s="150"/>
      <c r="E31" s="150"/>
      <c r="F31" s="150"/>
      <c r="G31" s="150"/>
      <c r="H31" s="150">
        <f>D31+F31-G31</f>
        <v>0</v>
      </c>
    </row>
    <row r="32" spans="1:8" ht="13.5" thickBot="1">
      <c r="A32" s="153">
        <v>4</v>
      </c>
      <c r="B32" s="154"/>
      <c r="C32" s="153"/>
      <c r="D32" s="155"/>
      <c r="E32" s="155"/>
      <c r="F32" s="155"/>
      <c r="G32" s="155"/>
      <c r="H32" s="155">
        <f>D32+F32-G32</f>
        <v>0</v>
      </c>
    </row>
    <row r="33" spans="1:8" ht="13.5" thickBot="1">
      <c r="A33" s="156"/>
      <c r="B33" s="157" t="s">
        <v>258</v>
      </c>
      <c r="C33" s="158"/>
      <c r="D33" s="159">
        <f>SUM(D24:D32)</f>
        <v>13926090</v>
      </c>
      <c r="E33" s="159">
        <v>0</v>
      </c>
      <c r="F33" s="159">
        <f>SUM(F24:F32)</f>
        <v>2123928</v>
      </c>
      <c r="G33" s="159">
        <f>SUM(G24:G32)</f>
        <v>0</v>
      </c>
      <c r="H33" s="160">
        <f>SUM(H24:H32)</f>
        <v>16050018</v>
      </c>
    </row>
    <row r="34" spans="1:8">
      <c r="H34" s="162"/>
    </row>
    <row r="35" spans="1:8" ht="15.75">
      <c r="B35" s="181" t="s">
        <v>273</v>
      </c>
      <c r="C35" s="181"/>
      <c r="D35" s="181"/>
      <c r="E35" s="181"/>
      <c r="F35" s="181"/>
      <c r="G35" s="181"/>
      <c r="H35" s="181"/>
    </row>
    <row r="37" spans="1:8">
      <c r="A37" s="182" t="s">
        <v>244</v>
      </c>
      <c r="B37" s="184" t="s">
        <v>245</v>
      </c>
      <c r="C37" s="182" t="s">
        <v>246</v>
      </c>
      <c r="D37" s="146" t="s">
        <v>247</v>
      </c>
      <c r="E37" s="146" t="s">
        <v>259</v>
      </c>
      <c r="F37" s="182" t="s">
        <v>249</v>
      </c>
      <c r="G37" s="182" t="s">
        <v>250</v>
      </c>
      <c r="H37" s="146" t="s">
        <v>247</v>
      </c>
    </row>
    <row r="38" spans="1:8">
      <c r="A38" s="183"/>
      <c r="B38" s="185"/>
      <c r="C38" s="183"/>
      <c r="D38" s="147">
        <v>44197</v>
      </c>
      <c r="E38" s="147" t="s">
        <v>251</v>
      </c>
      <c r="F38" s="183"/>
      <c r="G38" s="183"/>
      <c r="H38" s="147">
        <v>44561</v>
      </c>
    </row>
    <row r="39" spans="1:8">
      <c r="A39" s="148">
        <v>1</v>
      </c>
      <c r="B39" s="149" t="s">
        <v>252</v>
      </c>
      <c r="C39" s="148"/>
      <c r="D39" s="150">
        <v>47741081</v>
      </c>
      <c r="E39" s="150"/>
      <c r="F39" s="150"/>
      <c r="G39" s="150">
        <v>0</v>
      </c>
      <c r="H39" s="150">
        <f t="shared" ref="H39:H47" si="1">D39+F39-G39</f>
        <v>47741081</v>
      </c>
    </row>
    <row r="40" spans="1:8">
      <c r="A40" s="148">
        <v>2</v>
      </c>
      <c r="B40" s="151" t="s">
        <v>253</v>
      </c>
      <c r="C40" s="148"/>
      <c r="D40" s="150"/>
      <c r="E40" s="150"/>
      <c r="F40" s="150"/>
      <c r="G40" s="150"/>
      <c r="H40" s="150">
        <f t="shared" si="1"/>
        <v>0</v>
      </c>
    </row>
    <row r="41" spans="1:8">
      <c r="A41" s="148">
        <v>3</v>
      </c>
      <c r="B41" s="151" t="s">
        <v>260</v>
      </c>
      <c r="C41" s="148"/>
      <c r="D41" s="150">
        <v>18351</v>
      </c>
      <c r="E41" s="163"/>
      <c r="F41" s="162"/>
      <c r="G41" s="150">
        <v>3670</v>
      </c>
      <c r="H41" s="150">
        <f t="shared" si="1"/>
        <v>14681</v>
      </c>
    </row>
    <row r="42" spans="1:8">
      <c r="A42" s="148">
        <v>4</v>
      </c>
      <c r="B42" s="151" t="s">
        <v>255</v>
      </c>
      <c r="C42" s="148"/>
      <c r="D42" s="150">
        <v>10587359</v>
      </c>
      <c r="E42" s="150"/>
      <c r="F42" s="150"/>
      <c r="G42" s="150">
        <v>2117471</v>
      </c>
      <c r="H42" s="150">
        <f t="shared" si="1"/>
        <v>8469888</v>
      </c>
    </row>
    <row r="43" spans="1:8">
      <c r="A43" s="148">
        <v>5</v>
      </c>
      <c r="B43" s="151" t="s">
        <v>256</v>
      </c>
      <c r="C43" s="148"/>
      <c r="D43" s="150"/>
      <c r="E43" s="150"/>
      <c r="F43" s="150">
        <v>18583</v>
      </c>
      <c r="G43" s="150">
        <v>2787</v>
      </c>
      <c r="H43" s="150">
        <f t="shared" si="1"/>
        <v>15796</v>
      </c>
    </row>
    <row r="44" spans="1:8">
      <c r="A44" s="148">
        <v>1</v>
      </c>
      <c r="B44" s="151" t="s">
        <v>257</v>
      </c>
      <c r="C44" s="148"/>
      <c r="D44" s="150"/>
      <c r="E44" s="150"/>
      <c r="F44" s="150"/>
      <c r="G44" s="150"/>
      <c r="H44" s="150">
        <f t="shared" si="1"/>
        <v>0</v>
      </c>
    </row>
    <row r="45" spans="1:8">
      <c r="A45" s="148">
        <v>2</v>
      </c>
      <c r="B45" s="151"/>
      <c r="C45" s="148"/>
      <c r="D45" s="150"/>
      <c r="E45" s="150"/>
      <c r="F45" s="150"/>
      <c r="G45" s="150"/>
      <c r="H45" s="150">
        <f t="shared" si="1"/>
        <v>0</v>
      </c>
    </row>
    <row r="46" spans="1:8">
      <c r="A46" s="148">
        <v>3</v>
      </c>
      <c r="B46" s="152"/>
      <c r="C46" s="148"/>
      <c r="D46" s="150"/>
      <c r="E46" s="150"/>
      <c r="F46" s="150"/>
      <c r="G46" s="150"/>
      <c r="H46" s="150">
        <f t="shared" si="1"/>
        <v>0</v>
      </c>
    </row>
    <row r="47" spans="1:8" ht="13.5" thickBot="1">
      <c r="A47" s="153">
        <v>4</v>
      </c>
      <c r="B47" s="154"/>
      <c r="C47" s="153"/>
      <c r="D47" s="155"/>
      <c r="E47" s="155"/>
      <c r="F47" s="155"/>
      <c r="G47" s="155"/>
      <c r="H47" s="155">
        <f t="shared" si="1"/>
        <v>0</v>
      </c>
    </row>
    <row r="48" spans="1:8" ht="13.5" thickBot="1">
      <c r="A48" s="156"/>
      <c r="B48" s="157" t="s">
        <v>258</v>
      </c>
      <c r="C48" s="158"/>
      <c r="D48" s="159">
        <f>SUM(D39:D47)</f>
        <v>58346791</v>
      </c>
      <c r="E48" s="159"/>
      <c r="F48" s="159">
        <f>SUM(F39:F47)</f>
        <v>18583</v>
      </c>
      <c r="G48" s="159">
        <f>SUM(G39:G47)</f>
        <v>2123928</v>
      </c>
      <c r="H48" s="160">
        <f>SUM(H39:H47)</f>
        <v>56241446</v>
      </c>
    </row>
    <row r="49" spans="1:8">
      <c r="A49" s="164"/>
      <c r="B49" s="164"/>
      <c r="C49" s="164"/>
      <c r="D49" s="164"/>
      <c r="E49" s="164"/>
      <c r="F49" s="164"/>
      <c r="G49" s="165"/>
      <c r="H49" s="166"/>
    </row>
    <row r="50" spans="1:8">
      <c r="D50" s="167"/>
      <c r="E50" s="167"/>
      <c r="H50" s="167"/>
    </row>
    <row r="51" spans="1:8" ht="15.75">
      <c r="F51" s="179" t="s">
        <v>261</v>
      </c>
      <c r="G51" s="179"/>
      <c r="H51" s="179"/>
    </row>
    <row r="52" spans="1:8">
      <c r="F52" s="180" t="s">
        <v>262</v>
      </c>
      <c r="G52" s="180"/>
      <c r="H52" s="180"/>
    </row>
  </sheetData>
  <mergeCells count="20">
    <mergeCell ref="B5:H5"/>
    <mergeCell ref="A7:A8"/>
    <mergeCell ref="B7:B8"/>
    <mergeCell ref="C7:C8"/>
    <mergeCell ref="F7:F8"/>
    <mergeCell ref="G7:G8"/>
    <mergeCell ref="B20:H20"/>
    <mergeCell ref="A22:A23"/>
    <mergeCell ref="B22:B23"/>
    <mergeCell ref="C22:C23"/>
    <mergeCell ref="F22:F23"/>
    <mergeCell ref="G22:G23"/>
    <mergeCell ref="F51:H51"/>
    <mergeCell ref="F52:H52"/>
    <mergeCell ref="B35:H35"/>
    <mergeCell ref="A37:A38"/>
    <mergeCell ref="B37:B38"/>
    <mergeCell ref="C37:C38"/>
    <mergeCell ref="F37:F38"/>
    <mergeCell ref="G37:G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Kop</vt:lpstr>
      <vt:lpstr>1-Pasqyra e Pozicioni Financiar</vt:lpstr>
      <vt:lpstr>2.1-Pasqyra e Perform. (natyra)</vt:lpstr>
      <vt:lpstr>3.1-CashFlow (indirekt)</vt:lpstr>
      <vt:lpstr>4-Pasq. e Levizjeve ne Kapital</vt:lpstr>
      <vt:lpstr>Pasqyra aktiveve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2022-03-23T16:06:04Z</cp:lastPrinted>
  <dcterms:created xsi:type="dcterms:W3CDTF">2012-01-19T09:31:29Z</dcterms:created>
  <dcterms:modified xsi:type="dcterms:W3CDTF">2022-07-05T08:45:09Z</dcterms:modified>
</cp:coreProperties>
</file>