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isha\Documents\My Documents\Irma\RAPORTE\2021 Raport\Audit 2021\Deklarimi Tatimet FS  2021\Deklarimi QKB 2021\"/>
    </mc:Choice>
  </mc:AlternateContent>
  <bookViews>
    <workbookView xWindow="0" yWindow="0" windowWidth="16545" windowHeight="77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3" i="18" l="1"/>
  <c r="B43" i="18"/>
  <c r="D75" i="18"/>
  <c r="B75" i="18"/>
  <c r="D74" i="18"/>
  <c r="B74" i="18"/>
  <c r="D39" i="18"/>
  <c r="B39" i="18"/>
  <c r="D38" i="18"/>
  <c r="B38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D69" i="18"/>
  <c r="D71" i="18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<sst xmlns="http://schemas.openxmlformats.org/spreadsheetml/2006/main" count="424" uniqueCount="272">
  <si>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</si>
  <si>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</si>
  <si>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</si>
  <si>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</si>
  <si>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</si>
  <si>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</si>
  <si>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</si>
  <si>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</si>
  <si>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</si>
  <si>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</si>
  <si>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</si>
  <si>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</si>
  <si>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</si>
  <si>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</si>
  <si>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</si>
  <si>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</si>
  <si>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</si>
  <si>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</si>
  <si>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</si>
  <si>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</si>
  <si>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</si>
  <si>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</si>
  <si>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</si>
  <si>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</si>
  <si>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</si>
  <si>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</si>
  <si>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</si>
  <si>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</si>
  <si>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</si>
  <si>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</si>
  <si>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</si>
  <si>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</si>
  <si>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</si>
  <si>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</si>
  <si>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</si>
  <si>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</si>
  <si>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</si>
  <si>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</si>
  <si>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</si>
  <si>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</si>
  <si>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</si>
  <si>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</si>
  <si>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</si>
  <si>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</si>
  <si>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</si>
  <si>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</si>
  <si>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</si>
  <si>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</si>
  <si>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</si>
  <si>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</si>
  <si>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</si>
  <si>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</si>
  <si>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</si>
  <si>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</si>
  <si>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</si>
  <si>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</si>
  <si>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</si>
  <si>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</si>
  <si>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</si>
  <si>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</si>
  <si>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</si>
  <si>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</si>
  <si>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</si>
  <si>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</si>
  <si>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</si>
  <si>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</si>
  <si>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</si>
  <si>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</si>
  <si>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</si>
  <si>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</si>
  <si>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</si>
  <si>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</si>
  <si>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</si>
  <si>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</si>
  <si>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</si>
  <si>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</si>
  <si>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</si>
  <si>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</si>
  <si>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</si>
  <si>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</si>
  <si>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</si>
  <si>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</si>
  <si>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</si>
  <si>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</si>
  <si>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</si>
  <si>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</si>
  <si>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</si>
  <si>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</si>
  <si>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</si>
  <si>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</si>
  <si>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</si>
  <si>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</si>
  <si>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</si>
  <si>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</si>
  <si>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</si>
  <si>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</si>
  <si>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</si>
  <si>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</si>
  <si>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</si>
  <si>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</si>
  <si>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</si>
  <si>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</si>
  <si>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</si>
  <si>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</si>
  <si>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</si>
  <si>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</si>
  <si>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</si>
  <si>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</si>
  <si>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</si>
  <si>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</si>
  <si>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</si>
  <si>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</si>
  <si>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</si>
  <si>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</si>
  <si>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</si>
  <si>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</si>
  <si>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</si>
  <si>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</si>
  <si>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</si>
  <si>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</si>
  <si>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</si>
  <si>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</si>
  <si>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</si>
  <si>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</si>
  <si>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</si>
  <si>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</si>
  <si>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</si>
  <si>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</si>
  <si>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</si>
  <si>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</si>
  <si>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</si>
  <si>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</si>
  <si>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</si>
  <si>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</si>
  <si>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</si>
  <si>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</si>
  <si>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</si>
  <si>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</si>
  <si>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</si>
  <si>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</si>
  <si>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</si>
  <si>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</si>
  <si>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</si>
  <si>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</si>
  <si>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</si>
  <si>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</si>
  <si>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</si>
  <si>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</si>
  <si>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</si>
  <si>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</si>
  <si>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</si>
  <si>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</si>
  <si>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</si>
  <si>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</si>
  <si>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</si>
  <si>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</si>
  <si>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</si>
  <si>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</si>
  <si>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</si>
  <si>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</si>
  <si>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</si>
  <si>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</si>
  <si>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</si>
  <si>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</si>
  <si>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</si>
  <si>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</si>
  <si>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</si>
  <si>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</si>
  <si>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</si>
  <si>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</si>
  <si>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</si>
  <si>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</si>
  <si>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</si>
  <si>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</si>
  <si>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</si>
  <si>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</si>
  <si>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</si>
  <si>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</si>
  <si>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</si>
  <si>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</si>
  <si>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</si>
  <si>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</si>
  <si>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</si>
  <si>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</si>
  <si>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</si>
  <si>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</si>
  <si>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</si>
  <si>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</si>
  <si>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</si>
  <si>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</si>
  <si>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</si>
  <si>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</si>
  <si>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</si>
  <si>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</si>
  <si>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</si>
  <si>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</si>
  <si>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</si>
  <si>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</si>
  <si>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</si>
  <si>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</si>
  <si>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</si>
  <si>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</si>
  <si>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</si>
  <si>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</si>
  <si>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</si>
  <si>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</si>
  <si>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</si>
  <si>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</si>
  <si>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</si>
  <si>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</si>
  <si>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</si>
  <si>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</si>
  <si>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</si>
  <si>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</si>
  <si>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</si>
  <si>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</si>
  <si>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</si>
  <si>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</si>
  <si>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</si>
  <si>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</si>
  <si>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</si>
  <si>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</si>
  <si>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</si>
  <si>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</si>
  <si>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</si>
  <si>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</si>
  <si>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</si>
  <si>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</si>
  <si>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</si>
  <si>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</si>
  <si>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</si>
  <si>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</si>
  <si>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</si>
  <si>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</si>
  <si>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</si>
  <si>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</si>
  <si>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</si>
  <si>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</si>
  <si>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</si>
  <si>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</si>
  <si>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</si>
  <si>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</si>
  <si>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</si>
  <si>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</si>
  <si>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</si>
  <si>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</si>
  <si>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</si>
  <si>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</si>
  <si>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</si>
  <si>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</si>
  <si>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</si>
  <si>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</si>
  <si>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</si>
  <si>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</si>
  <si>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</si>
  <si>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</si>
  <si>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</si>
  <si>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</si>
  <si>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</si>
  <si>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</si>
  <si>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</si>
  <si>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</si>
  <si>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</si>
  <si>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</si>
  <si>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</si>
  <si>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</si>
  <si>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</si>
  <si>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</si>
  <si>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</si>
  <si>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Fondi Besa</t>
  </si>
  <si>
    <t>K81911023C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</si>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</sst>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/>
    <xf numFmtId="0" fontId="186" fillId="0" borderId="0" xfId="4967" applyNumberFormat="1" applyFont="1" applyFill="1" applyBorder="1" applyAlignment="1" applyProtection="1">
      <alignment horizontal="center"/>
    </xf>
    <xf numFmtId="37" fontId="175" fillId="61" borderId="0" xfId="1025" applyNumberFormat="1" applyFont="1" applyFill="1" applyBorder="1" applyAlignment="1" applyProtection="1">
      <alignment horizontal="right" wrapText="1"/>
    </xf>
    <xf numFmtId="37" fontId="178" fillId="0" borderId="0" xfId="4967" applyNumberFormat="1" applyFont="1" applyBorder="1" applyAlignment="1">
      <alignment horizontal="right"/>
    </xf>
    <xf numFmtId="167" fontId="175" fillId="61" borderId="0" xfId="1025" applyNumberFormat="1" applyFont="1" applyFill="1" applyBorder="1" applyAlignment="1" applyProtection="1">
      <alignment horizontal="center"/>
    </xf>
    <xf numFmtId="0" fontId="175" fillId="0" borderId="0" xfId="4967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topLeftCell="A55" zoomScaleNormal="100" workbookViewId="0">
      <selection activeCell="A80" sqref="A80"/>
    </sheetView>
  </sheetViews>
  <sheetFormatPr defaultRowHeight="15"/>
  <cols>
    <col min="1" max="1" width="64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25.5703125" style="35" customWidth="1"/>
    <col min="7" max="7" width="27.42578125" style="36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65">
        <v>2021</v>
      </c>
      <c r="C1" s="65"/>
      <c r="D1" s="65">
        <v>2020</v>
      </c>
    </row>
    <row r="2" spans="1:6">
      <c r="A2" s="42" t="s">
        <v>224</v>
      </c>
      <c r="B2" s="35" t="s">
        <v>269</v>
      </c>
      <c r="D2" s="35" t="s">
        <v>269</v>
      </c>
    </row>
    <row r="3" spans="1:6">
      <c r="A3" s="42" t="s">
        <v>225</v>
      </c>
      <c r="B3" s="35" t="s">
        <v>270</v>
      </c>
      <c r="D3" s="35" t="s">
        <v>270</v>
      </c>
    </row>
    <row r="4" spans="1:6">
      <c r="A4" s="42" t="s">
        <v>226</v>
      </c>
      <c r="B4" s="35" t="s">
        <v>271</v>
      </c>
      <c r="D4" s="35" t="s">
        <v>271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2925726445</v>
      </c>
      <c r="C10" s="44"/>
      <c r="D10" s="50">
        <v>2860764973</v>
      </c>
      <c r="E10" s="43"/>
      <c r="F10" s="62" t="s">
        <v>266</v>
      </c>
    </row>
    <row r="11" spans="1:6">
      <c r="A11" s="49" t="s">
        <v>261</v>
      </c>
      <c r="B11" s="50">
        <v>0</v>
      </c>
      <c r="C11" s="44"/>
      <c r="D11" s="50">
        <v>0</v>
      </c>
      <c r="E11" s="43"/>
      <c r="F11" s="62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2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2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2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54318651</v>
      </c>
      <c r="C16" s="44"/>
      <c r="D16" s="50">
        <v>20608528</v>
      </c>
      <c r="E16" s="43"/>
      <c r="F16" s="36"/>
    </row>
    <row r="17" spans="1:7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7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7">
      <c r="A19" s="52" t="s">
        <v>232</v>
      </c>
      <c r="B19" s="50">
        <v>-591571395</v>
      </c>
      <c r="C19" s="44"/>
      <c r="D19" s="50">
        <v>-699545857</v>
      </c>
      <c r="E19" s="43"/>
      <c r="G19" s="64"/>
    </row>
    <row r="20" spans="1:7">
      <c r="A20" s="52" t="s">
        <v>233</v>
      </c>
      <c r="B20" s="50">
        <v>-886212308</v>
      </c>
      <c r="C20" s="44"/>
      <c r="D20" s="50">
        <v>-815697128</v>
      </c>
      <c r="E20" s="43"/>
      <c r="F20" s="36"/>
    </row>
    <row r="21" spans="1:7">
      <c r="A21" s="52" t="s">
        <v>234</v>
      </c>
      <c r="B21" s="50">
        <v>-665495143</v>
      </c>
      <c r="C21" s="44"/>
      <c r="D21" s="50">
        <v>-615937350</v>
      </c>
      <c r="E21" s="43"/>
      <c r="F21" s="36"/>
    </row>
    <row r="22" spans="1:7">
      <c r="A22" s="52" t="s">
        <v>235</v>
      </c>
      <c r="B22" s="50">
        <v>-253854124</v>
      </c>
      <c r="C22" s="44"/>
      <c r="D22" s="50">
        <v>-236856349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3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582912126</v>
      </c>
      <c r="C28" s="44"/>
      <c r="D28" s="57">
        <f>SUM(D10:D22,D24:D27)</f>
        <v>513336817</v>
      </c>
      <c r="E28" s="43"/>
      <c r="F28" s="36"/>
    </row>
    <row r="29" spans="1:7" ht="15" customHeight="1">
      <c r="A29" s="52" t="s">
        <v>26</v>
      </c>
      <c r="B29" s="50">
        <v>-115810096</v>
      </c>
      <c r="C29" s="44"/>
      <c r="D29" s="50">
        <v>-106639231</v>
      </c>
      <c r="E29" s="43"/>
      <c r="F29" s="36"/>
    </row>
    <row r="30" spans="1:7" ht="15" customHeight="1">
      <c r="A30" s="53" t="s">
        <v>239</v>
      </c>
      <c r="B30" s="57">
        <f>SUM(B28:B29)</f>
        <v>467102030</v>
      </c>
      <c r="C30" s="45"/>
      <c r="D30" s="57">
        <f>SUM(D28:D29)</f>
        <v>406697586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467102030</v>
      </c>
      <c r="C35" s="48"/>
      <c r="D35" s="58">
        <f>D30+D33</f>
        <v>406697586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66">
        <f>+B35*65.98/100</f>
        <v>308193919.39399999</v>
      </c>
      <c r="C38" s="67"/>
      <c r="D38" s="66">
        <f>+D35*66.06/100</f>
        <v>268664425.31159997</v>
      </c>
      <c r="E38" s="43"/>
      <c r="F38" s="36"/>
    </row>
    <row r="39" spans="1:6">
      <c r="A39" s="52" t="s">
        <v>244</v>
      </c>
      <c r="B39" s="66">
        <f>+B35-B38</f>
        <v>158908110.60600001</v>
      </c>
      <c r="C39" s="67"/>
      <c r="D39" s="66">
        <f>+D35-D38</f>
        <v>138033160.68840003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66">
        <f>+B35/5000000</f>
        <v>93.420406</v>
      </c>
      <c r="C43" s="67"/>
      <c r="D43" s="66">
        <f>+D35/5000000</f>
        <v>81.339517200000003</v>
      </c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467102030</v>
      </c>
      <c r="D50" s="59">
        <f>D35</f>
        <v>406697586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467102030</v>
      </c>
      <c r="D71" s="60">
        <f>D69+D50</f>
        <v>406697586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8">
        <f>+B38</f>
        <v>308193919.39399999</v>
      </c>
      <c r="C74" s="69"/>
      <c r="D74" s="68">
        <f>+D38</f>
        <v>268664425.31159997</v>
      </c>
    </row>
    <row r="75" spans="1:4">
      <c r="A75" s="52" t="s">
        <v>244</v>
      </c>
      <c r="B75" s="68">
        <f>+B39</f>
        <v>158908110.60600001</v>
      </c>
      <c r="C75" s="69"/>
      <c r="D75" s="68">
        <f>+D39</f>
        <v>138033160.68840003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Disha</cp:lastModifiedBy>
  <cp:lastPrinted>2016-10-03T09:59:38Z</cp:lastPrinted>
  <dcterms:created xsi:type="dcterms:W3CDTF">2012-01-19T09:31:29Z</dcterms:created>
  <dcterms:modified xsi:type="dcterms:W3CDTF">2022-08-29T08:28:31Z</dcterms:modified>
</cp:coreProperties>
</file>