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2" i="1" l="1"/>
  <c r="B47" i="1" s="1"/>
  <c r="B43" i="1" l="1"/>
  <c r="B49" i="1" l="1"/>
  <c r="B57" i="1"/>
  <c r="D55" i="1"/>
  <c r="B55" i="1"/>
  <c r="D39" i="1"/>
  <c r="D37" i="1"/>
  <c r="D34" i="1"/>
  <c r="D27" i="1"/>
  <c r="D26" i="1"/>
  <c r="D23" i="1"/>
  <c r="D22" i="1"/>
  <c r="D19" i="1"/>
  <c r="D17" i="1"/>
  <c r="D10" i="1"/>
  <c r="B59" i="1" l="1"/>
  <c r="D42" i="1"/>
  <c r="D47" i="1" s="1"/>
  <c r="D57" i="1" s="1"/>
  <c r="D59" i="1" s="1"/>
  <c r="D49" i="1" l="1"/>
</calcChain>
</file>

<file path=xl/sharedStrings.xml><?xml version="1.0" encoding="utf-8"?>
<sst xmlns="http://schemas.openxmlformats.org/spreadsheetml/2006/main" count="62" uniqueCount="60">
  <si>
    <t>Pasqyrat financiare te vitit 2019</t>
  </si>
  <si>
    <t xml:space="preserve">InterTrade&amp;Distribution Shpk </t>
  </si>
  <si>
    <t>NIPT:K91524002L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</si>
  <si>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</si>
  <si>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</si>
  <si>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</si>
  <si>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</si>
  <si>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</si>
  <si>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31.12.2019</t>
  </si>
  <si>
    <t>31.12.2018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</si>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</sst>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d01\Dropbox\IT&amp;D%20-%20ESH\Bilance\IT&amp;D%20Bilance%20Kontabel%20Vjetore\12.Bilanci%202019\Bilanci%20Tatim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h Deloitte "/>
      <sheetName val="Pash Tatime"/>
      <sheetName val="Bilanci sipas Deloitte "/>
      <sheetName val="Bilanci Tatimet "/>
      <sheetName val="CF"/>
      <sheetName val="Sheet1"/>
      <sheetName val="Kapitali Tatimet"/>
      <sheetName val="Sheet3"/>
      <sheetName val="Cash Flow Tatimet"/>
      <sheetName val="AAM"/>
      <sheetName val="Trial Balance "/>
      <sheetName val="Shenime PASH "/>
      <sheetName val="Llogari PASH "/>
      <sheetName val="Shenime per Bilancin "/>
      <sheetName val="Sheet6"/>
      <sheetName val="Llogari Bilanci "/>
      <sheetName val="Shperblim shtese Drejtora "/>
      <sheetName val="Sheet2"/>
    </sheetNames>
    <sheetDataSet>
      <sheetData sheetId="0">
        <row r="10">
          <cell r="C10" t="str">
            <v>Shënime</v>
          </cell>
        </row>
        <row r="20">
          <cell r="E20">
            <v>-545819</v>
          </cell>
        </row>
      </sheetData>
      <sheetData sheetId="1"/>
      <sheetData sheetId="2">
        <row r="1">
          <cell r="B1" t="str">
            <v xml:space="preserve">Shoqeria :InterTrade &amp;Distribution Shpk </v>
          </cell>
        </row>
      </sheetData>
      <sheetData sheetId="3">
        <row r="11">
          <cell r="C11">
            <v>19783750.599999998</v>
          </cell>
        </row>
      </sheetData>
      <sheetData sheetId="4"/>
      <sheetData sheetId="5">
        <row r="9">
          <cell r="D9">
            <v>545819.4</v>
          </cell>
        </row>
      </sheetData>
      <sheetData sheetId="6">
        <row r="39">
          <cell r="H39">
            <v>297903859.48500001</v>
          </cell>
        </row>
      </sheetData>
      <sheetData sheetId="7">
        <row r="9">
          <cell r="D9">
            <v>30000100</v>
          </cell>
        </row>
      </sheetData>
      <sheetData sheetId="8"/>
      <sheetData sheetId="9"/>
      <sheetData sheetId="10"/>
      <sheetData sheetId="11">
        <row r="35">
          <cell r="C35">
            <v>1976421215.2000003</v>
          </cell>
          <cell r="L35">
            <v>1890281809.0600004</v>
          </cell>
        </row>
        <row r="59">
          <cell r="L59">
            <v>-359505.62</v>
          </cell>
        </row>
        <row r="60">
          <cell r="L60">
            <v>-1355319586.21</v>
          </cell>
        </row>
        <row r="71">
          <cell r="L71">
            <v>337855</v>
          </cell>
        </row>
        <row r="76">
          <cell r="L76">
            <v>-92947327</v>
          </cell>
        </row>
        <row r="77">
          <cell r="L77">
            <v>-10601131</v>
          </cell>
        </row>
        <row r="78">
          <cell r="L78">
            <v>-1585754.25</v>
          </cell>
        </row>
        <row r="79">
          <cell r="L79">
            <v>0</v>
          </cell>
        </row>
        <row r="138">
          <cell r="L138">
            <v>-160481046.09000003</v>
          </cell>
        </row>
        <row r="151">
          <cell r="L151">
            <v>3989872.71</v>
          </cell>
        </row>
        <row r="196">
          <cell r="L196">
            <v>10577536.539999992</v>
          </cell>
        </row>
        <row r="200">
          <cell r="L200">
            <v>-713151.87</v>
          </cell>
        </row>
        <row r="201">
          <cell r="L201">
            <v>-2868003</v>
          </cell>
        </row>
        <row r="202">
          <cell r="L202">
            <v>-845781.59</v>
          </cell>
        </row>
      </sheetData>
      <sheetData sheetId="12"/>
      <sheetData sheetId="13">
        <row r="35">
          <cell r="C35">
            <v>231250.95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3" workbookViewId="0">
      <selection activeCell="B15" sqref="B1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13.44140625" style="3" bestFit="1" customWidth="1"/>
    <col min="6" max="16384" width="9.10937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ht="14.4" x14ac:dyDescent="0.3">
      <c r="A3" s="5" t="s">
        <v>2</v>
      </c>
    </row>
    <row r="4" spans="1:5" ht="14.4" x14ac:dyDescent="0.3">
      <c r="A4" s="5" t="s">
        <v>3</v>
      </c>
    </row>
    <row r="5" spans="1:5" ht="14.4" x14ac:dyDescent="0.3">
      <c r="A5" s="6" t="s">
        <v>4</v>
      </c>
      <c r="B5" s="3"/>
      <c r="C5" s="3"/>
      <c r="D5" s="3"/>
    </row>
    <row r="6" spans="1:5" x14ac:dyDescent="0.25">
      <c r="A6" s="7"/>
      <c r="B6" s="8" t="s">
        <v>5</v>
      </c>
      <c r="C6" s="8"/>
      <c r="D6" s="8" t="s">
        <v>5</v>
      </c>
    </row>
    <row r="7" spans="1:5" x14ac:dyDescent="0.25">
      <c r="A7" s="7"/>
      <c r="B7" s="8" t="s">
        <v>6</v>
      </c>
      <c r="C7" s="8"/>
      <c r="D7" s="8" t="s">
        <v>7</v>
      </c>
    </row>
    <row r="8" spans="1:5" ht="14.4" x14ac:dyDescent="0.25">
      <c r="A8" s="9"/>
      <c r="B8" s="10" t="s">
        <v>8</v>
      </c>
      <c r="C8" s="11"/>
      <c r="D8" s="10" t="s">
        <v>9</v>
      </c>
    </row>
    <row r="9" spans="1:5" x14ac:dyDescent="0.25">
      <c r="A9" s="12" t="s">
        <v>10</v>
      </c>
      <c r="B9" s="13"/>
      <c r="C9" s="14"/>
      <c r="D9" s="13"/>
    </row>
    <row r="10" spans="1:5" x14ac:dyDescent="0.25">
      <c r="A10" s="15" t="s">
        <v>11</v>
      </c>
      <c r="B10" s="16">
        <v>1976421235</v>
      </c>
      <c r="C10" s="14"/>
      <c r="D10" s="16">
        <f>'[1]Shenime PASH '!L35</f>
        <v>1890281809.0600004</v>
      </c>
      <c r="E10" s="42"/>
    </row>
    <row r="11" spans="1:5" x14ac:dyDescent="0.25">
      <c r="A11" s="15" t="s">
        <v>12</v>
      </c>
      <c r="B11" s="16">
        <v>0</v>
      </c>
      <c r="C11" s="14"/>
      <c r="D11" s="16">
        <v>0</v>
      </c>
      <c r="E11" s="42"/>
    </row>
    <row r="12" spans="1:5" x14ac:dyDescent="0.25">
      <c r="A12" s="15" t="s">
        <v>13</v>
      </c>
      <c r="B12" s="16">
        <v>0</v>
      </c>
      <c r="C12" s="14"/>
      <c r="D12" s="16">
        <v>0</v>
      </c>
      <c r="E12" s="42"/>
    </row>
    <row r="13" spans="1:5" x14ac:dyDescent="0.25">
      <c r="A13" s="15" t="s">
        <v>14</v>
      </c>
      <c r="B13" s="16">
        <v>0</v>
      </c>
      <c r="C13" s="14"/>
      <c r="D13" s="16">
        <v>0</v>
      </c>
      <c r="E13" s="42"/>
    </row>
    <row r="14" spans="1:5" x14ac:dyDescent="0.25">
      <c r="A14" s="15" t="s">
        <v>15</v>
      </c>
      <c r="B14" s="16">
        <v>0</v>
      </c>
      <c r="C14" s="14"/>
      <c r="D14" s="16">
        <v>0</v>
      </c>
      <c r="E14" s="42"/>
    </row>
    <row r="15" spans="1:5" x14ac:dyDescent="0.25">
      <c r="A15" s="12" t="s">
        <v>16</v>
      </c>
      <c r="B15" s="16">
        <v>0</v>
      </c>
      <c r="C15" s="14"/>
      <c r="D15" s="16">
        <v>0</v>
      </c>
      <c r="E15" s="42"/>
    </row>
    <row r="16" spans="1:5" x14ac:dyDescent="0.25">
      <c r="A16" s="12" t="s">
        <v>17</v>
      </c>
      <c r="B16" s="16">
        <v>0</v>
      </c>
      <c r="C16" s="14"/>
      <c r="D16" s="16">
        <v>0</v>
      </c>
      <c r="E16" s="42"/>
    </row>
    <row r="17" spans="1:5" x14ac:dyDescent="0.25">
      <c r="A17" s="12" t="s">
        <v>18</v>
      </c>
      <c r="B17" s="16">
        <v>3477034</v>
      </c>
      <c r="C17" s="14"/>
      <c r="D17" s="16">
        <f>'[1]Shenime PASH '!L71</f>
        <v>337855</v>
      </c>
      <c r="E17" s="42"/>
    </row>
    <row r="18" spans="1:5" x14ac:dyDescent="0.25">
      <c r="A18" s="12" t="s">
        <v>19</v>
      </c>
      <c r="B18" s="13"/>
      <c r="C18" s="14"/>
      <c r="D18" s="13"/>
      <c r="E18" s="42"/>
    </row>
    <row r="19" spans="1:5" x14ac:dyDescent="0.25">
      <c r="A19" s="15" t="s">
        <v>19</v>
      </c>
      <c r="B19" s="16">
        <v>-1347258522</v>
      </c>
      <c r="C19" s="14"/>
      <c r="D19" s="16">
        <f>'[1]Shenime PASH '!L60</f>
        <v>-1355319586.21</v>
      </c>
      <c r="E19" s="42"/>
    </row>
    <row r="20" spans="1:5" x14ac:dyDescent="0.25">
      <c r="A20" s="15" t="s">
        <v>20</v>
      </c>
      <c r="B20" s="16"/>
      <c r="C20" s="14"/>
      <c r="D20" s="16"/>
      <c r="E20" s="42"/>
    </row>
    <row r="21" spans="1:5" x14ac:dyDescent="0.25">
      <c r="A21" s="12" t="s">
        <v>21</v>
      </c>
      <c r="B21" s="13"/>
      <c r="C21" s="14"/>
      <c r="D21" s="13"/>
      <c r="E21" s="42"/>
    </row>
    <row r="22" spans="1:5" x14ac:dyDescent="0.25">
      <c r="A22" s="15" t="s">
        <v>22</v>
      </c>
      <c r="B22" s="16">
        <v>-96759585</v>
      </c>
      <c r="C22" s="14"/>
      <c r="D22" s="16">
        <f>'[1]Shenime PASH '!L76+'[1]Shenime PASH '!L79</f>
        <v>-92947327</v>
      </c>
      <c r="E22" s="42"/>
    </row>
    <row r="23" spans="1:5" x14ac:dyDescent="0.25">
      <c r="A23" s="15" t="s">
        <v>23</v>
      </c>
      <c r="B23" s="16">
        <v>-11914155</v>
      </c>
      <c r="C23" s="14"/>
      <c r="D23" s="16">
        <f>'[1]Shenime PASH '!L77+'[1]Shenime PASH '!L78</f>
        <v>-12186885.25</v>
      </c>
      <c r="E23" s="42"/>
    </row>
    <row r="24" spans="1:5" x14ac:dyDescent="0.25">
      <c r="A24" s="15" t="s">
        <v>24</v>
      </c>
      <c r="B24" s="16"/>
      <c r="C24" s="14"/>
      <c r="D24" s="16"/>
      <c r="E24" s="42"/>
    </row>
    <row r="25" spans="1:5" x14ac:dyDescent="0.25">
      <c r="A25" s="12" t="s">
        <v>25</v>
      </c>
      <c r="B25" s="16"/>
      <c r="C25" s="14"/>
      <c r="D25" s="16"/>
      <c r="E25" s="42"/>
    </row>
    <row r="26" spans="1:5" x14ac:dyDescent="0.25">
      <c r="A26" s="12" t="s">
        <v>26</v>
      </c>
      <c r="B26" s="16">
        <v>-621278</v>
      </c>
      <c r="C26" s="14"/>
      <c r="D26" s="16">
        <f>'[1]Pash Deloitte '!E20</f>
        <v>-545819</v>
      </c>
      <c r="E26" s="42"/>
    </row>
    <row r="27" spans="1:5" x14ac:dyDescent="0.25">
      <c r="A27" s="12" t="s">
        <v>27</v>
      </c>
      <c r="B27" s="16">
        <v>-172625317</v>
      </c>
      <c r="C27" s="14"/>
      <c r="D27" s="16">
        <f>'[1]Shenime PASH '!L138-'[1]Shenime PASH '!L151+'[1]Shenime PASH '!L59-110</f>
        <v>-164830534.42000005</v>
      </c>
      <c r="E27" s="42"/>
    </row>
    <row r="28" spans="1:5" x14ac:dyDescent="0.25">
      <c r="A28" s="12" t="s">
        <v>28</v>
      </c>
      <c r="B28" s="13"/>
      <c r="C28" s="14"/>
      <c r="D28" s="13"/>
      <c r="E28" s="42"/>
    </row>
    <row r="29" spans="1:5" x14ac:dyDescent="0.25">
      <c r="A29" s="15" t="s">
        <v>29</v>
      </c>
      <c r="B29" s="16"/>
      <c r="C29" s="14"/>
      <c r="D29" s="16"/>
      <c r="E29" s="42"/>
    </row>
    <row r="30" spans="1:5" x14ac:dyDescent="0.25">
      <c r="A30" s="15" t="s">
        <v>30</v>
      </c>
      <c r="B30" s="16"/>
      <c r="C30" s="14"/>
      <c r="D30" s="16"/>
      <c r="E30" s="42"/>
    </row>
    <row r="31" spans="1:5" x14ac:dyDescent="0.25">
      <c r="A31" s="15" t="s">
        <v>31</v>
      </c>
      <c r="B31" s="16"/>
      <c r="C31" s="14"/>
      <c r="D31" s="16"/>
      <c r="E31" s="42"/>
    </row>
    <row r="32" spans="1:5" x14ac:dyDescent="0.25">
      <c r="A32" s="15" t="s">
        <v>32</v>
      </c>
      <c r="B32" s="16"/>
      <c r="C32" s="14"/>
      <c r="D32" s="16"/>
      <c r="E32" s="42"/>
    </row>
    <row r="33" spans="1:5" x14ac:dyDescent="0.25">
      <c r="A33" s="15" t="s">
        <v>33</v>
      </c>
      <c r="B33" s="16"/>
      <c r="C33" s="14"/>
      <c r="D33" s="16"/>
      <c r="E33" s="42"/>
    </row>
    <row r="34" spans="1:5" x14ac:dyDescent="0.25">
      <c r="A34" s="15" t="s">
        <v>34</v>
      </c>
      <c r="B34" s="16">
        <v>3021212</v>
      </c>
      <c r="C34" s="14"/>
      <c r="D34" s="16">
        <f>'[1]Shenime PASH '!L196</f>
        <v>10577536.539999992</v>
      </c>
      <c r="E34" s="42"/>
    </row>
    <row r="35" spans="1:5" x14ac:dyDescent="0.25">
      <c r="A35" s="12" t="s">
        <v>35</v>
      </c>
      <c r="B35" s="16"/>
      <c r="C35" s="14"/>
      <c r="D35" s="16"/>
      <c r="E35" s="42"/>
    </row>
    <row r="36" spans="1:5" x14ac:dyDescent="0.25">
      <c r="A36" s="12" t="s">
        <v>36</v>
      </c>
      <c r="B36" s="13"/>
      <c r="C36" s="17"/>
      <c r="D36" s="13"/>
      <c r="E36" s="42"/>
    </row>
    <row r="37" spans="1:5" x14ac:dyDescent="0.25">
      <c r="A37" s="15" t="s">
        <v>37</v>
      </c>
      <c r="B37" s="16">
        <v>-2047255</v>
      </c>
      <c r="C37" s="14"/>
      <c r="D37" s="16">
        <f>'[1]Shenime PASH '!L201</f>
        <v>-2868003</v>
      </c>
      <c r="E37" s="42"/>
    </row>
    <row r="38" spans="1:5" x14ac:dyDescent="0.25">
      <c r="A38" s="15" t="s">
        <v>38</v>
      </c>
      <c r="B38" s="16"/>
      <c r="C38" s="14"/>
      <c r="D38" s="16"/>
      <c r="E38" s="42"/>
    </row>
    <row r="39" spans="1:5" x14ac:dyDescent="0.25">
      <c r="A39" s="15" t="s">
        <v>39</v>
      </c>
      <c r="B39" s="16">
        <v>-1036637</v>
      </c>
      <c r="C39" s="14"/>
      <c r="D39" s="16">
        <f>'[1]Shenime PASH '!L200+'[1]Shenime PASH '!L202</f>
        <v>-1558933.46</v>
      </c>
      <c r="E39" s="42"/>
    </row>
    <row r="40" spans="1:5" x14ac:dyDescent="0.25">
      <c r="A40" s="12" t="s">
        <v>40</v>
      </c>
      <c r="B40" s="16"/>
      <c r="C40" s="14"/>
      <c r="D40" s="16"/>
      <c r="E40" s="42"/>
    </row>
    <row r="41" spans="1:5" ht="14.4" x14ac:dyDescent="0.3">
      <c r="A41" s="18" t="s">
        <v>41</v>
      </c>
      <c r="B41" s="16"/>
      <c r="C41" s="14"/>
      <c r="D41" s="16"/>
      <c r="E41" s="42"/>
    </row>
    <row r="42" spans="1:5" x14ac:dyDescent="0.25">
      <c r="A42" s="12" t="s">
        <v>42</v>
      </c>
      <c r="B42" s="19">
        <f>SUM(B9:B41)</f>
        <v>350656732</v>
      </c>
      <c r="C42" s="20"/>
      <c r="D42" s="19">
        <f>SUM(D9:D41)</f>
        <v>270940112.26000035</v>
      </c>
      <c r="E42" s="42"/>
    </row>
    <row r="43" spans="1:5" x14ac:dyDescent="0.25">
      <c r="A43" s="12" t="s">
        <v>43</v>
      </c>
      <c r="B43" s="20">
        <f>-52752873</f>
        <v>-52752873</v>
      </c>
      <c r="C43" s="20"/>
      <c r="D43" s="20">
        <v>-41239498</v>
      </c>
      <c r="E43" s="42"/>
    </row>
    <row r="44" spans="1:5" x14ac:dyDescent="0.25">
      <c r="A44" s="15" t="s">
        <v>44</v>
      </c>
      <c r="B44" s="16"/>
      <c r="C44" s="14"/>
      <c r="D44" s="16"/>
      <c r="E44" s="42"/>
    </row>
    <row r="45" spans="1:5" x14ac:dyDescent="0.25">
      <c r="A45" s="15" t="s">
        <v>45</v>
      </c>
      <c r="B45" s="16"/>
      <c r="C45" s="14"/>
      <c r="D45" s="16"/>
      <c r="E45" s="42"/>
    </row>
    <row r="46" spans="1:5" x14ac:dyDescent="0.25">
      <c r="A46" s="15" t="s">
        <v>46</v>
      </c>
      <c r="B46" s="16"/>
      <c r="C46" s="14"/>
      <c r="D46" s="16"/>
      <c r="E46" s="42"/>
    </row>
    <row r="47" spans="1:5" x14ac:dyDescent="0.25">
      <c r="A47" s="12" t="s">
        <v>47</v>
      </c>
      <c r="B47" s="21">
        <f>SUM(B42:B46)</f>
        <v>297903859</v>
      </c>
      <c r="C47" s="22"/>
      <c r="D47" s="21">
        <f>SUM(D42:D46)</f>
        <v>229700614.26000035</v>
      </c>
      <c r="E47" s="42"/>
    </row>
    <row r="48" spans="1:5" ht="14.4" thickBot="1" x14ac:dyDescent="0.3">
      <c r="A48" s="23"/>
      <c r="B48" s="24"/>
      <c r="C48" s="24"/>
      <c r="D48" s="24"/>
      <c r="E48" s="42"/>
    </row>
    <row r="49" spans="1:5" ht="14.4" thickTop="1" x14ac:dyDescent="0.25">
      <c r="A49" s="25" t="s">
        <v>48</v>
      </c>
      <c r="B49" s="26">
        <f>B47-B48</f>
        <v>297903859</v>
      </c>
      <c r="C49" s="26"/>
      <c r="D49" s="26">
        <f t="shared" ref="D49" si="0">D47-D48</f>
        <v>229700614.26000035</v>
      </c>
      <c r="E49" s="42"/>
    </row>
    <row r="50" spans="1:5" x14ac:dyDescent="0.25">
      <c r="A50" s="15" t="s">
        <v>49</v>
      </c>
      <c r="B50" s="27"/>
      <c r="C50" s="26"/>
      <c r="D50" s="27"/>
      <c r="E50" s="42"/>
    </row>
    <row r="51" spans="1:5" x14ac:dyDescent="0.25">
      <c r="A51" s="15" t="s">
        <v>50</v>
      </c>
      <c r="B51" s="27"/>
      <c r="C51" s="26"/>
      <c r="D51" s="27"/>
      <c r="E51" s="42"/>
    </row>
    <row r="52" spans="1:5" x14ac:dyDescent="0.25">
      <c r="A52" s="15" t="s">
        <v>51</v>
      </c>
      <c r="B52" s="27"/>
      <c r="C52" s="26"/>
      <c r="D52" s="27"/>
      <c r="E52" s="42"/>
    </row>
    <row r="53" spans="1:5" x14ac:dyDescent="0.25">
      <c r="A53" s="15" t="s">
        <v>52</v>
      </c>
      <c r="B53" s="27"/>
      <c r="C53" s="26"/>
      <c r="D53" s="27"/>
      <c r="E53" s="42"/>
    </row>
    <row r="54" spans="1:5" x14ac:dyDescent="0.25">
      <c r="A54" s="28" t="s">
        <v>53</v>
      </c>
      <c r="B54" s="27"/>
      <c r="C54" s="26"/>
      <c r="D54" s="27"/>
      <c r="E54" s="42"/>
    </row>
    <row r="55" spans="1:5" x14ac:dyDescent="0.25">
      <c r="A55" s="25" t="s">
        <v>54</v>
      </c>
      <c r="B55" s="29">
        <f>SUM(B50:B54)</f>
        <v>0</v>
      </c>
      <c r="C55" s="30"/>
      <c r="D55" s="29">
        <f>SUM(D50:D54)</f>
        <v>0</v>
      </c>
      <c r="E55" s="42"/>
    </row>
    <row r="56" spans="1:5" x14ac:dyDescent="0.25">
      <c r="A56" s="31"/>
      <c r="B56" s="32"/>
      <c r="C56" s="33"/>
      <c r="D56" s="32"/>
      <c r="E56" s="42"/>
    </row>
    <row r="57" spans="1:5" ht="14.4" thickBot="1" x14ac:dyDescent="0.3">
      <c r="A57" s="25" t="s">
        <v>55</v>
      </c>
      <c r="B57" s="34">
        <f>B47+B55</f>
        <v>297903859</v>
      </c>
      <c r="C57" s="35"/>
      <c r="D57" s="34">
        <f>D47+D55</f>
        <v>229700614.26000035</v>
      </c>
      <c r="E57" s="42"/>
    </row>
    <row r="58" spans="1:5" ht="14.4" thickTop="1" x14ac:dyDescent="0.25">
      <c r="A58" s="31"/>
      <c r="B58" s="32"/>
      <c r="C58" s="33"/>
      <c r="D58" s="32"/>
      <c r="E58" s="42"/>
    </row>
    <row r="59" spans="1:5" ht="14.4" x14ac:dyDescent="0.3">
      <c r="A59" s="36" t="s">
        <v>56</v>
      </c>
      <c r="B59" s="32">
        <f>B57-B58</f>
        <v>297903859</v>
      </c>
      <c r="C59" s="32"/>
      <c r="D59" s="32">
        <f t="shared" ref="D59" si="1">D57-D58</f>
        <v>229700614.26000035</v>
      </c>
      <c r="E59" s="42"/>
    </row>
    <row r="60" spans="1:5" x14ac:dyDescent="0.25">
      <c r="A60" s="31" t="s">
        <v>57</v>
      </c>
      <c r="B60" s="16"/>
      <c r="C60" s="13"/>
      <c r="D60" s="16"/>
    </row>
    <row r="61" spans="1:5" x14ac:dyDescent="0.25">
      <c r="A61" s="31" t="s">
        <v>58</v>
      </c>
      <c r="B61" s="16"/>
      <c r="C61" s="13"/>
      <c r="D61" s="16"/>
    </row>
    <row r="62" spans="1:5" x14ac:dyDescent="0.25">
      <c r="A62" s="37"/>
      <c r="B62" s="38"/>
      <c r="C62" s="38"/>
      <c r="D62" s="38"/>
    </row>
    <row r="63" spans="1:5" x14ac:dyDescent="0.25">
      <c r="A63" s="37"/>
      <c r="B63" s="38"/>
      <c r="C63" s="38"/>
      <c r="D63" s="38"/>
    </row>
    <row r="64" spans="1:5" x14ac:dyDescent="0.25">
      <c r="A64" s="39" t="s">
        <v>59</v>
      </c>
      <c r="B64" s="38"/>
      <c r="C64" s="38"/>
      <c r="D64" s="38"/>
    </row>
    <row r="65" spans="1:4" x14ac:dyDescent="0.25">
      <c r="A65" s="40"/>
      <c r="B65" s="41"/>
      <c r="C65" s="41"/>
      <c r="D65" s="4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2020-07-17T13:48:12Z</dcterms:modified>
</cp:coreProperties>
</file>