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04\Desktop\JONA\Bilance\Viti 2022\02. Brunes Invest shpk\"/>
    </mc:Choice>
  </mc:AlternateContent>
  <xr:revisionPtr revIDLastSave="0" documentId="13_ncr:1_{80387704-6DE2-41E9-B257-102A8FA844E1}" xr6:coauthVersionLast="47" xr6:coauthVersionMax="47" xr10:uidLastSave="{00000000-0000-0000-0000-000000000000}"/>
  <bookViews>
    <workbookView xWindow="-120" yWindow="-120" windowWidth="29040" windowHeight="15840" tabRatio="801" firstSheet="1" activeTab="1" xr2:uid="{00000000-000D-0000-FFFF-FFFF00000000}"/>
  </bookViews>
  <sheets>
    <sheet name="Kopertina" sheetId="23" state="hidden" r:id="rId1"/>
    <sheet name="1-Pasqyra e Pozicioni Financiar" sheetId="17" r:id="rId2"/>
    <sheet name="2.1-Pasqyra e Perform. (natyra)" sheetId="18" r:id="rId3"/>
    <sheet name="3.1-CashFlow (indirekt)" sheetId="22" r:id="rId4"/>
    <sheet name="4-Pasq. e Levizjeve ne Kapital" sheetId="19" r:id="rId5"/>
  </sheets>
  <externalReferences>
    <externalReference r:id="rId6"/>
  </externalReferences>
  <definedNames>
    <definedName name="_xlnm.Print_Area" localSheetId="1">'1-Pasqyra e Pozicioni Financiar'!$A$1:$D$116</definedName>
    <definedName name="Z_181386F5_8DAB_4E85_A3D6_B3649233DDF4_.wvu.Cols" localSheetId="1" hidden="1">'1-Pasqyra e Pozicioni Financiar'!#REF!,'1-Pasqyra e Pozicioni Financiar'!#REF!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111" i="17" l="1"/>
  <c r="B107" i="17"/>
  <c r="B94" i="17"/>
  <c r="B92" i="17"/>
  <c r="B75" i="17"/>
  <c r="B57" i="17"/>
  <c r="B55" i="17"/>
  <c r="B33" i="17"/>
  <c r="C48" i="22"/>
  <c r="C11" i="22"/>
  <c r="B106" i="17"/>
  <c r="C32" i="22" l="1"/>
  <c r="B27" i="19"/>
  <c r="C34" i="22"/>
  <c r="C49" i="22"/>
  <c r="C52" i="22"/>
  <c r="C64" i="22" s="1"/>
  <c r="B69" i="17" l="1"/>
  <c r="C35" i="22" s="1"/>
  <c r="E37" i="22"/>
  <c r="E49" i="22"/>
  <c r="E64" i="22"/>
  <c r="E66" i="22" l="1"/>
  <c r="E69" i="22" s="1"/>
  <c r="E72" i="22" s="1"/>
  <c r="B42" i="18" l="1"/>
  <c r="J35" i="19" l="1"/>
  <c r="H35" i="19"/>
  <c r="G35" i="19"/>
  <c r="F35" i="19"/>
  <c r="E35" i="19"/>
  <c r="D35" i="19"/>
  <c r="C35" i="19"/>
  <c r="B35" i="19"/>
  <c r="I34" i="19"/>
  <c r="K34" i="19" s="1"/>
  <c r="I33" i="19"/>
  <c r="K33" i="19" s="1"/>
  <c r="I32" i="19"/>
  <c r="K32" i="19" s="1"/>
  <c r="I31" i="19"/>
  <c r="K31" i="19" s="1"/>
  <c r="G30" i="19"/>
  <c r="F30" i="19"/>
  <c r="E30" i="19"/>
  <c r="D30" i="19"/>
  <c r="C30" i="19"/>
  <c r="B30" i="19"/>
  <c r="I29" i="19"/>
  <c r="K29" i="19" s="1"/>
  <c r="I28" i="19"/>
  <c r="K28" i="19" s="1"/>
  <c r="J30" i="19"/>
  <c r="I26" i="19"/>
  <c r="K26" i="19" s="1"/>
  <c r="I25" i="19"/>
  <c r="K25" i="19" s="1"/>
  <c r="J22" i="19"/>
  <c r="H22" i="19"/>
  <c r="G22" i="19"/>
  <c r="F22" i="19"/>
  <c r="E22" i="19"/>
  <c r="D22" i="19"/>
  <c r="C22" i="19"/>
  <c r="B22" i="19"/>
  <c r="I21" i="19"/>
  <c r="K21" i="19" s="1"/>
  <c r="I20" i="19"/>
  <c r="K20" i="19" s="1"/>
  <c r="I19" i="19"/>
  <c r="K19" i="19" s="1"/>
  <c r="I18" i="19"/>
  <c r="K18" i="19" s="1"/>
  <c r="G17" i="19"/>
  <c r="F17" i="19"/>
  <c r="E17" i="19"/>
  <c r="D17" i="19"/>
  <c r="C17" i="19"/>
  <c r="B17" i="19"/>
  <c r="I16" i="19"/>
  <c r="K16" i="19" s="1"/>
  <c r="I15" i="19"/>
  <c r="K15" i="19" s="1"/>
  <c r="J17" i="19"/>
  <c r="I13" i="19"/>
  <c r="K13" i="19" s="1"/>
  <c r="J12" i="19"/>
  <c r="H12" i="19"/>
  <c r="G12" i="19"/>
  <c r="F12" i="19"/>
  <c r="E12" i="19"/>
  <c r="D12" i="19"/>
  <c r="C12" i="19"/>
  <c r="B12" i="19"/>
  <c r="I11" i="19"/>
  <c r="K11" i="19" s="1"/>
  <c r="I10" i="19"/>
  <c r="K10" i="19" s="1"/>
  <c r="D55" i="18"/>
  <c r="B55" i="18"/>
  <c r="D42" i="18"/>
  <c r="D47" i="18" s="1"/>
  <c r="B47" i="18"/>
  <c r="C37" i="22" s="1"/>
  <c r="D107" i="17"/>
  <c r="D109" i="17" s="1"/>
  <c r="D92" i="17"/>
  <c r="D75" i="17"/>
  <c r="D55" i="17"/>
  <c r="D33" i="17"/>
  <c r="C66" i="22" l="1"/>
  <c r="C69" i="22" s="1"/>
  <c r="C72" i="22" s="1"/>
  <c r="D57" i="17"/>
  <c r="B24" i="19"/>
  <c r="B37" i="19" s="1"/>
  <c r="E24" i="19"/>
  <c r="F24" i="19"/>
  <c r="D94" i="17"/>
  <c r="D111" i="17" s="1"/>
  <c r="B57" i="18"/>
  <c r="D24" i="19"/>
  <c r="I22" i="19"/>
  <c r="K22" i="19" s="1"/>
  <c r="D57" i="18"/>
  <c r="I35" i="19"/>
  <c r="K35" i="19" s="1"/>
  <c r="I12" i="19"/>
  <c r="K12" i="19" s="1"/>
  <c r="C24" i="19"/>
  <c r="G24" i="19"/>
  <c r="J24" i="19"/>
  <c r="J37" i="19" s="1"/>
  <c r="H17" i="19"/>
  <c r="I17" i="19" s="1"/>
  <c r="K17" i="19" s="1"/>
  <c r="I14" i="19"/>
  <c r="K14" i="19" s="1"/>
  <c r="C37" i="19"/>
  <c r="G37" i="19"/>
  <c r="F37" i="19"/>
  <c r="D37" i="19"/>
  <c r="E37" i="19"/>
  <c r="H27" i="19" l="1"/>
  <c r="B109" i="17"/>
  <c r="B113" i="17" s="1"/>
  <c r="D113" i="17"/>
  <c r="H24" i="19"/>
  <c r="I27" i="19" l="1"/>
  <c r="K27" i="19" s="1"/>
  <c r="H30" i="19"/>
  <c r="I30" i="19" s="1"/>
  <c r="K30" i="19" s="1"/>
  <c r="I24" i="19"/>
  <c r="K24" i="19" s="1"/>
  <c r="H37" i="19" l="1"/>
  <c r="I37" i="19" s="1"/>
  <c r="K37" i="19" s="1"/>
</calcChain>
</file>

<file path=xl/sharedStrings.xml><?xml version="1.0" encoding="utf-8"?>
<sst xmlns="http://schemas.openxmlformats.org/spreadsheetml/2006/main" count="291" uniqueCount="231">
  <si>
    <t>Rezerva ligjore</t>
  </si>
  <si>
    <t>Totali i aktiveve afatgjata</t>
  </si>
  <si>
    <t>Totali i aktiveve afatshkurtra</t>
  </si>
  <si>
    <t>Check</t>
  </si>
  <si>
    <t>Tatimi mbi fitimin</t>
  </si>
  <si>
    <t>Totali</t>
  </si>
  <si>
    <t>Rezerva te tjera</t>
  </si>
  <si>
    <t>Te tjera</t>
  </si>
  <si>
    <t>Te ardhura te tjera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</si>
  <si>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</si>
  <si>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</si>
  <si>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</si>
  <si>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</si>
  <si>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</si>
  <si>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</si>
  <si>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</si>
  <si>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</si>
  <si>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</si>
  <si>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</si>
  <si>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</si>
  <si>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</si>
  <si>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</si>
  <si>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</si>
  <si>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</si>
  <si>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</si>
  <si>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</si>
  <si>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</si>
  <si>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</si>
  <si>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</si>
  <si>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</si>
  <si>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</si>
  <si>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</si>
  <si>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</si>
  <si>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</si>
  <si>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</si>
  <si>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</si>
  <si>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</si>
  <si>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</si>
  <si>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</si>
  <si>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</si>
  <si>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</si>
  <si>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</si>
  <si>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</si>
  <si>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</si>
  <si>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</si>
  <si>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</si>
  <si>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</si>
  <si>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</si>
  <si>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</si>
  <si>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</si>
  <si>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</si>
  <si>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</si>
  <si>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</si>
  <si>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</si>
  <si>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</si>
  <si>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</si>
  <si>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</si>
  <si>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</si>
  <si>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</si>
  <si>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</si>
  <si>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Pasqyra e levizjeve ne kapitalin neto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</si>
  <si>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</si>
  <si>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</si>
  <si>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</si>
  <si>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</si>
  <si>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</si>
  <si>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</si>
  <si>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>Pjesa e tatim fitimit te pjesemarrjeve</t>
  </si>
  <si>
    <t xml:space="preserve">Inventaret </t>
  </si>
  <si>
    <t>Te tjera te pagueshme</t>
  </si>
  <si>
    <t>Shpenzime te personelit</t>
  </si>
  <si>
    <t>Shpenzime financiare</t>
  </si>
  <si>
    <t>Te pagueshme ndaj punonjesve dhe sigurimeve shoqerore/shendetsore</t>
  </si>
  <si>
    <t>Provizione</t>
  </si>
  <si>
    <t>Aktive materiale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</si>
  <si>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</si>
  <si>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</si>
  <si>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</si>
  <si>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</si>
  <si>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</si>
  <si>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</si>
  <si>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</si>
  <si>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</si>
  <si>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</si>
  <si>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</si>
  <si>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</si>
  <si>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</si>
  <si>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</si>
  <si>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</si>
  <si>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</si>
  <si>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</si>
  <si>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</si>
  <si>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</si>
  <si>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</si>
  <si>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</si>
  <si>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</si>
  <si>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</si>
  <si>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</si>
  <si>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</si>
  <si>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</si>
  <si>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</si>
  <si>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</si>
  <si>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</si>
  <si>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</si>
  <si>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</si>
  <si>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</si>
  <si>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</si>
  <si>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</si>
  <si>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</si>
  <si>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</si>
  <si>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</si>
  <si>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</si>
  <si>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</si>
  <si>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</si>
  <si>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</si>
  <si>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</si>
  <si>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</si>
  <si>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</si>
  <si>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</si>
  <si>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</si>
  <si>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</si>
  <si>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</si>
  <si>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</si>
  <si>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</si>
  <si>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</si>
  <si>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</si>
  <si>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</si>
  <si>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</si>
  <si>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</si>
  <si>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</si>
  <si>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</si>
  <si>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</si>
  <si>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</si>
  <si>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</si>
  <si>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</si>
  <si>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</si>
  <si>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</si>
  <si>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Kapitali i nenshkruar</t>
  </si>
  <si>
    <t>Fitimet/ (humbjet) e pashperndara</t>
  </si>
  <si>
    <t>Fitim/(humbja) e periudhes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</si>
  <si>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</si>
  <si>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</si>
  <si>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</si>
  <si>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</si>
  <si>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</si>
  <si>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</si>
  <si>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</si>
  <si>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</si>
  <si>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</si>
  <si>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</si>
  <si>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</si>
  <si>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</si>
  <si>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</si>
  <si>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Pozicioni financiar ne fund (viti aktual)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</si>
  <si>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</si>
  <si>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</si>
  <si>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</si>
  <si>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</si>
  <si>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</si>
  <si>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Mjete monetare dhe ekuivalente me to ne fund</t>
  </si>
  <si>
    <t>Mjete monetare dhe ekuivalente me to ne fillim</t>
  </si>
  <si>
    <t>Rritje/(renie) neto ne mjetet monetare dhe ekuivalente me to</t>
  </si>
  <si>
    <t>Mjete monetare neto nga/perdorur ne aktivitetin e financimit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</si>
  <si>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</si>
  <si>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Pagese e detyrimeve te qirase financiare</t>
  </si>
  <si>
    <t>Pagesa e huave</t>
  </si>
  <si>
    <t>Pagesa e aksioneve te perdorura si kolateral</t>
  </si>
  <si>
    <t>Riblerje e aksioneve te veta</t>
  </si>
  <si>
    <t>Pagesa e kostove te transaksionit qe lidhet me kredite dhe huate</t>
  </si>
  <si>
    <t>Hua te arketuara</t>
  </si>
  <si>
    <t>Arketime nga emetimi i aksioneve te perdorura si kolateral</t>
  </si>
  <si>
    <t>Arketime nga emetimi i kapitalit te nenshkruar</t>
  </si>
  <si>
    <t>Fluksi i mjeteve monetare nga/perdorur ne aktivitetin e financimit</t>
  </si>
  <si>
    <t>Mjete monetare neto nga/perdorur ne aktivitetin e investimit</t>
  </si>
  <si>
    <t>Dividente te arketuar</t>
  </si>
  <si>
    <t>Arketime nga shitja e investimeve te tjera</t>
  </si>
  <si>
    <t>Pagesa per blerjen e investimeve te tjera</t>
  </si>
  <si>
    <t xml:space="preserve">Para te perdorura per blerjen e filjaleve (netuar me shumen e mjeteve monetare pjese e aktiveve neto te blera) </t>
  </si>
  <si>
    <t>Arketime nga shitja e aktiveve afatgjata materiale</t>
  </si>
  <si>
    <t>Pagesa per blerjen e aktiveve afatgjata materiale</t>
  </si>
  <si>
    <t>Fluksi i mjeteve monetare nga/ perdorur ne aktivitetin e investimit</t>
  </si>
  <si>
    <t>Mjete monetare neto nga/ perdorur ne aktivitetin e shfrytezimit</t>
  </si>
  <si>
    <t>Interes i paguar</t>
  </si>
  <si>
    <t>Fluksi mjeteve monetare nga/perdorur ne aktivitetin e shfrytezimit:</t>
  </si>
  <si>
    <t>Efekti i luhatjeve te kurseve te kembimit te mjeteve monetare</t>
  </si>
  <si>
    <t>Dividende te paguar interesave jokontrollues</t>
  </si>
  <si>
    <t>Dividende te paguar pronareve te njesive ekonomike meme</t>
  </si>
  <si>
    <t>Interesa te arketuara</t>
  </si>
  <si>
    <t>Rritje/(Renie) ne detyrime per punonjesit</t>
  </si>
  <si>
    <t>Rritje/(Renie) ne detyrime te pagueshme</t>
  </si>
  <si>
    <t>Renie/(Rritje) ne inventar</t>
  </si>
  <si>
    <t>Renie/(Rritje) ne te drejtat e arketueshme dhe te tjera</t>
  </si>
  <si>
    <t>Ndryshim ne aktivet dhe detyrimet e shfrytezimit</t>
  </si>
  <si>
    <t>Interesa te fituara</t>
  </si>
  <si>
    <t>(Fitim)/humbja nga investimet ne pjesmarrje</t>
  </si>
  <si>
    <t>(Fitim)/humbja nga shitja e aktiveve afatgjata materiale</t>
  </si>
  <si>
    <t>Fluksi i mjeteve monetare i perfshire ne aktivitete investuese</t>
  </si>
  <si>
    <t>Te ardhura te konstatuara</t>
  </si>
  <si>
    <t>Shpenzime te konstatuara</t>
  </si>
  <si>
    <t>Provizione per shpenzime</t>
  </si>
  <si>
    <t>Ulje ne vleren neto te realizueshme per inventaret</t>
  </si>
  <si>
    <t>Zhvleresimi i te drejtave te arketueshme</t>
  </si>
  <si>
    <t>Shpenzime per tatimin mbi fitimin jo-monetar (diferenca shpenzim - pagese gjate periudhes)</t>
  </si>
  <si>
    <t>Shpenzimet financiare jomonetare</t>
  </si>
  <si>
    <t>Rregullime per shpenzimet jo-monetare:</t>
  </si>
  <si>
    <t>Fitimi/(Humbja) e periudhes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</si>
  <si>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</si>
  <si>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Pasqyrat financiare te vitit 2022</t>
  </si>
  <si>
    <t>BRUNES INVEST SHPK</t>
  </si>
  <si>
    <t>M21529046A</t>
  </si>
  <si>
    <t>Lek</t>
  </si>
  <si>
    <t>Emertimi dhe forma ligjore:</t>
  </si>
  <si>
    <t>NIPT:</t>
  </si>
  <si>
    <t>Adresa e Selise:</t>
  </si>
  <si>
    <t>Data e krijimit:</t>
  </si>
  <si>
    <t>Veprimtaria Kryesore:</t>
  </si>
  <si>
    <t>Brunes Invest SHPK, Shoqeri me pergjegjesi te kufizuar</t>
  </si>
  <si>
    <t xml:space="preserve">Km.7, Zona Kadastrale. 2105, Ndertesa me Nr. Pasurie 187/23 </t>
  </si>
  <si>
    <t>Ndërtimi i ndërtesave rezidenciale e jo rezidenciale</t>
  </si>
  <si>
    <t>PASQYRAT FINANCIARE</t>
  </si>
  <si>
    <t>(Ne zbatim te Standartit Kombetar te Kontabilitetit nr.2 dhe ligjit Nr.9228, date 29.04.2004 "Per Kontabilitetin dhe Pasqyrat Financiare")</t>
  </si>
  <si>
    <t>VITI 2022</t>
  </si>
  <si>
    <t>Pasqyrat Financiare jane individuale</t>
  </si>
  <si>
    <t>Pasqyrat Financiare jane te shprehura</t>
  </si>
  <si>
    <t>ne vlere leku</t>
  </si>
  <si>
    <t>Periudha Kontabel e Pasqyrave Financiare</t>
  </si>
  <si>
    <t>nga 01.01.2022 deri 31.12.2022</t>
  </si>
  <si>
    <t>30.03.2023</t>
  </si>
  <si>
    <t>Data e mbylljes se Pasqyrave Financiare</t>
  </si>
  <si>
    <t>dhe Nr. Pasurie 187/24. Autostrada Tirane - Durres</t>
  </si>
  <si>
    <t xml:space="preserve">Para te arketuara nga shitja e filjaleve (netuar me shumen e mjeteve monetare pjese e aktiveve neto te shitura)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</si>
</sst>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name val="Arial CE"/>
      <charset val="238"/>
    </font>
    <font>
      <b/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sz val="11"/>
      <color indexed="8"/>
      <name val="Times New Roman"/>
      <family val="1"/>
    </font>
    <font>
      <b/>
      <sz val="18"/>
      <color indexed="8"/>
      <name val="Times New Roman"/>
      <family val="1"/>
    </font>
    <font>
      <b/>
      <sz val="20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20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4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7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3" applyNumberFormat="0" applyFill="0" applyAlignment="0" applyProtection="0"/>
    <xf numFmtId="0" fontId="153" fillId="0" borderId="5" applyNumberFormat="0" applyFill="0" applyAlignment="0" applyProtection="0"/>
    <xf numFmtId="0" fontId="144" fillId="0" borderId="22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1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7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82" fillId="0" borderId="0"/>
    <xf numFmtId="0" fontId="2" fillId="0" borderId="0"/>
    <xf numFmtId="0" fontId="20" fillId="0" borderId="0" applyNumberFormat="0" applyFill="0" applyBorder="0" applyAlignment="0" applyProtection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115">
    <xf numFmtId="0" fontId="0" fillId="0" borderId="0" xfId="0"/>
    <xf numFmtId="170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14" fontId="168" fillId="0" borderId="0" xfId="3275" applyNumberFormat="1" applyFont="1" applyAlignment="1">
      <alignment horizontal="center" vertical="center"/>
    </xf>
    <xf numFmtId="0" fontId="168" fillId="0" borderId="0" xfId="3275" applyFont="1" applyAlignment="1">
      <alignment horizontal="center" vertical="center"/>
    </xf>
    <xf numFmtId="0" fontId="167" fillId="0" borderId="0" xfId="3507" applyFont="1" applyAlignment="1">
      <alignment vertical="center"/>
    </xf>
    <xf numFmtId="0" fontId="168" fillId="0" borderId="0" xfId="3507" applyFont="1" applyAlignment="1">
      <alignment horizontal="center" vertical="center"/>
    </xf>
    <xf numFmtId="0" fontId="168" fillId="0" borderId="0" xfId="3507" applyFont="1" applyAlignment="1">
      <alignment vertical="center"/>
    </xf>
    <xf numFmtId="0" fontId="166" fillId="0" borderId="0" xfId="0" applyFont="1" applyAlignment="1">
      <alignment horizontal="center"/>
    </xf>
    <xf numFmtId="0" fontId="166" fillId="0" borderId="0" xfId="0" applyFont="1"/>
    <xf numFmtId="3" fontId="171" fillId="0" borderId="0" xfId="0" applyNumberFormat="1" applyFont="1" applyAlignment="1">
      <alignment horizontal="center" vertical="center"/>
    </xf>
    <xf numFmtId="0" fontId="169" fillId="0" borderId="0" xfId="0" applyFont="1"/>
    <xf numFmtId="3" fontId="172" fillId="0" borderId="0" xfId="0" applyNumberFormat="1" applyFont="1" applyAlignment="1">
      <alignment vertical="center"/>
    </xf>
    <xf numFmtId="0" fontId="171" fillId="0" borderId="0" xfId="3275" applyFont="1" applyAlignment="1">
      <alignment horizontal="left" vertical="center"/>
    </xf>
    <xf numFmtId="0" fontId="173" fillId="0" borderId="0" xfId="0" applyFont="1"/>
    <xf numFmtId="0" fontId="174" fillId="0" borderId="0" xfId="0" applyFont="1" applyAlignment="1">
      <alignment wrapText="1"/>
    </xf>
    <xf numFmtId="37" fontId="173" fillId="0" borderId="0" xfId="0" applyNumberFormat="1" applyFont="1"/>
    <xf numFmtId="0" fontId="169" fillId="0" borderId="0" xfId="0" applyFont="1" applyAlignment="1">
      <alignment wrapText="1"/>
    </xf>
    <xf numFmtId="37" fontId="172" fillId="0" borderId="0" xfId="0" applyNumberFormat="1" applyFont="1" applyAlignment="1">
      <alignment vertical="center"/>
    </xf>
    <xf numFmtId="0" fontId="171" fillId="0" borderId="0" xfId="3275" applyFont="1" applyAlignment="1">
      <alignment vertical="center"/>
    </xf>
    <xf numFmtId="0" fontId="170" fillId="0" borderId="0" xfId="0" applyFont="1"/>
    <xf numFmtId="0" fontId="176" fillId="0" borderId="0" xfId="3507" applyFont="1" applyAlignment="1">
      <alignment vertical="center"/>
    </xf>
    <xf numFmtId="37" fontId="176" fillId="0" borderId="0" xfId="3507" applyNumberFormat="1" applyFont="1" applyAlignment="1">
      <alignment vertical="center"/>
    </xf>
    <xf numFmtId="37" fontId="171" fillId="0" borderId="26" xfId="0" applyNumberFormat="1" applyFont="1" applyBorder="1" applyAlignment="1">
      <alignment vertical="center"/>
    </xf>
    <xf numFmtId="37" fontId="171" fillId="0" borderId="0" xfId="0" applyNumberFormat="1" applyFont="1" applyAlignment="1">
      <alignment vertical="center"/>
    </xf>
    <xf numFmtId="0" fontId="177" fillId="0" borderId="0" xfId="0" applyFont="1" applyAlignment="1">
      <alignment vertical="center"/>
    </xf>
    <xf numFmtId="0" fontId="178" fillId="0" borderId="0" xfId="0" applyFont="1"/>
    <xf numFmtId="0" fontId="179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3" fillId="0" borderId="0" xfId="0" applyNumberFormat="1" applyFont="1" applyAlignment="1">
      <alignment horizontal="right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8" fillId="0" borderId="26" xfId="0" applyNumberFormat="1" applyFont="1" applyBorder="1"/>
    <xf numFmtId="37" fontId="178" fillId="0" borderId="0" xfId="0" applyNumberFormat="1" applyFont="1"/>
    <xf numFmtId="37" fontId="178" fillId="0" borderId="26" xfId="0" applyNumberFormat="1" applyFont="1" applyBorder="1" applyAlignment="1">
      <alignment horizontal="right"/>
    </xf>
    <xf numFmtId="37" fontId="178" fillId="0" borderId="0" xfId="0" applyNumberFormat="1" applyFont="1" applyAlignment="1">
      <alignment horizontal="right"/>
    </xf>
    <xf numFmtId="0" fontId="167" fillId="0" borderId="0" xfId="3506" applyFont="1" applyAlignment="1">
      <alignment horizontal="center"/>
    </xf>
    <xf numFmtId="37" fontId="173" fillId="59" borderId="0" xfId="0" applyNumberFormat="1" applyFont="1" applyFill="1"/>
    <xf numFmtId="0" fontId="175" fillId="0" borderId="0" xfId="0" applyFont="1" applyAlignment="1">
      <alignment horizontal="left" wrapText="1" indent="2"/>
    </xf>
    <xf numFmtId="37" fontId="171" fillId="0" borderId="16" xfId="0" applyNumberFormat="1" applyFont="1" applyBorder="1" applyAlignment="1">
      <alignment vertical="center"/>
    </xf>
    <xf numFmtId="37" fontId="171" fillId="0" borderId="15" xfId="0" applyNumberFormat="1" applyFont="1" applyBorder="1" applyAlignment="1">
      <alignment vertical="center"/>
    </xf>
    <xf numFmtId="0" fontId="169" fillId="0" borderId="0" xfId="0" applyFont="1" applyAlignment="1">
      <alignment vertical="top" wrapText="1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4" fillId="59" borderId="0" xfId="215" applyNumberFormat="1" applyFont="1" applyFill="1" applyBorder="1" applyAlignment="1" applyProtection="1">
      <alignment horizontal="right" wrapText="1"/>
    </xf>
    <xf numFmtId="0" fontId="169" fillId="0" borderId="16" xfId="0" applyFont="1" applyBorder="1" applyAlignment="1">
      <alignment wrapText="1"/>
    </xf>
    <xf numFmtId="37" fontId="173" fillId="0" borderId="16" xfId="0" applyNumberFormat="1" applyFont="1" applyBorder="1" applyAlignment="1">
      <alignment horizontal="right"/>
    </xf>
    <xf numFmtId="0" fontId="169" fillId="0" borderId="0" xfId="6592" applyFont="1" applyAlignment="1">
      <alignment wrapText="1"/>
    </xf>
    <xf numFmtId="37" fontId="171" fillId="0" borderId="26" xfId="6592" applyNumberFormat="1" applyFont="1" applyBorder="1" applyAlignment="1">
      <alignment horizontal="right" vertical="center"/>
    </xf>
    <xf numFmtId="37" fontId="171" fillId="0" borderId="0" xfId="6592" applyNumberFormat="1" applyFont="1" applyAlignment="1">
      <alignment horizontal="right" vertical="center"/>
    </xf>
    <xf numFmtId="0" fontId="174" fillId="0" borderId="0" xfId="6592" applyFont="1" applyAlignment="1">
      <alignment wrapText="1"/>
    </xf>
    <xf numFmtId="0" fontId="173" fillId="0" borderId="0" xfId="6592" applyFont="1"/>
    <xf numFmtId="37" fontId="173" fillId="0" borderId="0" xfId="6592" applyNumberFormat="1" applyFont="1" applyAlignment="1">
      <alignment horizontal="right"/>
    </xf>
    <xf numFmtId="37" fontId="178" fillId="0" borderId="16" xfId="6592" applyNumberFormat="1" applyFont="1" applyBorder="1" applyAlignment="1">
      <alignment horizontal="right"/>
    </xf>
    <xf numFmtId="37" fontId="178" fillId="0" borderId="0" xfId="6592" applyNumberFormat="1" applyFont="1" applyAlignment="1">
      <alignment horizontal="right"/>
    </xf>
    <xf numFmtId="0" fontId="180" fillId="0" borderId="0" xfId="6592" applyFont="1" applyAlignment="1">
      <alignment wrapText="1"/>
    </xf>
    <xf numFmtId="0" fontId="168" fillId="0" borderId="0" xfId="3275" applyFont="1"/>
    <xf numFmtId="0" fontId="179" fillId="0" borderId="0" xfId="6592" applyFont="1"/>
    <xf numFmtId="0" fontId="169" fillId="0" borderId="0" xfId="6593" applyFont="1" applyFill="1" applyBorder="1"/>
    <xf numFmtId="0" fontId="174" fillId="0" borderId="0" xfId="6592" applyFont="1"/>
    <xf numFmtId="0" fontId="169" fillId="0" borderId="0" xfId="6592" applyFont="1" applyAlignment="1">
      <alignment horizontal="right" wrapText="1"/>
    </xf>
    <xf numFmtId="0" fontId="174" fillId="0" borderId="0" xfId="6593" applyFont="1" applyFill="1" applyBorder="1"/>
    <xf numFmtId="37" fontId="174" fillId="0" borderId="0" xfId="6594" applyNumberFormat="1" applyFont="1" applyBorder="1" applyAlignment="1">
      <alignment horizontal="right"/>
    </xf>
    <xf numFmtId="37" fontId="174" fillId="0" borderId="0" xfId="6594" applyNumberFormat="1" applyFont="1" applyFill="1" applyBorder="1" applyAlignment="1" applyProtection="1">
      <alignment horizontal="right" wrapText="1"/>
    </xf>
    <xf numFmtId="0" fontId="183" fillId="0" borderId="0" xfId="6592" applyFont="1" applyAlignment="1">
      <alignment vertical="center"/>
    </xf>
    <xf numFmtId="0" fontId="181" fillId="0" borderId="0" xfId="6592" applyFont="1" applyAlignment="1">
      <alignment vertical="center"/>
    </xf>
    <xf numFmtId="37" fontId="174" fillId="0" borderId="0" xfId="6594" applyNumberFormat="1" applyFont="1" applyFill="1" applyBorder="1" applyAlignment="1">
      <alignment horizontal="right"/>
    </xf>
    <xf numFmtId="37" fontId="169" fillId="0" borderId="26" xfId="6594" applyNumberFormat="1" applyFont="1" applyBorder="1" applyAlignment="1">
      <alignment horizontal="right"/>
    </xf>
    <xf numFmtId="0" fontId="183" fillId="0" borderId="0" xfId="6592" applyFont="1" applyAlignment="1">
      <alignment vertical="top" wrapText="1"/>
    </xf>
    <xf numFmtId="0" fontId="181" fillId="0" borderId="0" xfId="6592" applyFont="1" applyAlignment="1">
      <alignment vertical="top" wrapText="1"/>
    </xf>
    <xf numFmtId="37" fontId="178" fillId="0" borderId="26" xfId="6592" applyNumberFormat="1" applyFont="1" applyBorder="1" applyAlignment="1">
      <alignment horizontal="right"/>
    </xf>
    <xf numFmtId="0" fontId="181" fillId="0" borderId="0" xfId="6592" applyFont="1" applyAlignment="1">
      <alignment vertical="top"/>
    </xf>
    <xf numFmtId="37" fontId="178" fillId="59" borderId="16" xfId="6592" applyNumberFormat="1" applyFont="1" applyFill="1" applyBorder="1" applyAlignment="1">
      <alignment horizontal="right"/>
    </xf>
    <xf numFmtId="0" fontId="183" fillId="0" borderId="0" xfId="6592" applyFont="1"/>
    <xf numFmtId="37" fontId="173" fillId="0" borderId="0" xfId="6592" applyNumberFormat="1" applyFont="1"/>
    <xf numFmtId="0" fontId="181" fillId="60" borderId="0" xfId="6592" applyFont="1" applyFill="1" applyAlignment="1">
      <alignment vertical="top"/>
    </xf>
    <xf numFmtId="0" fontId="169" fillId="60" borderId="0" xfId="0" applyFont="1" applyFill="1" applyAlignment="1">
      <alignment wrapText="1"/>
    </xf>
    <xf numFmtId="0" fontId="175" fillId="60" borderId="0" xfId="0" applyFont="1" applyFill="1" applyAlignment="1">
      <alignment horizontal="left" wrapText="1" indent="2"/>
    </xf>
    <xf numFmtId="37" fontId="178" fillId="61" borderId="26" xfId="6592" applyNumberFormat="1" applyFont="1" applyFill="1" applyBorder="1" applyAlignment="1">
      <alignment horizontal="right"/>
    </xf>
    <xf numFmtId="37" fontId="173" fillId="61" borderId="0" xfId="6592" applyNumberFormat="1" applyFont="1" applyFill="1" applyAlignment="1">
      <alignment horizontal="right"/>
    </xf>
    <xf numFmtId="0" fontId="169" fillId="0" borderId="0" xfId="3275" applyFont="1" applyAlignment="1">
      <alignment vertical="top" wrapText="1"/>
    </xf>
    <xf numFmtId="1" fontId="176" fillId="0" borderId="0" xfId="3507" applyNumberFormat="1" applyFont="1" applyAlignment="1">
      <alignment vertical="center"/>
    </xf>
    <xf numFmtId="170" fontId="176" fillId="0" borderId="0" xfId="3507" applyNumberFormat="1" applyFont="1" applyAlignment="1">
      <alignment vertical="center"/>
    </xf>
    <xf numFmtId="37" fontId="178" fillId="59" borderId="16" xfId="0" applyNumberFormat="1" applyFont="1" applyFill="1" applyBorder="1"/>
    <xf numFmtId="37" fontId="178" fillId="59" borderId="0" xfId="0" applyNumberFormat="1" applyFont="1" applyFill="1"/>
    <xf numFmtId="0" fontId="169" fillId="59" borderId="0" xfId="0" applyFont="1" applyFill="1" applyAlignment="1">
      <alignment horizontal="left" wrapText="1"/>
    </xf>
    <xf numFmtId="0" fontId="174" fillId="0" borderId="0" xfId="0" applyFont="1" applyAlignment="1">
      <alignment horizontal="left" wrapText="1"/>
    </xf>
    <xf numFmtId="37" fontId="178" fillId="0" borderId="15" xfId="0" applyNumberFormat="1" applyFont="1" applyBorder="1"/>
    <xf numFmtId="0" fontId="174" fillId="0" borderId="0" xfId="0" applyFont="1" applyAlignment="1">
      <alignment horizontal="left" wrapText="1" indent="2"/>
    </xf>
    <xf numFmtId="0" fontId="174" fillId="0" borderId="0" xfId="0" applyFont="1" applyAlignment="1">
      <alignment horizontal="left" indent="2"/>
    </xf>
    <xf numFmtId="0" fontId="175" fillId="0" borderId="0" xfId="0" applyFont="1" applyAlignment="1">
      <alignment wrapText="1"/>
    </xf>
    <xf numFmtId="38" fontId="173" fillId="0" borderId="0" xfId="0" applyNumberFormat="1" applyFont="1"/>
    <xf numFmtId="0" fontId="169" fillId="0" borderId="0" xfId="6592" applyFont="1" applyAlignment="1">
      <alignment horizontal="center" vertical="center" wrapText="1"/>
    </xf>
    <xf numFmtId="0" fontId="166" fillId="62" borderId="0" xfId="0" applyFont="1" applyFill="1"/>
    <xf numFmtId="0" fontId="166" fillId="62" borderId="27" xfId="0" applyFont="1" applyFill="1" applyBorder="1"/>
    <xf numFmtId="0" fontId="166" fillId="62" borderId="26" xfId="0" applyFont="1" applyFill="1" applyBorder="1"/>
    <xf numFmtId="0" fontId="166" fillId="62" borderId="28" xfId="0" applyFont="1" applyFill="1" applyBorder="1"/>
    <xf numFmtId="0" fontId="166" fillId="62" borderId="29" xfId="0" applyFont="1" applyFill="1" applyBorder="1"/>
    <xf numFmtId="0" fontId="166" fillId="62" borderId="30" xfId="0" applyFont="1" applyFill="1" applyBorder="1"/>
    <xf numFmtId="0" fontId="166" fillId="62" borderId="31" xfId="0" applyFont="1" applyFill="1" applyBorder="1"/>
    <xf numFmtId="0" fontId="166" fillId="62" borderId="32" xfId="0" applyFont="1" applyFill="1" applyBorder="1"/>
    <xf numFmtId="0" fontId="166" fillId="62" borderId="33" xfId="0" applyFont="1" applyFill="1" applyBorder="1"/>
    <xf numFmtId="14" fontId="166" fillId="62" borderId="0" xfId="0" applyNumberFormat="1" applyFont="1" applyFill="1" applyAlignment="1">
      <alignment horizontal="left"/>
    </xf>
    <xf numFmtId="0" fontId="185" fillId="62" borderId="29" xfId="0" applyFont="1" applyFill="1" applyBorder="1"/>
    <xf numFmtId="0" fontId="187" fillId="62" borderId="29" xfId="0" applyFont="1" applyFill="1" applyBorder="1" applyAlignment="1">
      <alignment horizontal="center" vertical="center"/>
    </xf>
    <xf numFmtId="0" fontId="187" fillId="62" borderId="0" xfId="0" applyFont="1" applyFill="1" applyAlignment="1">
      <alignment horizontal="center" vertical="center"/>
    </xf>
    <xf numFmtId="0" fontId="187" fillId="62" borderId="30" xfId="0" applyFont="1" applyFill="1" applyBorder="1" applyAlignment="1">
      <alignment horizontal="center" vertical="center"/>
    </xf>
    <xf numFmtId="0" fontId="166" fillId="62" borderId="29" xfId="0" applyFont="1" applyFill="1" applyBorder="1" applyAlignment="1">
      <alignment horizontal="center" wrapText="1"/>
    </xf>
    <xf numFmtId="0" fontId="166" fillId="62" borderId="0" xfId="0" applyFont="1" applyFill="1" applyAlignment="1">
      <alignment horizontal="center" wrapText="1"/>
    </xf>
    <xf numFmtId="0" fontId="166" fillId="62" borderId="30" xfId="0" applyFont="1" applyFill="1" applyBorder="1" applyAlignment="1">
      <alignment horizontal="center" wrapText="1"/>
    </xf>
    <xf numFmtId="0" fontId="186" fillId="62" borderId="29" xfId="0" applyFont="1" applyFill="1" applyBorder="1" applyAlignment="1">
      <alignment horizontal="center" vertical="center" wrapText="1"/>
    </xf>
    <xf numFmtId="0" fontId="186" fillId="62" borderId="0" xfId="0" applyFont="1" applyFill="1" applyAlignment="1">
      <alignment horizontal="center" vertical="center" wrapText="1"/>
    </xf>
    <xf numFmtId="0" fontId="186" fillId="62" borderId="30" xfId="0" applyFont="1" applyFill="1" applyBorder="1" applyAlignment="1">
      <alignment horizontal="center" vertical="center" wrapText="1"/>
    </xf>
    <xf numFmtId="0" fontId="168" fillId="0" borderId="0" xfId="3507" applyFont="1" applyAlignment="1">
      <alignment horizontal="left" vertical="center" wrapText="1"/>
    </xf>
    <xf numFmtId="0" fontId="170" fillId="0" borderId="0" xfId="0" applyFont="1" applyAlignment="1">
      <alignment horizontal="left"/>
    </xf>
  </cellXfs>
  <cellStyles count="6597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4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6" xr:uid="{00000000-0005-0000-0000-00005B150000}"/>
    <cellStyle name="Normal 22" xfId="6590" xr:uid="{00000000-0005-0000-0000-00005C150000}"/>
    <cellStyle name="Normal 22 2" xfId="6595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Global IFRS YE2009" xfId="6593" xr:uid="{00000000-0005-0000-0000-0000DE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kubinfo2-my.sharepoint.com/Users/ehaxhi/Desktop/EQ-FINREP%20-%20QKB/Reports/Format%20raportimi%20SKK2%20versioni%20KK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st"/>
      <sheetName val="Permbajtja"/>
      <sheetName val="Pasqyra e Pozicioni Financiar"/>
      <sheetName val="Pasqyra e Performances (natyra)"/>
      <sheetName val="Pasqyra e Performances (funks)"/>
      <sheetName val="CashFlow (direkt)"/>
      <sheetName val="CashFlow (indirekt)"/>
      <sheetName val="Pasqyra e Levizjeve ne Kapital"/>
      <sheetName val="Shenime SKK"/>
      <sheetName val="Shpenzime te pazbritshme 14  "/>
    </sheetNames>
    <sheetDataSet>
      <sheetData sheetId="0" refreshError="1"/>
      <sheetData sheetId="1" refreshError="1"/>
      <sheetData sheetId="2" refreshError="1">
        <row r="11">
          <cell r="C11">
            <v>0</v>
          </cell>
          <cell r="E11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807B6-438F-4926-808B-CD4E04E2DA49}">
  <dimension ref="A1:J48"/>
  <sheetViews>
    <sheetView topLeftCell="A4" workbookViewId="0">
      <selection activeCell="P24" sqref="P24"/>
    </sheetView>
  </sheetViews>
  <sheetFormatPr defaultRowHeight="15"/>
  <cols>
    <col min="1" max="4" width="9.140625" style="93"/>
    <col min="5" max="5" width="11.7109375" style="93" customWidth="1"/>
    <col min="6" max="6" width="7.42578125" style="93" customWidth="1"/>
    <col min="7" max="16384" width="9.140625" style="93"/>
  </cols>
  <sheetData>
    <row r="1" spans="1:10">
      <c r="A1" s="94"/>
      <c r="B1" s="95"/>
      <c r="C1" s="95"/>
      <c r="D1" s="95"/>
      <c r="E1" s="95"/>
      <c r="F1" s="95"/>
      <c r="G1" s="95"/>
      <c r="H1" s="95"/>
      <c r="I1" s="95"/>
      <c r="J1" s="96"/>
    </row>
    <row r="2" spans="1:10">
      <c r="A2" s="103" t="s">
        <v>211</v>
      </c>
      <c r="E2" s="93" t="s">
        <v>216</v>
      </c>
      <c r="J2" s="98"/>
    </row>
    <row r="3" spans="1:10">
      <c r="A3" s="103" t="s">
        <v>212</v>
      </c>
      <c r="E3" s="93" t="s">
        <v>209</v>
      </c>
      <c r="J3" s="98"/>
    </row>
    <row r="4" spans="1:10">
      <c r="A4" s="103" t="s">
        <v>213</v>
      </c>
      <c r="E4" s="93" t="s">
        <v>217</v>
      </c>
      <c r="J4" s="98"/>
    </row>
    <row r="5" spans="1:10">
      <c r="A5" s="103"/>
      <c r="E5" s="93" t="s">
        <v>229</v>
      </c>
      <c r="J5" s="98"/>
    </row>
    <row r="6" spans="1:10">
      <c r="A6" s="103" t="s">
        <v>214</v>
      </c>
      <c r="E6" s="102">
        <v>44643</v>
      </c>
      <c r="J6" s="98"/>
    </row>
    <row r="7" spans="1:10">
      <c r="A7" s="103" t="s">
        <v>215</v>
      </c>
      <c r="E7" s="93" t="s">
        <v>218</v>
      </c>
      <c r="J7" s="98"/>
    </row>
    <row r="8" spans="1:10">
      <c r="A8" s="97"/>
      <c r="J8" s="98"/>
    </row>
    <row r="9" spans="1:10">
      <c r="A9" s="97"/>
      <c r="J9" s="98"/>
    </row>
    <row r="10" spans="1:10">
      <c r="A10" s="97"/>
      <c r="J10" s="98"/>
    </row>
    <row r="11" spans="1:10">
      <c r="A11" s="97"/>
      <c r="J11" s="98"/>
    </row>
    <row r="12" spans="1:10">
      <c r="A12" s="97"/>
      <c r="J12" s="98"/>
    </row>
    <row r="13" spans="1:10">
      <c r="A13" s="97"/>
      <c r="J13" s="98"/>
    </row>
    <row r="14" spans="1:10">
      <c r="A14" s="97"/>
      <c r="J14" s="98"/>
    </row>
    <row r="15" spans="1:10">
      <c r="A15" s="97"/>
      <c r="J15" s="98"/>
    </row>
    <row r="16" spans="1:10">
      <c r="A16" s="97"/>
      <c r="J16" s="98"/>
    </row>
    <row r="17" spans="1:10">
      <c r="A17" s="104" t="s">
        <v>219</v>
      </c>
      <c r="B17" s="105"/>
      <c r="C17" s="105"/>
      <c r="D17" s="105"/>
      <c r="E17" s="105"/>
      <c r="F17" s="105"/>
      <c r="G17" s="105"/>
      <c r="H17" s="105"/>
      <c r="I17" s="105"/>
      <c r="J17" s="106"/>
    </row>
    <row r="18" spans="1:10">
      <c r="A18" s="104"/>
      <c r="B18" s="105"/>
      <c r="C18" s="105"/>
      <c r="D18" s="105"/>
      <c r="E18" s="105"/>
      <c r="F18" s="105"/>
      <c r="G18" s="105"/>
      <c r="H18" s="105"/>
      <c r="I18" s="105"/>
      <c r="J18" s="106"/>
    </row>
    <row r="19" spans="1:10">
      <c r="A19" s="104"/>
      <c r="B19" s="105"/>
      <c r="C19" s="105"/>
      <c r="D19" s="105"/>
      <c r="E19" s="105"/>
      <c r="F19" s="105"/>
      <c r="G19" s="105"/>
      <c r="H19" s="105"/>
      <c r="I19" s="105"/>
      <c r="J19" s="106"/>
    </row>
    <row r="20" spans="1:10">
      <c r="A20" s="97"/>
      <c r="J20" s="98"/>
    </row>
    <row r="21" spans="1:10">
      <c r="A21" s="107" t="s">
        <v>220</v>
      </c>
      <c r="B21" s="108"/>
      <c r="C21" s="108"/>
      <c r="D21" s="108"/>
      <c r="E21" s="108"/>
      <c r="F21" s="108"/>
      <c r="G21" s="108"/>
      <c r="H21" s="108"/>
      <c r="I21" s="108"/>
      <c r="J21" s="109"/>
    </row>
    <row r="22" spans="1:10">
      <c r="A22" s="107"/>
      <c r="B22" s="108"/>
      <c r="C22" s="108"/>
      <c r="D22" s="108"/>
      <c r="E22" s="108"/>
      <c r="F22" s="108"/>
      <c r="G22" s="108"/>
      <c r="H22" s="108"/>
      <c r="I22" s="108"/>
      <c r="J22" s="109"/>
    </row>
    <row r="23" spans="1:10">
      <c r="A23" s="97"/>
      <c r="J23" s="98"/>
    </row>
    <row r="24" spans="1:10">
      <c r="A24" s="110" t="s">
        <v>221</v>
      </c>
      <c r="B24" s="111"/>
      <c r="C24" s="111"/>
      <c r="D24" s="111"/>
      <c r="E24" s="111"/>
      <c r="F24" s="111"/>
      <c r="G24" s="111"/>
      <c r="H24" s="111"/>
      <c r="I24" s="111"/>
      <c r="J24" s="112"/>
    </row>
    <row r="25" spans="1:10">
      <c r="A25" s="110"/>
      <c r="B25" s="111"/>
      <c r="C25" s="111"/>
      <c r="D25" s="111"/>
      <c r="E25" s="111"/>
      <c r="F25" s="111"/>
      <c r="G25" s="111"/>
      <c r="H25" s="111"/>
      <c r="I25" s="111"/>
      <c r="J25" s="112"/>
    </row>
    <row r="26" spans="1:10">
      <c r="A26" s="97"/>
      <c r="J26" s="98"/>
    </row>
    <row r="27" spans="1:10">
      <c r="A27" s="97"/>
      <c r="J27" s="98"/>
    </row>
    <row r="28" spans="1:10">
      <c r="A28" s="97"/>
      <c r="J28" s="98"/>
    </row>
    <row r="29" spans="1:10">
      <c r="A29" s="97"/>
      <c r="J29" s="98"/>
    </row>
    <row r="30" spans="1:10">
      <c r="A30" s="97"/>
      <c r="J30" s="98"/>
    </row>
    <row r="31" spans="1:10">
      <c r="A31" s="97"/>
      <c r="J31" s="98"/>
    </row>
    <row r="32" spans="1:10">
      <c r="A32" s="97"/>
      <c r="J32" s="98"/>
    </row>
    <row r="33" spans="1:10">
      <c r="A33" s="97"/>
      <c r="J33" s="98"/>
    </row>
    <row r="34" spans="1:10">
      <c r="A34" s="97" t="s">
        <v>222</v>
      </c>
      <c r="J34" s="98"/>
    </row>
    <row r="35" spans="1:10" ht="9" customHeight="1">
      <c r="A35" s="97"/>
      <c r="J35" s="98"/>
    </row>
    <row r="36" spans="1:10">
      <c r="A36" s="97" t="s">
        <v>223</v>
      </c>
      <c r="F36" s="93" t="s">
        <v>224</v>
      </c>
      <c r="J36" s="98"/>
    </row>
    <row r="37" spans="1:10" ht="9" customHeight="1">
      <c r="A37" s="97"/>
      <c r="J37" s="98"/>
    </row>
    <row r="38" spans="1:10">
      <c r="A38" s="97" t="s">
        <v>225</v>
      </c>
      <c r="F38" s="93" t="s">
        <v>226</v>
      </c>
      <c r="J38" s="98"/>
    </row>
    <row r="39" spans="1:10" ht="9" customHeight="1">
      <c r="A39" s="97"/>
      <c r="J39" s="98"/>
    </row>
    <row r="40" spans="1:10">
      <c r="A40" s="97" t="s">
        <v>228</v>
      </c>
      <c r="F40" s="93" t="s">
        <v>227</v>
      </c>
      <c r="J40" s="98"/>
    </row>
    <row r="41" spans="1:10">
      <c r="A41" s="97"/>
      <c r="J41" s="98"/>
    </row>
    <row r="42" spans="1:10">
      <c r="A42" s="97"/>
      <c r="J42" s="98"/>
    </row>
    <row r="43" spans="1:10">
      <c r="A43" s="97"/>
      <c r="J43" s="98"/>
    </row>
    <row r="44" spans="1:10">
      <c r="A44" s="97"/>
      <c r="J44" s="98"/>
    </row>
    <row r="45" spans="1:10">
      <c r="A45" s="97"/>
      <c r="J45" s="98"/>
    </row>
    <row r="46" spans="1:10">
      <c r="A46" s="97"/>
      <c r="J46" s="98"/>
    </row>
    <row r="47" spans="1:10">
      <c r="A47" s="97"/>
      <c r="J47" s="98"/>
    </row>
    <row r="48" spans="1:10">
      <c r="A48" s="99"/>
      <c r="B48" s="100"/>
      <c r="C48" s="100"/>
      <c r="D48" s="100"/>
      <c r="E48" s="100"/>
      <c r="F48" s="100"/>
      <c r="G48" s="100"/>
      <c r="H48" s="100"/>
      <c r="I48" s="100"/>
      <c r="J48" s="101"/>
    </row>
  </sheetData>
  <mergeCells count="3">
    <mergeCell ref="A17:J19"/>
    <mergeCell ref="A21:J22"/>
    <mergeCell ref="A24:J2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28"/>
  <sheetViews>
    <sheetView showGridLines="0" tabSelected="1" workbookViewId="0">
      <selection activeCell="J25" sqref="J25"/>
    </sheetView>
  </sheetViews>
  <sheetFormatPr defaultColWidth="9.140625" defaultRowHeight="15"/>
  <cols>
    <col min="1" max="1" width="83.42578125" style="11" customWidth="1"/>
    <col min="2" max="2" width="15.7109375" style="10" customWidth="1"/>
    <col min="3" max="3" width="2.28515625" style="10" customWidth="1"/>
    <col min="4" max="4" width="15.7109375" style="10" customWidth="1"/>
    <col min="5" max="5" width="2.42578125" style="10" customWidth="1"/>
    <col min="6" max="6" width="10.5703125" style="11" bestFit="1" customWidth="1"/>
    <col min="7" max="16384" width="9.140625" style="11"/>
  </cols>
  <sheetData>
    <row r="1" spans="1:5">
      <c r="A1" s="28" t="s">
        <v>207</v>
      </c>
    </row>
    <row r="2" spans="1:5">
      <c r="A2" s="29" t="s">
        <v>208</v>
      </c>
    </row>
    <row r="3" spans="1:5">
      <c r="A3" s="29" t="s">
        <v>209</v>
      </c>
    </row>
    <row r="4" spans="1:5">
      <c r="A4" s="29" t="s">
        <v>210</v>
      </c>
    </row>
    <row r="5" spans="1:5">
      <c r="A5" s="13" t="s">
        <v>38</v>
      </c>
    </row>
    <row r="6" spans="1:5">
      <c r="A6" s="22"/>
      <c r="B6" s="12" t="s">
        <v>9</v>
      </c>
      <c r="C6" s="12"/>
      <c r="D6" s="12" t="s">
        <v>9</v>
      </c>
    </row>
    <row r="7" spans="1:5">
      <c r="A7" s="22"/>
      <c r="B7" s="12" t="s">
        <v>10</v>
      </c>
      <c r="C7" s="12"/>
      <c r="D7" s="12" t="s">
        <v>11</v>
      </c>
      <c r="E7" s="11"/>
    </row>
    <row r="8" spans="1:5">
      <c r="A8" s="13" t="s">
        <v>12</v>
      </c>
      <c r="B8" s="14"/>
      <c r="C8" s="14"/>
      <c r="D8" s="14"/>
      <c r="E8" s="11"/>
    </row>
    <row r="9" spans="1:5">
      <c r="A9" s="13"/>
      <c r="B9" s="14"/>
      <c r="C9" s="14"/>
      <c r="D9" s="14"/>
      <c r="E9" s="11"/>
    </row>
    <row r="10" spans="1:5">
      <c r="A10" s="15" t="s">
        <v>13</v>
      </c>
      <c r="B10" s="16"/>
      <c r="C10" s="16"/>
      <c r="D10" s="16"/>
      <c r="E10" s="11"/>
    </row>
    <row r="11" spans="1:5">
      <c r="A11" s="19" t="s">
        <v>14</v>
      </c>
      <c r="B11" s="38">
        <v>27180.07</v>
      </c>
      <c r="C11" s="18"/>
      <c r="D11" s="38"/>
      <c r="E11" s="11"/>
    </row>
    <row r="12" spans="1:5">
      <c r="A12" s="19" t="s">
        <v>75</v>
      </c>
      <c r="B12" s="34"/>
      <c r="C12" s="18"/>
      <c r="D12" s="34"/>
      <c r="E12" s="11"/>
    </row>
    <row r="13" spans="1:5" ht="16.5" customHeight="1">
      <c r="A13" s="39" t="s">
        <v>110</v>
      </c>
      <c r="B13" s="38"/>
      <c r="C13" s="18"/>
      <c r="D13" s="38"/>
      <c r="E13" s="11"/>
    </row>
    <row r="14" spans="1:5" ht="16.5" customHeight="1">
      <c r="A14" s="39" t="s">
        <v>111</v>
      </c>
      <c r="B14" s="38"/>
      <c r="C14" s="18"/>
      <c r="D14" s="38"/>
      <c r="E14" s="11"/>
    </row>
    <row r="15" spans="1:5">
      <c r="A15" s="39" t="s">
        <v>122</v>
      </c>
      <c r="B15" s="38"/>
      <c r="C15" s="18"/>
      <c r="D15" s="38"/>
      <c r="E15" s="11"/>
    </row>
    <row r="16" spans="1:5">
      <c r="A16" s="39" t="s">
        <v>112</v>
      </c>
      <c r="B16" s="38"/>
      <c r="C16" s="18"/>
      <c r="D16" s="38"/>
      <c r="E16" s="11"/>
    </row>
    <row r="17" spans="1:5">
      <c r="A17" s="19" t="s">
        <v>15</v>
      </c>
      <c r="B17" s="34"/>
      <c r="C17" s="18"/>
      <c r="D17" s="34"/>
      <c r="E17" s="11"/>
    </row>
    <row r="18" spans="1:5">
      <c r="A18" s="39" t="s">
        <v>123</v>
      </c>
      <c r="B18" s="38"/>
      <c r="C18" s="18"/>
      <c r="D18" s="38"/>
      <c r="E18" s="11"/>
    </row>
    <row r="19" spans="1:5" ht="16.5" customHeight="1">
      <c r="A19" s="39" t="s">
        <v>113</v>
      </c>
      <c r="B19" s="38"/>
      <c r="C19" s="18"/>
      <c r="D19" s="38"/>
      <c r="E19" s="11"/>
    </row>
    <row r="20" spans="1:5" ht="16.5" customHeight="1">
      <c r="A20" s="39" t="s">
        <v>114</v>
      </c>
      <c r="B20" s="38"/>
      <c r="C20" s="18"/>
      <c r="D20" s="38"/>
      <c r="E20" s="11"/>
    </row>
    <row r="21" spans="1:5">
      <c r="A21" s="39" t="s">
        <v>7</v>
      </c>
      <c r="B21" s="38">
        <v>9815453.879999999</v>
      </c>
      <c r="C21" s="18"/>
      <c r="D21" s="38"/>
      <c r="E21" s="11"/>
    </row>
    <row r="22" spans="1:5">
      <c r="A22" s="39" t="s">
        <v>115</v>
      </c>
      <c r="B22" s="38"/>
      <c r="C22" s="18"/>
      <c r="D22" s="38"/>
      <c r="E22" s="11"/>
    </row>
    <row r="23" spans="1:5">
      <c r="A23" s="19" t="s">
        <v>68</v>
      </c>
      <c r="B23" s="18"/>
      <c r="C23" s="18"/>
      <c r="D23" s="18"/>
      <c r="E23" s="11"/>
    </row>
    <row r="24" spans="1:5">
      <c r="A24" s="39" t="s">
        <v>76</v>
      </c>
      <c r="B24" s="38"/>
      <c r="C24" s="18"/>
      <c r="D24" s="38"/>
      <c r="E24" s="11"/>
    </row>
    <row r="25" spans="1:5">
      <c r="A25" s="39" t="s">
        <v>77</v>
      </c>
      <c r="B25" s="38"/>
      <c r="C25" s="18"/>
      <c r="D25" s="38"/>
      <c r="E25" s="11"/>
    </row>
    <row r="26" spans="1:5">
      <c r="A26" s="39" t="s">
        <v>78</v>
      </c>
      <c r="B26" s="38"/>
      <c r="C26" s="18"/>
      <c r="D26" s="38"/>
      <c r="E26" s="11"/>
    </row>
    <row r="27" spans="1:5">
      <c r="A27" s="39" t="s">
        <v>62</v>
      </c>
      <c r="B27" s="38"/>
      <c r="C27" s="18"/>
      <c r="D27" s="38"/>
      <c r="E27" s="11"/>
    </row>
    <row r="28" spans="1:5">
      <c r="A28" s="39" t="s">
        <v>79</v>
      </c>
      <c r="B28" s="38"/>
      <c r="C28" s="18"/>
      <c r="D28" s="38"/>
      <c r="E28" s="11"/>
    </row>
    <row r="29" spans="1:5">
      <c r="A29" s="39" t="s">
        <v>80</v>
      </c>
      <c r="B29" s="38"/>
      <c r="C29" s="18"/>
      <c r="D29" s="38"/>
      <c r="E29" s="11"/>
    </row>
    <row r="30" spans="1:5">
      <c r="A30" s="39" t="s">
        <v>81</v>
      </c>
      <c r="B30" s="38"/>
      <c r="C30" s="18"/>
      <c r="D30" s="38"/>
      <c r="E30" s="11"/>
    </row>
    <row r="31" spans="1:5">
      <c r="A31" s="19" t="s">
        <v>16</v>
      </c>
      <c r="B31" s="38"/>
      <c r="C31" s="18"/>
      <c r="D31" s="38"/>
      <c r="E31" s="11"/>
    </row>
    <row r="32" spans="1:5">
      <c r="A32" s="19" t="s">
        <v>17</v>
      </c>
      <c r="B32" s="38"/>
      <c r="C32" s="18"/>
      <c r="D32" s="38"/>
      <c r="E32" s="11"/>
    </row>
    <row r="33" spans="1:5">
      <c r="A33" s="19" t="s">
        <v>2</v>
      </c>
      <c r="B33" s="25">
        <f>SUM(B11:B32)</f>
        <v>9842633.9499999993</v>
      </c>
      <c r="C33" s="26"/>
      <c r="D33" s="25">
        <f>SUM(D11:D32)</f>
        <v>0</v>
      </c>
      <c r="E33" s="11"/>
    </row>
    <row r="34" spans="1:5">
      <c r="A34" s="19"/>
      <c r="B34" s="18"/>
      <c r="C34" s="18"/>
      <c r="D34" s="18"/>
      <c r="E34" s="11"/>
    </row>
    <row r="35" spans="1:5">
      <c r="A35" s="19" t="s">
        <v>19</v>
      </c>
      <c r="B35" s="18"/>
      <c r="C35" s="18"/>
      <c r="D35" s="18"/>
      <c r="E35" s="11"/>
    </row>
    <row r="36" spans="1:5">
      <c r="A36" s="19" t="s">
        <v>82</v>
      </c>
      <c r="B36" s="18"/>
      <c r="C36" s="18"/>
      <c r="D36" s="18"/>
      <c r="E36" s="11"/>
    </row>
    <row r="37" spans="1:5">
      <c r="A37" s="39" t="s">
        <v>116</v>
      </c>
      <c r="B37" s="38"/>
      <c r="C37" s="18"/>
      <c r="D37" s="38"/>
      <c r="E37" s="11"/>
    </row>
    <row r="38" spans="1:5">
      <c r="A38" s="39" t="s">
        <v>117</v>
      </c>
      <c r="B38" s="38">
        <v>300600</v>
      </c>
      <c r="C38" s="18"/>
      <c r="D38" s="38"/>
      <c r="E38" s="11"/>
    </row>
    <row r="39" spans="1:5">
      <c r="A39" s="39" t="s">
        <v>118</v>
      </c>
      <c r="B39" s="38"/>
      <c r="C39" s="18"/>
      <c r="D39" s="38"/>
      <c r="E39" s="11"/>
    </row>
    <row r="40" spans="1:5">
      <c r="A40" s="39" t="s">
        <v>119</v>
      </c>
      <c r="B40" s="38"/>
      <c r="C40" s="18"/>
      <c r="D40" s="38"/>
      <c r="E40" s="11"/>
    </row>
    <row r="41" spans="1:5">
      <c r="A41" s="39" t="s">
        <v>120</v>
      </c>
      <c r="B41" s="38"/>
      <c r="C41" s="18"/>
      <c r="D41" s="38"/>
      <c r="E41" s="11"/>
    </row>
    <row r="42" spans="1:5">
      <c r="A42" s="39" t="s">
        <v>121</v>
      </c>
      <c r="B42" s="38"/>
      <c r="C42" s="18"/>
      <c r="D42" s="38"/>
      <c r="E42" s="11"/>
    </row>
    <row r="43" spans="1:5">
      <c r="A43" s="19" t="s">
        <v>74</v>
      </c>
      <c r="B43" s="18"/>
      <c r="C43" s="18"/>
      <c r="D43" s="18"/>
      <c r="E43" s="11"/>
    </row>
    <row r="44" spans="1:5">
      <c r="A44" s="39" t="s">
        <v>124</v>
      </c>
      <c r="B44" s="38"/>
      <c r="C44" s="18"/>
      <c r="D44" s="38"/>
      <c r="E44" s="11"/>
    </row>
    <row r="45" spans="1:5">
      <c r="A45" s="39" t="s">
        <v>125</v>
      </c>
      <c r="B45" s="38"/>
      <c r="C45" s="18"/>
      <c r="D45" s="38"/>
      <c r="E45" s="11"/>
    </row>
    <row r="46" spans="1:5">
      <c r="A46" s="39" t="s">
        <v>126</v>
      </c>
      <c r="B46" s="38"/>
      <c r="C46" s="18"/>
      <c r="D46" s="38"/>
      <c r="E46" s="11"/>
    </row>
    <row r="47" spans="1:5">
      <c r="A47" s="39" t="s">
        <v>127</v>
      </c>
      <c r="B47" s="38"/>
      <c r="C47" s="18"/>
      <c r="D47" s="38"/>
      <c r="E47" s="11"/>
    </row>
    <row r="48" spans="1:5">
      <c r="A48" s="39" t="s">
        <v>128</v>
      </c>
      <c r="B48" s="38"/>
      <c r="C48" s="18"/>
      <c r="D48" s="38"/>
      <c r="E48" s="11"/>
    </row>
    <row r="49" spans="1:5">
      <c r="A49" s="19" t="s">
        <v>20</v>
      </c>
      <c r="B49" s="38"/>
      <c r="C49" s="18"/>
      <c r="D49" s="38"/>
      <c r="E49" s="11"/>
    </row>
    <row r="50" spans="1:5">
      <c r="A50" s="19" t="s">
        <v>83</v>
      </c>
      <c r="B50" s="18"/>
      <c r="C50" s="18"/>
      <c r="D50" s="18"/>
      <c r="E50" s="11"/>
    </row>
    <row r="51" spans="1:5">
      <c r="A51" s="39" t="s">
        <v>129</v>
      </c>
      <c r="B51" s="38"/>
      <c r="C51" s="18"/>
      <c r="D51" s="38"/>
      <c r="E51" s="11"/>
    </row>
    <row r="52" spans="1:5">
      <c r="A52" s="39" t="s">
        <v>130</v>
      </c>
      <c r="B52" s="38"/>
      <c r="C52" s="18"/>
      <c r="D52" s="38"/>
      <c r="E52" s="11"/>
    </row>
    <row r="53" spans="1:5">
      <c r="A53" s="39" t="s">
        <v>131</v>
      </c>
      <c r="B53" s="38"/>
      <c r="C53" s="18"/>
      <c r="D53" s="38"/>
      <c r="E53" s="11"/>
    </row>
    <row r="54" spans="1:5">
      <c r="A54" s="19" t="s">
        <v>21</v>
      </c>
      <c r="B54" s="38"/>
      <c r="C54" s="18"/>
      <c r="D54" s="38"/>
      <c r="E54" s="11"/>
    </row>
    <row r="55" spans="1:5">
      <c r="A55" s="19" t="s">
        <v>1</v>
      </c>
      <c r="B55" s="25">
        <f>SUM(B37:B54)</f>
        <v>300600</v>
      </c>
      <c r="C55" s="26"/>
      <c r="D55" s="25">
        <f>SUM(D37:D54)</f>
        <v>0</v>
      </c>
      <c r="E55" s="11"/>
    </row>
    <row r="56" spans="1:5">
      <c r="A56" s="19"/>
      <c r="B56" s="20"/>
      <c r="C56" s="20"/>
      <c r="D56" s="20"/>
      <c r="E56" s="11"/>
    </row>
    <row r="57" spans="1:5" ht="15.75" thickBot="1">
      <c r="A57" s="19" t="s">
        <v>22</v>
      </c>
      <c r="B57" s="40">
        <f>B55+B33</f>
        <v>10143233.949999999</v>
      </c>
      <c r="C57" s="26"/>
      <c r="D57" s="40">
        <f>D55+D33</f>
        <v>0</v>
      </c>
      <c r="E57" s="11"/>
    </row>
    <row r="58" spans="1:5" ht="15.75" thickTop="1">
      <c r="A58" s="21"/>
      <c r="B58" s="18"/>
      <c r="C58" s="18"/>
      <c r="D58" s="18"/>
      <c r="E58" s="11"/>
    </row>
    <row r="59" spans="1:5">
      <c r="A59" s="13" t="s">
        <v>23</v>
      </c>
      <c r="B59" s="18"/>
      <c r="C59" s="18"/>
      <c r="D59" s="18"/>
      <c r="E59" s="11"/>
    </row>
    <row r="60" spans="1:5">
      <c r="A60" s="13"/>
      <c r="B60" s="18"/>
      <c r="C60" s="18"/>
      <c r="D60" s="18"/>
      <c r="E60" s="11"/>
    </row>
    <row r="61" spans="1:5">
      <c r="A61" s="19" t="s">
        <v>24</v>
      </c>
      <c r="B61" s="18"/>
      <c r="C61" s="18"/>
      <c r="D61" s="18"/>
      <c r="E61" s="11"/>
    </row>
    <row r="62" spans="1:5">
      <c r="A62" s="39" t="s">
        <v>132</v>
      </c>
      <c r="B62" s="38"/>
      <c r="C62" s="18"/>
      <c r="D62" s="38"/>
      <c r="E62" s="11"/>
    </row>
    <row r="63" spans="1:5">
      <c r="A63" s="39" t="s">
        <v>84</v>
      </c>
      <c r="B63" s="38"/>
      <c r="C63" s="18"/>
      <c r="D63" s="38"/>
      <c r="E63" s="11"/>
    </row>
    <row r="64" spans="1:5">
      <c r="A64" s="39" t="s">
        <v>85</v>
      </c>
      <c r="B64" s="38"/>
      <c r="C64" s="18"/>
      <c r="D64" s="38"/>
      <c r="E64" s="11"/>
    </row>
    <row r="65" spans="1:5">
      <c r="A65" s="39" t="s">
        <v>25</v>
      </c>
      <c r="B65" s="38"/>
      <c r="C65" s="18"/>
      <c r="D65" s="38"/>
      <c r="E65" s="11"/>
    </row>
    <row r="66" spans="1:5">
      <c r="A66" s="39" t="s">
        <v>86</v>
      </c>
      <c r="B66" s="38"/>
      <c r="C66" s="18"/>
      <c r="D66" s="38"/>
      <c r="E66" s="11"/>
    </row>
    <row r="67" spans="1:5">
      <c r="A67" s="39" t="s">
        <v>133</v>
      </c>
      <c r="B67" s="38"/>
      <c r="C67" s="18"/>
      <c r="D67" s="38"/>
      <c r="E67" s="11"/>
    </row>
    <row r="68" spans="1:5">
      <c r="A68" s="39" t="s">
        <v>134</v>
      </c>
      <c r="B68" s="38"/>
      <c r="C68" s="18"/>
      <c r="D68" s="38"/>
      <c r="E68" s="11"/>
    </row>
    <row r="69" spans="1:5">
      <c r="A69" s="39" t="s">
        <v>72</v>
      </c>
      <c r="B69" s="38">
        <f>18972-0.03</f>
        <v>18971.97</v>
      </c>
      <c r="C69" s="18"/>
      <c r="D69" s="38"/>
      <c r="E69" s="11"/>
    </row>
    <row r="70" spans="1:5">
      <c r="A70" s="39" t="s">
        <v>87</v>
      </c>
      <c r="B70" s="38"/>
      <c r="C70" s="18"/>
      <c r="D70" s="38"/>
      <c r="E70" s="11"/>
    </row>
    <row r="71" spans="1:5">
      <c r="A71" s="39" t="s">
        <v>69</v>
      </c>
      <c r="B71" s="38">
        <v>10219295.199999999</v>
      </c>
      <c r="C71" s="18"/>
      <c r="D71" s="38"/>
      <c r="E71" s="11"/>
    </row>
    <row r="72" spans="1:5">
      <c r="A72" s="19" t="s">
        <v>26</v>
      </c>
      <c r="B72" s="38"/>
      <c r="C72" s="18"/>
      <c r="D72" s="38"/>
      <c r="E72" s="11"/>
    </row>
    <row r="73" spans="1:5">
      <c r="A73" s="19" t="s">
        <v>27</v>
      </c>
      <c r="B73" s="38"/>
      <c r="C73" s="18"/>
      <c r="D73" s="38"/>
      <c r="E73" s="11"/>
    </row>
    <row r="74" spans="1:5">
      <c r="A74" s="19" t="s">
        <v>73</v>
      </c>
      <c r="B74" s="38"/>
      <c r="C74" s="18"/>
      <c r="D74" s="38"/>
      <c r="E74" s="11"/>
    </row>
    <row r="75" spans="1:5">
      <c r="A75" s="19" t="s">
        <v>28</v>
      </c>
      <c r="B75" s="25">
        <f>SUM(B62:B74)</f>
        <v>10238267.17</v>
      </c>
      <c r="C75" s="26"/>
      <c r="D75" s="25">
        <f>SUM(D62:D74)</f>
        <v>0</v>
      </c>
      <c r="E75" s="11"/>
    </row>
    <row r="76" spans="1:5">
      <c r="A76" s="19"/>
      <c r="B76" s="18"/>
      <c r="C76" s="18"/>
      <c r="D76" s="18"/>
      <c r="E76" s="11"/>
    </row>
    <row r="77" spans="1:5">
      <c r="A77" s="19" t="s">
        <v>29</v>
      </c>
      <c r="B77" s="18"/>
      <c r="C77" s="18"/>
      <c r="D77" s="18"/>
      <c r="E77" s="11"/>
    </row>
    <row r="78" spans="1:5">
      <c r="A78" s="39" t="s">
        <v>132</v>
      </c>
      <c r="B78" s="38"/>
      <c r="C78" s="18"/>
      <c r="D78" s="38"/>
      <c r="E78" s="11"/>
    </row>
    <row r="79" spans="1:5">
      <c r="A79" s="39" t="s">
        <v>84</v>
      </c>
      <c r="B79" s="38">
        <v>1512.4051999999999</v>
      </c>
      <c r="C79" s="18"/>
      <c r="D79" s="38"/>
      <c r="E79" s="11"/>
    </row>
    <row r="80" spans="1:5">
      <c r="A80" s="39" t="s">
        <v>85</v>
      </c>
      <c r="B80" s="38"/>
      <c r="C80" s="18"/>
      <c r="D80" s="38"/>
      <c r="E80" s="11"/>
    </row>
    <row r="81" spans="1:5">
      <c r="A81" s="39" t="s">
        <v>25</v>
      </c>
      <c r="B81" s="38"/>
      <c r="C81" s="18"/>
      <c r="D81" s="38"/>
      <c r="E81" s="11"/>
    </row>
    <row r="82" spans="1:5">
      <c r="A82" s="39" t="s">
        <v>86</v>
      </c>
      <c r="B82" s="38"/>
      <c r="C82" s="18"/>
      <c r="D82" s="38"/>
      <c r="E82" s="11"/>
    </row>
    <row r="83" spans="1:5">
      <c r="A83" s="39" t="s">
        <v>133</v>
      </c>
      <c r="B83" s="38"/>
      <c r="C83" s="18"/>
      <c r="D83" s="38"/>
      <c r="E83" s="11"/>
    </row>
    <row r="84" spans="1:5">
      <c r="A84" s="39" t="s">
        <v>134</v>
      </c>
      <c r="B84" s="38"/>
      <c r="C84" s="18"/>
      <c r="D84" s="38"/>
      <c r="E84" s="11"/>
    </row>
    <row r="85" spans="1:5">
      <c r="A85" s="39" t="s">
        <v>69</v>
      </c>
      <c r="B85" s="38"/>
      <c r="C85" s="18"/>
      <c r="D85" s="38"/>
      <c r="E85" s="11"/>
    </row>
    <row r="86" spans="1:5">
      <c r="A86" s="19" t="s">
        <v>26</v>
      </c>
      <c r="B86" s="38"/>
      <c r="C86" s="18"/>
      <c r="D86" s="38"/>
      <c r="E86" s="11"/>
    </row>
    <row r="87" spans="1:5">
      <c r="A87" s="19" t="s">
        <v>27</v>
      </c>
      <c r="B87" s="38"/>
      <c r="C87" s="18"/>
      <c r="D87" s="38"/>
      <c r="E87" s="11"/>
    </row>
    <row r="88" spans="1:5">
      <c r="A88" s="19" t="s">
        <v>73</v>
      </c>
      <c r="B88" s="18"/>
      <c r="C88" s="18"/>
      <c r="D88" s="18"/>
      <c r="E88" s="11"/>
    </row>
    <row r="89" spans="1:5">
      <c r="A89" s="39" t="s">
        <v>88</v>
      </c>
      <c r="B89" s="38"/>
      <c r="C89" s="18"/>
      <c r="D89" s="38"/>
      <c r="E89" s="11"/>
    </row>
    <row r="90" spans="1:5">
      <c r="A90" s="39" t="s">
        <v>89</v>
      </c>
      <c r="B90" s="38"/>
      <c r="C90" s="18"/>
      <c r="D90" s="38"/>
      <c r="E90" s="11"/>
    </row>
    <row r="91" spans="1:5">
      <c r="A91" s="19" t="s">
        <v>30</v>
      </c>
      <c r="B91" s="38"/>
      <c r="C91" s="18"/>
      <c r="D91" s="38"/>
      <c r="E91" s="11"/>
    </row>
    <row r="92" spans="1:5">
      <c r="A92" s="19" t="s">
        <v>31</v>
      </c>
      <c r="B92" s="25">
        <f>SUM(B78:B91)</f>
        <v>1512.4051999999999</v>
      </c>
      <c r="C92" s="26"/>
      <c r="D92" s="25">
        <f>SUM(D78:D91)</f>
        <v>0</v>
      </c>
      <c r="E92" s="11"/>
    </row>
    <row r="93" spans="1:5">
      <c r="A93" s="19"/>
      <c r="B93" s="20"/>
      <c r="C93" s="20"/>
      <c r="D93" s="20"/>
      <c r="E93" s="11"/>
    </row>
    <row r="94" spans="1:5">
      <c r="A94" s="19" t="s">
        <v>32</v>
      </c>
      <c r="B94" s="41">
        <f>B75+B92</f>
        <v>10239779.575200001</v>
      </c>
      <c r="C94" s="26"/>
      <c r="D94" s="41">
        <f>D75+D92</f>
        <v>0</v>
      </c>
      <c r="E94" s="11"/>
    </row>
    <row r="95" spans="1:5">
      <c r="A95" s="19"/>
      <c r="B95" s="18"/>
      <c r="C95" s="18"/>
      <c r="D95" s="18"/>
      <c r="E95" s="11"/>
    </row>
    <row r="96" spans="1:5">
      <c r="A96" s="19" t="s">
        <v>33</v>
      </c>
      <c r="B96" s="18"/>
      <c r="C96" s="18"/>
      <c r="D96" s="18"/>
      <c r="E96" s="11"/>
    </row>
    <row r="97" spans="1:5">
      <c r="A97" s="19" t="s">
        <v>34</v>
      </c>
      <c r="B97" s="38">
        <v>100000</v>
      </c>
      <c r="C97" s="18"/>
      <c r="D97" s="38"/>
      <c r="E97" s="11"/>
    </row>
    <row r="98" spans="1:5">
      <c r="A98" s="19" t="s">
        <v>35</v>
      </c>
      <c r="B98" s="38"/>
      <c r="C98" s="18"/>
      <c r="D98" s="38"/>
      <c r="E98" s="11"/>
    </row>
    <row r="99" spans="1:5">
      <c r="A99" s="19" t="s">
        <v>36</v>
      </c>
      <c r="B99" s="38"/>
      <c r="C99" s="18"/>
      <c r="D99" s="38"/>
      <c r="E99" s="11"/>
    </row>
    <row r="100" spans="1:5">
      <c r="A100" s="19" t="s">
        <v>6</v>
      </c>
      <c r="B100" s="18"/>
      <c r="C100" s="18"/>
      <c r="D100" s="18"/>
      <c r="E100" s="11"/>
    </row>
    <row r="101" spans="1:5">
      <c r="A101" s="39" t="s">
        <v>0</v>
      </c>
      <c r="B101" s="38"/>
      <c r="C101" s="18"/>
      <c r="D101" s="38"/>
      <c r="E101" s="11"/>
    </row>
    <row r="102" spans="1:5">
      <c r="A102" s="39" t="s">
        <v>90</v>
      </c>
      <c r="B102" s="38"/>
      <c r="C102" s="18"/>
      <c r="D102" s="38"/>
      <c r="E102" s="11"/>
    </row>
    <row r="103" spans="1:5">
      <c r="A103" s="39" t="s">
        <v>6</v>
      </c>
      <c r="B103" s="38"/>
      <c r="C103" s="18"/>
      <c r="D103" s="38"/>
      <c r="E103" s="11"/>
    </row>
    <row r="104" spans="1:5">
      <c r="A104" s="39" t="s">
        <v>108</v>
      </c>
      <c r="B104" s="38"/>
      <c r="C104" s="18"/>
      <c r="D104" s="38"/>
      <c r="E104" s="11"/>
    </row>
    <row r="105" spans="1:5">
      <c r="A105" s="19" t="s">
        <v>64</v>
      </c>
      <c r="B105" s="38"/>
      <c r="C105" s="18"/>
      <c r="D105" s="38"/>
      <c r="E105" s="11"/>
    </row>
    <row r="106" spans="1:5">
      <c r="A106" s="19" t="s">
        <v>63</v>
      </c>
      <c r="B106" s="38">
        <f>'2.1-Pasqyra e Perform. (natyra)'!B57</f>
        <v>-196545.62520000001</v>
      </c>
      <c r="C106" s="18"/>
      <c r="D106" s="38"/>
      <c r="E106" s="11"/>
    </row>
    <row r="107" spans="1:5" ht="18" customHeight="1">
      <c r="A107" s="19" t="s">
        <v>66</v>
      </c>
      <c r="B107" s="33">
        <f>SUM(B97:B106)</f>
        <v>-96545.625200000009</v>
      </c>
      <c r="C107" s="34"/>
      <c r="D107" s="33">
        <f>SUM(D97:D106)</f>
        <v>0</v>
      </c>
      <c r="E107" s="11"/>
    </row>
    <row r="108" spans="1:5">
      <c r="A108" s="17" t="s">
        <v>61</v>
      </c>
      <c r="B108" s="38"/>
      <c r="C108" s="18"/>
      <c r="D108" s="38"/>
      <c r="E108" s="11"/>
    </row>
    <row r="109" spans="1:5">
      <c r="A109" s="19" t="s">
        <v>65</v>
      </c>
      <c r="B109" s="41">
        <f>SUM(B107:B108)</f>
        <v>-96545.625200000009</v>
      </c>
      <c r="C109" s="26"/>
      <c r="D109" s="41">
        <f>SUM(D107:D108)</f>
        <v>0</v>
      </c>
      <c r="E109" s="11"/>
    </row>
    <row r="110" spans="1:5">
      <c r="A110" s="19"/>
      <c r="B110" s="18"/>
      <c r="C110" s="18"/>
      <c r="D110" s="18"/>
      <c r="E110" s="5"/>
    </row>
    <row r="111" spans="1:5" ht="15.75" thickBot="1">
      <c r="A111" s="42" t="s">
        <v>37</v>
      </c>
      <c r="B111" s="40">
        <f>B94+B109</f>
        <v>10143233.950000001</v>
      </c>
      <c r="C111" s="26"/>
      <c r="D111" s="40">
        <f>D94+D109</f>
        <v>0</v>
      </c>
      <c r="E111" s="6"/>
    </row>
    <row r="112" spans="1:5" ht="15.75" thickTop="1">
      <c r="A112" s="7"/>
      <c r="B112" s="8"/>
      <c r="C112" s="8"/>
      <c r="D112" s="8"/>
      <c r="E112" s="8"/>
    </row>
    <row r="113" spans="1:5">
      <c r="A113" s="23" t="s">
        <v>3</v>
      </c>
      <c r="B113" s="24">
        <f>B57-B111</f>
        <v>0</v>
      </c>
      <c r="C113" s="23"/>
      <c r="D113" s="24">
        <f>D57-D111</f>
        <v>0</v>
      </c>
      <c r="E113" s="9"/>
    </row>
    <row r="114" spans="1:5">
      <c r="A114" s="9"/>
      <c r="B114" s="9"/>
      <c r="C114" s="9"/>
      <c r="D114" s="9"/>
      <c r="E114" s="9"/>
    </row>
    <row r="115" spans="1:5">
      <c r="A115" s="9"/>
      <c r="B115" s="9"/>
      <c r="C115" s="9"/>
      <c r="D115" s="9"/>
      <c r="E115" s="9"/>
    </row>
    <row r="116" spans="1:5" ht="30" customHeight="1">
      <c r="A116" s="113" t="s">
        <v>109</v>
      </c>
      <c r="B116" s="113"/>
      <c r="C116" s="113"/>
      <c r="D116" s="113"/>
      <c r="E116" s="9"/>
    </row>
    <row r="117" spans="1:5">
      <c r="A117" s="9"/>
      <c r="B117" s="9"/>
      <c r="C117" s="9"/>
      <c r="D117" s="9"/>
      <c r="E117" s="9"/>
    </row>
    <row r="118" spans="1:5">
      <c r="A118" s="9"/>
      <c r="B118" s="9"/>
      <c r="C118" s="9"/>
      <c r="D118" s="9"/>
      <c r="E118" s="9"/>
    </row>
    <row r="119" spans="1:5">
      <c r="A119" s="9"/>
      <c r="B119" s="9"/>
      <c r="C119" s="9"/>
      <c r="D119" s="9"/>
      <c r="E119" s="9"/>
    </row>
    <row r="120" spans="1:5">
      <c r="A120" s="9"/>
      <c r="B120" s="9"/>
      <c r="C120" s="9"/>
      <c r="D120" s="9"/>
      <c r="E120" s="9"/>
    </row>
    <row r="121" spans="1:5">
      <c r="A121" s="9"/>
      <c r="B121" s="9"/>
      <c r="C121" s="9"/>
      <c r="D121" s="9"/>
      <c r="E121" s="9"/>
    </row>
    <row r="122" spans="1:5">
      <c r="A122" s="9"/>
      <c r="B122" s="9"/>
      <c r="C122" s="9"/>
      <c r="D122" s="9"/>
      <c r="E122" s="9"/>
    </row>
    <row r="123" spans="1:5">
      <c r="A123" s="9"/>
      <c r="B123" s="8"/>
      <c r="C123" s="8"/>
      <c r="D123" s="8"/>
      <c r="E123" s="8"/>
    </row>
    <row r="124" spans="1:5">
      <c r="A124" s="9"/>
      <c r="B124" s="8"/>
      <c r="C124" s="8"/>
      <c r="D124" s="8"/>
      <c r="E124" s="8"/>
    </row>
    <row r="125" spans="1:5">
      <c r="A125" s="9"/>
      <c r="B125" s="8"/>
      <c r="C125" s="8"/>
      <c r="D125" s="8"/>
      <c r="E125" s="8"/>
    </row>
    <row r="126" spans="1:5">
      <c r="A126" s="9"/>
      <c r="B126" s="8"/>
      <c r="C126" s="8"/>
      <c r="D126" s="8"/>
      <c r="E126" s="8"/>
    </row>
    <row r="127" spans="1:5">
      <c r="A127" s="9"/>
      <c r="B127" s="8"/>
      <c r="C127" s="8"/>
      <c r="D127" s="8"/>
      <c r="E127" s="8"/>
    </row>
    <row r="128" spans="1:5">
      <c r="A128" s="9"/>
      <c r="B128" s="8"/>
      <c r="C128" s="8"/>
      <c r="D128" s="8"/>
      <c r="E128" s="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8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5"/>
  <sheetViews>
    <sheetView showGridLines="0" topLeftCell="A31" zoomScaleNormal="100" workbookViewId="0">
      <selection activeCell="H56" sqref="H56"/>
    </sheetView>
  </sheetViews>
  <sheetFormatPr defaultColWidth="9.140625" defaultRowHeight="15"/>
  <cols>
    <col min="1" max="1" width="110.5703125" style="11" customWidth="1"/>
    <col min="2" max="2" width="15.7109375" style="10" customWidth="1"/>
    <col min="3" max="3" width="2.7109375" style="10" customWidth="1"/>
    <col min="4" max="4" width="15.7109375" style="10" customWidth="1"/>
    <col min="5" max="5" width="2.5703125" style="10" customWidth="1"/>
    <col min="6" max="7" width="11" style="11" bestFit="1" customWidth="1"/>
    <col min="8" max="8" width="9.5703125" style="11" bestFit="1" customWidth="1"/>
    <col min="9" max="16384" width="9.140625" style="11"/>
  </cols>
  <sheetData>
    <row r="1" spans="1:5">
      <c r="A1" s="28" t="s">
        <v>207</v>
      </c>
    </row>
    <row r="2" spans="1:5">
      <c r="A2" s="29" t="s">
        <v>208</v>
      </c>
    </row>
    <row r="3" spans="1:5">
      <c r="A3" s="29" t="s">
        <v>209</v>
      </c>
    </row>
    <row r="4" spans="1:5">
      <c r="A4" s="29" t="s">
        <v>210</v>
      </c>
    </row>
    <row r="5" spans="1:5">
      <c r="A5" s="28" t="s">
        <v>53</v>
      </c>
      <c r="B5" s="11"/>
      <c r="C5" s="11"/>
      <c r="D5" s="11"/>
      <c r="E5" s="11"/>
    </row>
    <row r="6" spans="1:5">
      <c r="A6" s="16"/>
      <c r="B6" s="12" t="s">
        <v>9</v>
      </c>
      <c r="C6" s="12"/>
      <c r="D6" s="12" t="s">
        <v>9</v>
      </c>
      <c r="E6" s="12"/>
    </row>
    <row r="7" spans="1:5">
      <c r="A7" s="16"/>
      <c r="B7" s="12" t="s">
        <v>10</v>
      </c>
      <c r="C7" s="12"/>
      <c r="D7" s="12" t="s">
        <v>11</v>
      </c>
      <c r="E7" s="12"/>
    </row>
    <row r="8" spans="1:5">
      <c r="A8" s="27"/>
      <c r="B8" s="16"/>
      <c r="C8" s="16"/>
      <c r="D8" s="16"/>
      <c r="E8" s="16"/>
    </row>
    <row r="9" spans="1:5">
      <c r="A9" s="19" t="s">
        <v>39</v>
      </c>
      <c r="B9" s="30"/>
      <c r="C9" s="31"/>
      <c r="D9" s="30"/>
      <c r="E9" s="30"/>
    </row>
    <row r="10" spans="1:5">
      <c r="A10" s="39" t="s">
        <v>154</v>
      </c>
      <c r="B10" s="43"/>
      <c r="C10" s="31"/>
      <c r="D10" s="43"/>
      <c r="E10" s="30"/>
    </row>
    <row r="11" spans="1:5">
      <c r="A11" s="39" t="s">
        <v>156</v>
      </c>
      <c r="B11" s="43"/>
      <c r="C11" s="31"/>
      <c r="D11" s="43"/>
      <c r="E11" s="30"/>
    </row>
    <row r="12" spans="1:5">
      <c r="A12" s="39" t="s">
        <v>157</v>
      </c>
      <c r="B12" s="43"/>
      <c r="C12" s="31"/>
      <c r="D12" s="43"/>
      <c r="E12" s="30"/>
    </row>
    <row r="13" spans="1:5">
      <c r="A13" s="39" t="s">
        <v>158</v>
      </c>
      <c r="B13" s="43"/>
      <c r="C13" s="31"/>
      <c r="D13" s="43"/>
      <c r="E13" s="30"/>
    </row>
    <row r="14" spans="1:5">
      <c r="A14" s="39" t="s">
        <v>155</v>
      </c>
      <c r="B14" s="43"/>
      <c r="C14" s="31"/>
      <c r="D14" s="43"/>
      <c r="E14" s="30"/>
    </row>
    <row r="15" spans="1:5">
      <c r="A15" s="19" t="s">
        <v>40</v>
      </c>
      <c r="B15" s="43"/>
      <c r="C15" s="31"/>
      <c r="D15" s="43"/>
      <c r="E15" s="30"/>
    </row>
    <row r="16" spans="1:5">
      <c r="A16" s="19" t="s">
        <v>41</v>
      </c>
      <c r="B16" s="43"/>
      <c r="C16" s="31"/>
      <c r="D16" s="43"/>
      <c r="E16" s="30"/>
    </row>
    <row r="17" spans="1:5">
      <c r="A17" s="19" t="s">
        <v>42</v>
      </c>
      <c r="B17" s="43"/>
      <c r="C17" s="31"/>
      <c r="D17" s="43"/>
      <c r="E17" s="30"/>
    </row>
    <row r="18" spans="1:5">
      <c r="A18" s="19" t="s">
        <v>43</v>
      </c>
      <c r="B18" s="30"/>
      <c r="C18" s="31"/>
      <c r="D18" s="30"/>
      <c r="E18" s="30"/>
    </row>
    <row r="19" spans="1:5">
      <c r="A19" s="39" t="s">
        <v>43</v>
      </c>
      <c r="B19" s="43"/>
      <c r="C19" s="31"/>
      <c r="D19" s="43"/>
      <c r="E19" s="30"/>
    </row>
    <row r="20" spans="1:5">
      <c r="A20" s="39" t="s">
        <v>95</v>
      </c>
      <c r="B20" s="43"/>
      <c r="C20" s="31"/>
      <c r="D20" s="43"/>
      <c r="E20" s="30"/>
    </row>
    <row r="21" spans="1:5">
      <c r="A21" s="19" t="s">
        <v>70</v>
      </c>
      <c r="B21" s="30"/>
      <c r="C21" s="31"/>
      <c r="D21" s="30"/>
      <c r="E21" s="30"/>
    </row>
    <row r="22" spans="1:5">
      <c r="A22" s="39" t="s">
        <v>96</v>
      </c>
      <c r="B22" s="43"/>
      <c r="C22" s="31"/>
      <c r="D22" s="43"/>
      <c r="E22" s="30"/>
    </row>
    <row r="23" spans="1:5">
      <c r="A23" s="39" t="s">
        <v>97</v>
      </c>
      <c r="B23" s="43">
        <v>-82584</v>
      </c>
      <c r="C23" s="31"/>
      <c r="D23" s="43"/>
      <c r="E23" s="30"/>
    </row>
    <row r="24" spans="1:5">
      <c r="A24" s="39" t="s">
        <v>99</v>
      </c>
      <c r="B24" s="43"/>
      <c r="C24" s="31"/>
      <c r="D24" s="43"/>
      <c r="E24" s="30"/>
    </row>
    <row r="25" spans="1:5">
      <c r="A25" s="19" t="s">
        <v>44</v>
      </c>
      <c r="B25" s="43"/>
      <c r="C25" s="31"/>
      <c r="D25" s="43"/>
      <c r="E25" s="30"/>
    </row>
    <row r="26" spans="1:5">
      <c r="A26" s="19" t="s">
        <v>59</v>
      </c>
      <c r="B26" s="43"/>
      <c r="C26" s="31"/>
      <c r="D26" s="43"/>
      <c r="E26" s="30"/>
    </row>
    <row r="27" spans="1:5">
      <c r="A27" s="19" t="s">
        <v>45</v>
      </c>
      <c r="B27" s="43">
        <v>-113961.62519999999</v>
      </c>
      <c r="C27" s="31"/>
      <c r="D27" s="43"/>
      <c r="E27" s="30"/>
    </row>
    <row r="28" spans="1:5">
      <c r="A28" s="19" t="s">
        <v>8</v>
      </c>
      <c r="B28" s="30"/>
      <c r="C28" s="31"/>
      <c r="D28" s="30"/>
      <c r="E28" s="30"/>
    </row>
    <row r="29" spans="1:5" ht="15" customHeight="1">
      <c r="A29" s="39" t="s">
        <v>100</v>
      </c>
      <c r="B29" s="43"/>
      <c r="C29" s="31"/>
      <c r="D29" s="43"/>
      <c r="E29" s="30"/>
    </row>
    <row r="30" spans="1:5" ht="15" customHeight="1">
      <c r="A30" s="39" t="s">
        <v>98</v>
      </c>
      <c r="B30" s="43"/>
      <c r="C30" s="31"/>
      <c r="D30" s="43"/>
      <c r="E30" s="30"/>
    </row>
    <row r="31" spans="1:5" ht="15" customHeight="1">
      <c r="A31" s="39" t="s">
        <v>107</v>
      </c>
      <c r="B31" s="43"/>
      <c r="C31" s="31"/>
      <c r="D31" s="43"/>
      <c r="E31" s="30"/>
    </row>
    <row r="32" spans="1:5" ht="15" customHeight="1">
      <c r="A32" s="39" t="s">
        <v>101</v>
      </c>
      <c r="B32" s="43"/>
      <c r="C32" s="31"/>
      <c r="D32" s="43"/>
      <c r="E32" s="30"/>
    </row>
    <row r="33" spans="1:5" ht="15" customHeight="1">
      <c r="A33" s="39" t="s">
        <v>106</v>
      </c>
      <c r="B33" s="43"/>
      <c r="C33" s="31"/>
      <c r="D33" s="43"/>
      <c r="E33" s="30"/>
    </row>
    <row r="34" spans="1:5" ht="15" customHeight="1">
      <c r="A34" s="39" t="s">
        <v>102</v>
      </c>
      <c r="B34" s="43"/>
      <c r="C34" s="31"/>
      <c r="D34" s="43"/>
      <c r="E34" s="30"/>
    </row>
    <row r="35" spans="1:5">
      <c r="A35" s="19" t="s">
        <v>46</v>
      </c>
      <c r="B35" s="43"/>
      <c r="C35" s="31"/>
      <c r="D35" s="43"/>
      <c r="E35" s="30"/>
    </row>
    <row r="36" spans="1:5">
      <c r="A36" s="19" t="s">
        <v>71</v>
      </c>
      <c r="B36" s="30"/>
      <c r="C36" s="31"/>
      <c r="D36" s="30"/>
      <c r="E36" s="30"/>
    </row>
    <row r="37" spans="1:5">
      <c r="A37" s="39" t="s">
        <v>103</v>
      </c>
      <c r="B37" s="43"/>
      <c r="C37" s="31"/>
      <c r="D37" s="43"/>
      <c r="E37" s="30"/>
    </row>
    <row r="38" spans="1:5">
      <c r="A38" s="39" t="s">
        <v>105</v>
      </c>
      <c r="B38" s="43"/>
      <c r="C38" s="31"/>
      <c r="D38" s="43"/>
      <c r="E38" s="30"/>
    </row>
    <row r="39" spans="1:5">
      <c r="A39" s="39" t="s">
        <v>104</v>
      </c>
      <c r="B39" s="43"/>
      <c r="C39" s="31"/>
      <c r="D39" s="43"/>
      <c r="E39" s="30"/>
    </row>
    <row r="40" spans="1:5">
      <c r="A40" s="19" t="s">
        <v>47</v>
      </c>
      <c r="B40" s="43"/>
      <c r="C40" s="31"/>
      <c r="D40" s="43"/>
      <c r="E40" s="30"/>
    </row>
    <row r="41" spans="1:5">
      <c r="A41" s="76" t="s">
        <v>135</v>
      </c>
      <c r="B41" s="43"/>
      <c r="C41" s="31"/>
      <c r="D41" s="43"/>
      <c r="E41" s="30"/>
    </row>
    <row r="42" spans="1:5">
      <c r="A42" s="19" t="s">
        <v>48</v>
      </c>
      <c r="B42" s="35">
        <f>SUM(B9:B41)</f>
        <v>-196545.62520000001</v>
      </c>
      <c r="C42" s="36"/>
      <c r="D42" s="35">
        <f>SUM(D9:D41)</f>
        <v>0</v>
      </c>
      <c r="E42" s="36"/>
    </row>
    <row r="43" spans="1:5">
      <c r="A43" s="19" t="s">
        <v>4</v>
      </c>
      <c r="B43" s="36"/>
      <c r="C43" s="36"/>
      <c r="D43" s="36"/>
      <c r="E43" s="36"/>
    </row>
    <row r="44" spans="1:5">
      <c r="A44" s="39" t="s">
        <v>49</v>
      </c>
      <c r="B44" s="43"/>
      <c r="C44" s="31"/>
      <c r="D44" s="43"/>
      <c r="E44" s="30"/>
    </row>
    <row r="45" spans="1:5">
      <c r="A45" s="39" t="s">
        <v>50</v>
      </c>
      <c r="B45" s="43"/>
      <c r="C45" s="31"/>
      <c r="D45" s="43"/>
      <c r="E45" s="30"/>
    </row>
    <row r="46" spans="1:5">
      <c r="A46" s="39" t="s">
        <v>67</v>
      </c>
      <c r="B46" s="43"/>
      <c r="C46" s="31"/>
      <c r="D46" s="43"/>
      <c r="E46" s="30"/>
    </row>
    <row r="47" spans="1:5">
      <c r="A47" s="19" t="s">
        <v>91</v>
      </c>
      <c r="B47" s="35">
        <f>SUM(B42:B46)</f>
        <v>-196545.62520000001</v>
      </c>
      <c r="C47" s="36"/>
      <c r="D47" s="35">
        <f>SUM(D42:D46)</f>
        <v>0</v>
      </c>
      <c r="E47" s="36"/>
    </row>
    <row r="48" spans="1:5" ht="15.75" thickBot="1">
      <c r="A48" s="45"/>
      <c r="B48" s="46"/>
      <c r="C48" s="46"/>
      <c r="D48" s="46"/>
      <c r="E48" s="31"/>
    </row>
    <row r="49" spans="1:5" ht="15.75" thickTop="1">
      <c r="A49" s="47" t="s">
        <v>92</v>
      </c>
      <c r="B49" s="32"/>
      <c r="C49" s="32"/>
      <c r="D49" s="32"/>
      <c r="E49" s="31"/>
    </row>
    <row r="50" spans="1:5">
      <c r="A50" s="39" t="s">
        <v>54</v>
      </c>
      <c r="B50" s="44"/>
      <c r="C50" s="32"/>
      <c r="D50" s="44"/>
      <c r="E50" s="30"/>
    </row>
    <row r="51" spans="1:5">
      <c r="A51" s="39" t="s">
        <v>55</v>
      </c>
      <c r="B51" s="44"/>
      <c r="C51" s="32"/>
      <c r="D51" s="44"/>
      <c r="E51" s="30"/>
    </row>
    <row r="52" spans="1:5">
      <c r="A52" s="39" t="s">
        <v>56</v>
      </c>
      <c r="B52" s="44"/>
      <c r="C52" s="32"/>
      <c r="D52" s="44"/>
      <c r="E52" s="16"/>
    </row>
    <row r="53" spans="1:5" ht="15" customHeight="1">
      <c r="A53" s="39" t="s">
        <v>57</v>
      </c>
      <c r="B53" s="44"/>
      <c r="C53" s="32"/>
      <c r="D53" s="44"/>
      <c r="E53" s="37"/>
    </row>
    <row r="54" spans="1:5">
      <c r="A54" s="77" t="s">
        <v>18</v>
      </c>
      <c r="B54" s="44"/>
      <c r="C54" s="32"/>
      <c r="D54" s="44"/>
      <c r="E54" s="1"/>
    </row>
    <row r="55" spans="1:5">
      <c r="A55" s="47" t="s">
        <v>93</v>
      </c>
      <c r="B55" s="48">
        <f>SUM(B50:B54)</f>
        <v>0</v>
      </c>
      <c r="C55" s="49"/>
      <c r="D55" s="48">
        <f>SUM(D50:D54)</f>
        <v>0</v>
      </c>
      <c r="E55" s="37"/>
    </row>
    <row r="56" spans="1:5">
      <c r="A56" s="50"/>
      <c r="B56" s="52"/>
      <c r="C56" s="52"/>
      <c r="D56" s="52"/>
      <c r="E56" s="37"/>
    </row>
    <row r="57" spans="1:5" ht="15.75" thickBot="1">
      <c r="A57" s="47" t="s">
        <v>94</v>
      </c>
      <c r="B57" s="53">
        <f>B47+B55</f>
        <v>-196545.62520000001</v>
      </c>
      <c r="C57" s="54"/>
      <c r="D57" s="53">
        <f>D47+D55</f>
        <v>0</v>
      </c>
      <c r="E57" s="37"/>
    </row>
    <row r="58" spans="1:5" ht="15.75" thickTop="1">
      <c r="A58" s="50"/>
      <c r="B58" s="52"/>
      <c r="C58" s="52"/>
      <c r="D58" s="52"/>
      <c r="E58" s="37"/>
    </row>
    <row r="59" spans="1:5">
      <c r="A59" s="55" t="s">
        <v>58</v>
      </c>
      <c r="B59" s="52"/>
      <c r="C59" s="52"/>
      <c r="D59" s="52"/>
      <c r="E59" s="4"/>
    </row>
    <row r="60" spans="1:5">
      <c r="A60" s="50" t="s">
        <v>51</v>
      </c>
      <c r="B60" s="43"/>
      <c r="C60" s="30"/>
      <c r="D60" s="43">
        <v>0</v>
      </c>
      <c r="E60" s="4"/>
    </row>
    <row r="61" spans="1:5">
      <c r="A61" s="50" t="s">
        <v>52</v>
      </c>
      <c r="B61" s="43"/>
      <c r="C61" s="30"/>
      <c r="D61" s="43">
        <v>0</v>
      </c>
      <c r="E61" s="4"/>
    </row>
    <row r="62" spans="1:5">
      <c r="A62" s="3"/>
      <c r="B62" s="4"/>
      <c r="C62" s="4"/>
      <c r="D62" s="4"/>
      <c r="E62" s="4"/>
    </row>
    <row r="63" spans="1:5">
      <c r="A63" s="3"/>
      <c r="B63" s="4"/>
      <c r="C63" s="4"/>
      <c r="D63" s="4"/>
      <c r="E63" s="4"/>
    </row>
    <row r="64" spans="1:5">
      <c r="A64" s="9" t="s">
        <v>136</v>
      </c>
      <c r="B64" s="4"/>
      <c r="C64" s="4"/>
      <c r="D64" s="4"/>
      <c r="E64" s="4"/>
    </row>
    <row r="65" spans="1:5">
      <c r="A65" s="56"/>
      <c r="B65" s="2"/>
      <c r="C65" s="2"/>
      <c r="D65" s="2"/>
      <c r="E65" s="2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F72"/>
  <sheetViews>
    <sheetView showGridLines="0" topLeftCell="A41" zoomScaleNormal="100" workbookViewId="0">
      <selection activeCell="N64" sqref="N64"/>
    </sheetView>
  </sheetViews>
  <sheetFormatPr defaultColWidth="9.140625" defaultRowHeight="15"/>
  <cols>
    <col min="1" max="1" width="9.7109375" style="11" customWidth="1"/>
    <col min="2" max="2" width="90.140625" style="11" customWidth="1"/>
    <col min="3" max="3" width="15.7109375" style="11" customWidth="1"/>
    <col min="4" max="4" width="2.7109375" style="11" customWidth="1"/>
    <col min="5" max="5" width="15.7109375" style="11" customWidth="1"/>
    <col min="6" max="6" width="11.5703125" style="11" customWidth="1"/>
    <col min="7" max="16384" width="9.140625" style="11"/>
  </cols>
  <sheetData>
    <row r="1" spans="2:5">
      <c r="B1" s="28" t="s">
        <v>207</v>
      </c>
    </row>
    <row r="2" spans="2:5">
      <c r="B2" s="29" t="s">
        <v>208</v>
      </c>
    </row>
    <row r="3" spans="2:5">
      <c r="B3" s="29" t="s">
        <v>209</v>
      </c>
    </row>
    <row r="4" spans="2:5">
      <c r="B4" s="29" t="s">
        <v>210</v>
      </c>
    </row>
    <row r="5" spans="2:5">
      <c r="B5" s="28" t="s">
        <v>206</v>
      </c>
      <c r="C5" s="16"/>
      <c r="D5" s="16"/>
      <c r="E5" s="16"/>
    </row>
    <row r="6" spans="2:5">
      <c r="B6" s="29"/>
      <c r="C6" s="16"/>
      <c r="D6" s="16"/>
      <c r="E6" s="16"/>
    </row>
    <row r="7" spans="2:5">
      <c r="B7" s="114"/>
      <c r="C7" s="12" t="s">
        <v>9</v>
      </c>
      <c r="D7" s="12"/>
      <c r="E7" s="12" t="s">
        <v>9</v>
      </c>
    </row>
    <row r="8" spans="2:5" ht="14.1" customHeight="1">
      <c r="B8" s="114"/>
      <c r="C8" s="12" t="s">
        <v>10</v>
      </c>
      <c r="D8" s="12"/>
      <c r="E8" s="12" t="s">
        <v>11</v>
      </c>
    </row>
    <row r="9" spans="2:5" ht="14.1" customHeight="1">
      <c r="B9" s="27"/>
      <c r="C9" s="16"/>
      <c r="D9" s="16"/>
      <c r="E9" s="16"/>
    </row>
    <row r="10" spans="2:5" ht="14.1" customHeight="1">
      <c r="B10" s="19" t="s">
        <v>183</v>
      </c>
      <c r="C10" s="91"/>
      <c r="D10" s="91"/>
      <c r="E10" s="91"/>
    </row>
    <row r="11" spans="2:5" ht="14.1" customHeight="1">
      <c r="B11" s="17" t="s">
        <v>205</v>
      </c>
      <c r="C11" s="18">
        <f>+'2.1-Pasqyra e Perform. (natyra)'!B47</f>
        <v>-196545.62520000001</v>
      </c>
      <c r="D11" s="18"/>
      <c r="E11" s="18"/>
    </row>
    <row r="12" spans="2:5" ht="14.1" customHeight="1">
      <c r="B12" s="90" t="s">
        <v>204</v>
      </c>
      <c r="C12" s="18"/>
      <c r="D12" s="18"/>
      <c r="E12" s="18"/>
    </row>
    <row r="13" spans="2:5" ht="14.1" customHeight="1">
      <c r="B13" s="88" t="s">
        <v>203</v>
      </c>
      <c r="C13" s="18"/>
      <c r="D13" s="18"/>
      <c r="E13" s="18"/>
    </row>
    <row r="14" spans="2:5" ht="14.1" customHeight="1">
      <c r="B14" s="88" t="s">
        <v>202</v>
      </c>
      <c r="C14" s="18"/>
      <c r="D14" s="18"/>
      <c r="E14" s="18"/>
    </row>
    <row r="15" spans="2:5">
      <c r="B15" s="89" t="s">
        <v>59</v>
      </c>
      <c r="C15" s="18"/>
      <c r="D15" s="18"/>
      <c r="E15" s="18"/>
    </row>
    <row r="16" spans="2:5">
      <c r="B16" s="88" t="s">
        <v>44</v>
      </c>
      <c r="C16" s="18"/>
      <c r="D16" s="18"/>
      <c r="E16" s="18"/>
    </row>
    <row r="17" spans="2:5">
      <c r="B17" s="88" t="s">
        <v>201</v>
      </c>
      <c r="C17" s="18"/>
      <c r="D17" s="18"/>
      <c r="E17" s="18"/>
    </row>
    <row r="18" spans="2:5">
      <c r="B18" s="88" t="s">
        <v>200</v>
      </c>
      <c r="C18" s="18"/>
      <c r="D18" s="18"/>
      <c r="E18" s="18"/>
    </row>
    <row r="19" spans="2:5">
      <c r="B19" s="88" t="s">
        <v>199</v>
      </c>
      <c r="C19" s="18"/>
      <c r="D19" s="18"/>
      <c r="E19" s="18"/>
    </row>
    <row r="20" spans="2:5">
      <c r="B20" s="88" t="s">
        <v>198</v>
      </c>
      <c r="C20" s="18"/>
      <c r="D20" s="18"/>
      <c r="E20" s="18"/>
    </row>
    <row r="21" spans="2:5">
      <c r="B21" s="88" t="s">
        <v>197</v>
      </c>
      <c r="C21" s="18"/>
      <c r="D21" s="18"/>
      <c r="E21" s="18"/>
    </row>
    <row r="22" spans="2:5">
      <c r="B22" s="88" t="s">
        <v>163</v>
      </c>
      <c r="C22" s="18"/>
      <c r="D22" s="18"/>
      <c r="E22" s="18"/>
    </row>
    <row r="23" spans="2:5">
      <c r="B23" s="88" t="s">
        <v>163</v>
      </c>
      <c r="C23" s="18"/>
      <c r="D23" s="18"/>
      <c r="E23" s="18"/>
    </row>
    <row r="24" spans="2:5">
      <c r="B24" s="88"/>
      <c r="C24" s="18"/>
      <c r="D24" s="18"/>
      <c r="E24" s="18"/>
    </row>
    <row r="25" spans="2:5" ht="14.1" customHeight="1">
      <c r="B25" s="17" t="s">
        <v>196</v>
      </c>
      <c r="C25" s="18"/>
      <c r="D25" s="18"/>
      <c r="E25" s="18"/>
    </row>
    <row r="26" spans="2:5" ht="14.1" customHeight="1">
      <c r="B26" s="88" t="s">
        <v>195</v>
      </c>
      <c r="C26" s="18"/>
      <c r="D26" s="18"/>
      <c r="E26" s="18"/>
    </row>
    <row r="27" spans="2:5">
      <c r="B27" s="88" t="s">
        <v>194</v>
      </c>
      <c r="C27" s="18"/>
      <c r="D27" s="18"/>
      <c r="E27" s="18"/>
    </row>
    <row r="28" spans="2:5">
      <c r="B28" s="88" t="s">
        <v>193</v>
      </c>
      <c r="C28" s="18"/>
      <c r="D28" s="18"/>
      <c r="E28" s="18"/>
    </row>
    <row r="29" spans="2:5">
      <c r="B29" s="88" t="s">
        <v>163</v>
      </c>
      <c r="C29" s="18"/>
      <c r="D29" s="18"/>
      <c r="E29" s="18"/>
    </row>
    <row r="30" spans="2:5">
      <c r="B30" s="88"/>
      <c r="C30" s="18"/>
      <c r="D30" s="18"/>
      <c r="E30" s="18"/>
    </row>
    <row r="31" spans="2:5" ht="14.1" customHeight="1">
      <c r="B31" s="17" t="s">
        <v>192</v>
      </c>
      <c r="C31" s="18"/>
      <c r="D31" s="18"/>
      <c r="E31" s="18"/>
    </row>
    <row r="32" spans="2:5">
      <c r="B32" s="88" t="s">
        <v>191</v>
      </c>
      <c r="C32" s="18">
        <f>+'1-Pasqyra e Pozicioni Financiar'!B71-'1-Pasqyra e Pozicioni Financiar'!B21</f>
        <v>403841.3200000003</v>
      </c>
      <c r="D32" s="18"/>
      <c r="E32" s="18"/>
    </row>
    <row r="33" spans="2:5" ht="14.25" customHeight="1">
      <c r="B33" s="88" t="s">
        <v>190</v>
      </c>
      <c r="C33" s="18"/>
      <c r="D33" s="18"/>
      <c r="E33" s="18"/>
    </row>
    <row r="34" spans="2:5" ht="14.25" customHeight="1">
      <c r="B34" s="88" t="s">
        <v>189</v>
      </c>
      <c r="C34" s="18">
        <f>+'1-Pasqyra e Pozicioni Financiar'!B79</f>
        <v>1512.4051999999999</v>
      </c>
      <c r="D34" s="18"/>
      <c r="E34" s="18"/>
    </row>
    <row r="35" spans="2:5">
      <c r="B35" s="88" t="s">
        <v>188</v>
      </c>
      <c r="C35" s="18">
        <f>+'1-Pasqyra e Pozicioni Financiar'!B69</f>
        <v>18971.97</v>
      </c>
      <c r="D35" s="18"/>
      <c r="E35" s="18"/>
    </row>
    <row r="36" spans="2:5" ht="14.1" customHeight="1">
      <c r="B36" s="88" t="s">
        <v>163</v>
      </c>
      <c r="C36" s="18"/>
      <c r="D36" s="18"/>
      <c r="E36" s="18"/>
    </row>
    <row r="37" spans="2:5">
      <c r="B37" s="19" t="s">
        <v>181</v>
      </c>
      <c r="C37" s="33">
        <f>SUM(C11:C36)</f>
        <v>227780.0700000003</v>
      </c>
      <c r="D37" s="34"/>
      <c r="E37" s="33">
        <f>SUM(E11:E36)</f>
        <v>0</v>
      </c>
    </row>
    <row r="38" spans="2:5">
      <c r="B38" s="80"/>
      <c r="C38" s="18"/>
      <c r="D38" s="18"/>
      <c r="E38" s="18"/>
    </row>
    <row r="39" spans="2:5">
      <c r="B39" s="19" t="s">
        <v>180</v>
      </c>
      <c r="C39" s="18"/>
      <c r="D39" s="18"/>
      <c r="E39" s="18"/>
    </row>
    <row r="40" spans="2:5" ht="14.1" customHeight="1">
      <c r="B40" s="88" t="s">
        <v>179</v>
      </c>
      <c r="C40" s="18"/>
      <c r="D40" s="18"/>
      <c r="E40" s="18"/>
    </row>
    <row r="41" spans="2:5">
      <c r="B41" s="88" t="s">
        <v>178</v>
      </c>
      <c r="C41" s="18"/>
      <c r="D41" s="18"/>
      <c r="E41" s="18"/>
    </row>
    <row r="42" spans="2:5" ht="14.1" customHeight="1">
      <c r="B42" s="88" t="s">
        <v>177</v>
      </c>
      <c r="C42" s="18"/>
      <c r="D42" s="18"/>
      <c r="E42" s="18"/>
    </row>
    <row r="43" spans="2:5" ht="30">
      <c r="B43" s="88" t="s">
        <v>230</v>
      </c>
      <c r="C43" s="18"/>
      <c r="D43" s="18"/>
      <c r="E43" s="18"/>
    </row>
    <row r="44" spans="2:5">
      <c r="B44" s="88" t="s">
        <v>176</v>
      </c>
      <c r="C44" s="18"/>
      <c r="D44" s="18"/>
      <c r="E44" s="18"/>
    </row>
    <row r="45" spans="2:5">
      <c r="B45" s="88" t="s">
        <v>175</v>
      </c>
      <c r="C45" s="18"/>
      <c r="D45" s="18"/>
      <c r="E45" s="18"/>
    </row>
    <row r="46" spans="2:5">
      <c r="B46" s="88" t="s">
        <v>174</v>
      </c>
      <c r="C46" s="18"/>
      <c r="D46" s="18"/>
      <c r="E46" s="18"/>
    </row>
    <row r="47" spans="2:5" ht="14.1" customHeight="1">
      <c r="B47" s="88" t="s">
        <v>187</v>
      </c>
      <c r="C47" s="18"/>
      <c r="D47" s="18"/>
      <c r="E47" s="18"/>
    </row>
    <row r="48" spans="2:5" ht="14.1" customHeight="1">
      <c r="B48" s="88" t="s">
        <v>163</v>
      </c>
      <c r="C48" s="18">
        <f>-+'1-Pasqyra e Pozicioni Financiar'!B38</f>
        <v>-300600</v>
      </c>
      <c r="D48" s="18"/>
      <c r="E48" s="18"/>
    </row>
    <row r="49" spans="2:5" ht="14.1" customHeight="1">
      <c r="B49" s="19" t="s">
        <v>173</v>
      </c>
      <c r="C49" s="33">
        <f>SUM(C40:C48)</f>
        <v>-300600</v>
      </c>
      <c r="D49" s="34"/>
      <c r="E49" s="33">
        <f>SUM(E40:E48)</f>
        <v>0</v>
      </c>
    </row>
    <row r="50" spans="2:5" ht="14.1" customHeight="1">
      <c r="B50" s="80"/>
      <c r="C50" s="18"/>
      <c r="D50" s="18"/>
      <c r="E50" s="18"/>
    </row>
    <row r="51" spans="2:5" ht="14.1" customHeight="1">
      <c r="B51" s="19" t="s">
        <v>172</v>
      </c>
      <c r="C51" s="18"/>
      <c r="D51" s="18"/>
      <c r="E51" s="18"/>
    </row>
    <row r="52" spans="2:5" ht="14.1" customHeight="1">
      <c r="B52" s="88" t="s">
        <v>171</v>
      </c>
      <c r="C52" s="18">
        <f>+'1-Pasqyra e Pozicioni Financiar'!B97</f>
        <v>100000</v>
      </c>
      <c r="D52" s="18"/>
      <c r="E52" s="18"/>
    </row>
    <row r="53" spans="2:5" ht="14.1" customHeight="1">
      <c r="B53" s="88" t="s">
        <v>170</v>
      </c>
      <c r="C53" s="18"/>
      <c r="D53" s="18"/>
      <c r="E53" s="18"/>
    </row>
    <row r="54" spans="2:5" ht="14.1" customHeight="1">
      <c r="B54" s="88" t="s">
        <v>169</v>
      </c>
      <c r="C54" s="18"/>
      <c r="D54" s="18"/>
      <c r="E54" s="18"/>
    </row>
    <row r="55" spans="2:5" ht="14.1" customHeight="1">
      <c r="B55" s="88" t="s">
        <v>168</v>
      </c>
      <c r="C55" s="18"/>
      <c r="D55" s="18"/>
      <c r="E55" s="18"/>
    </row>
    <row r="56" spans="2:5" ht="14.1" customHeight="1">
      <c r="B56" s="88" t="s">
        <v>167</v>
      </c>
      <c r="C56" s="18"/>
      <c r="D56" s="18"/>
      <c r="E56" s="18"/>
    </row>
    <row r="57" spans="2:5" ht="14.1" customHeight="1">
      <c r="B57" s="88" t="s">
        <v>166</v>
      </c>
      <c r="C57" s="18"/>
      <c r="D57" s="18"/>
      <c r="E57" s="18"/>
    </row>
    <row r="58" spans="2:5" ht="14.1" customHeight="1">
      <c r="B58" s="88" t="s">
        <v>165</v>
      </c>
      <c r="C58" s="18"/>
      <c r="D58" s="18"/>
      <c r="E58" s="18"/>
    </row>
    <row r="59" spans="2:5" ht="14.1" customHeight="1">
      <c r="B59" s="88" t="s">
        <v>164</v>
      </c>
      <c r="C59" s="18"/>
      <c r="D59" s="18"/>
      <c r="E59" s="18"/>
    </row>
    <row r="60" spans="2:5" ht="15" customHeight="1">
      <c r="B60" s="88" t="s">
        <v>182</v>
      </c>
      <c r="C60" s="18"/>
      <c r="D60" s="18"/>
      <c r="E60" s="18"/>
    </row>
    <row r="61" spans="2:5" ht="14.1" customHeight="1">
      <c r="B61" s="88" t="s">
        <v>186</v>
      </c>
      <c r="C61" s="18"/>
      <c r="D61" s="18"/>
      <c r="E61" s="18"/>
    </row>
    <row r="62" spans="2:5" ht="14.1" customHeight="1">
      <c r="B62" s="88" t="s">
        <v>185</v>
      </c>
      <c r="C62" s="18"/>
      <c r="D62" s="18"/>
      <c r="E62" s="18"/>
    </row>
    <row r="63" spans="2:5" ht="14.1" customHeight="1">
      <c r="B63" s="88" t="s">
        <v>163</v>
      </c>
      <c r="C63" s="18"/>
      <c r="D63" s="18"/>
      <c r="E63" s="18"/>
    </row>
    <row r="64" spans="2:5" ht="14.1" customHeight="1">
      <c r="B64" s="19" t="s">
        <v>162</v>
      </c>
      <c r="C64" s="33">
        <f>SUM(C52:C63)</f>
        <v>100000</v>
      </c>
      <c r="D64" s="34"/>
      <c r="E64" s="33">
        <f>SUM(E52:E63)</f>
        <v>0</v>
      </c>
    </row>
    <row r="65" spans="2:6" ht="14.1" customHeight="1">
      <c r="B65" s="80"/>
      <c r="C65" s="18"/>
      <c r="D65" s="18"/>
      <c r="E65" s="18"/>
    </row>
    <row r="66" spans="2:6" ht="14.1" customHeight="1">
      <c r="B66" s="19" t="s">
        <v>161</v>
      </c>
      <c r="C66" s="87">
        <f>C37+C49+C64</f>
        <v>27180.070000000298</v>
      </c>
      <c r="D66" s="34"/>
      <c r="E66" s="87">
        <f>E37+E49+E64</f>
        <v>0</v>
      </c>
    </row>
    <row r="67" spans="2:6">
      <c r="B67" s="86" t="s">
        <v>160</v>
      </c>
      <c r="C67" s="18"/>
      <c r="D67" s="18"/>
      <c r="E67" s="18"/>
    </row>
    <row r="68" spans="2:6">
      <c r="B68" s="86" t="s">
        <v>184</v>
      </c>
      <c r="C68" s="18"/>
      <c r="D68" s="18"/>
      <c r="E68" s="18"/>
    </row>
    <row r="69" spans="2:6" ht="15.75" thickBot="1">
      <c r="B69" s="85" t="s">
        <v>159</v>
      </c>
      <c r="C69" s="83">
        <f>SUM(C66:C68)</f>
        <v>27180.070000000298</v>
      </c>
      <c r="D69" s="84"/>
      <c r="E69" s="83">
        <f>SUM(E66:E68)</f>
        <v>0</v>
      </c>
    </row>
    <row r="70" spans="2:6" ht="15.75" thickTop="1"/>
    <row r="72" spans="2:6">
      <c r="B72" s="23" t="s">
        <v>3</v>
      </c>
      <c r="C72" s="82">
        <f>+C69-'1-Pasqyra e Pozicioni Financiar'!B11</f>
        <v>2.9831426218152046E-10</v>
      </c>
      <c r="D72" s="81"/>
      <c r="E72" s="81">
        <f>E69-'[1]Pasqyra e Pozicioni Financiar'!E11</f>
        <v>0</v>
      </c>
      <c r="F72" s="23"/>
    </row>
  </sheetData>
  <mergeCells count="1">
    <mergeCell ref="B7:B8"/>
  </mergeCells>
  <pageMargins left="0.47244094488188981" right="0.43307086614173229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  <pageSetUpPr fitToPage="1"/>
  </sheetPr>
  <dimension ref="A1:L38"/>
  <sheetViews>
    <sheetView topLeftCell="A20" zoomScale="90" zoomScaleNormal="90" workbookViewId="0">
      <selection activeCell="G48" sqref="G48"/>
    </sheetView>
  </sheetViews>
  <sheetFormatPr defaultColWidth="9.140625" defaultRowHeight="15"/>
  <cols>
    <col min="1" max="1" width="74" style="51" customWidth="1"/>
    <col min="2" max="11" width="15.7109375" style="51" customWidth="1"/>
    <col min="12" max="16384" width="9.140625" style="51"/>
  </cols>
  <sheetData>
    <row r="1" spans="1:12">
      <c r="A1" s="28" t="s">
        <v>207</v>
      </c>
    </row>
    <row r="2" spans="1:12">
      <c r="A2" s="29" t="s">
        <v>208</v>
      </c>
    </row>
    <row r="3" spans="1:12">
      <c r="A3" s="29" t="s">
        <v>209</v>
      </c>
    </row>
    <row r="4" spans="1:12">
      <c r="A4" s="29" t="s">
        <v>210</v>
      </c>
    </row>
    <row r="5" spans="1:12">
      <c r="A5" s="28" t="s">
        <v>60</v>
      </c>
    </row>
    <row r="6" spans="1:12">
      <c r="A6" s="57"/>
    </row>
    <row r="7" spans="1:12" ht="71.25">
      <c r="B7" s="92" t="s">
        <v>137</v>
      </c>
      <c r="C7" s="92" t="s">
        <v>35</v>
      </c>
      <c r="D7" s="92" t="s">
        <v>36</v>
      </c>
      <c r="E7" s="92" t="s">
        <v>6</v>
      </c>
      <c r="F7" s="92" t="s">
        <v>108</v>
      </c>
      <c r="G7" s="92" t="s">
        <v>138</v>
      </c>
      <c r="H7" s="92" t="s">
        <v>139</v>
      </c>
      <c r="I7" s="92" t="s">
        <v>5</v>
      </c>
      <c r="J7" s="92" t="s">
        <v>61</v>
      </c>
      <c r="K7" s="92" t="s">
        <v>5</v>
      </c>
      <c r="L7" s="47"/>
    </row>
    <row r="8" spans="1:12">
      <c r="A8" s="58"/>
      <c r="B8" s="47"/>
      <c r="E8" s="59"/>
      <c r="F8" s="59"/>
      <c r="G8" s="59"/>
      <c r="H8" s="60"/>
      <c r="I8" s="60"/>
      <c r="J8" s="60"/>
    </row>
    <row r="9" spans="1:12">
      <c r="A9" s="61"/>
      <c r="B9" s="62"/>
      <c r="C9" s="62"/>
      <c r="D9" s="62"/>
      <c r="E9" s="63"/>
      <c r="F9" s="63"/>
      <c r="G9" s="63"/>
      <c r="H9" s="52"/>
      <c r="I9" s="52"/>
      <c r="J9" s="52"/>
      <c r="K9" s="52"/>
    </row>
    <row r="10" spans="1:12" ht="15.75" thickBot="1">
      <c r="A10" s="64" t="s">
        <v>140</v>
      </c>
      <c r="B10" s="53">
        <v>0</v>
      </c>
      <c r="C10" s="53"/>
      <c r="D10" s="53"/>
      <c r="E10" s="53"/>
      <c r="F10" s="53"/>
      <c r="G10" s="53"/>
      <c r="H10" s="53"/>
      <c r="I10" s="53">
        <f>SUM(B10:H10)</f>
        <v>0</v>
      </c>
      <c r="J10" s="53"/>
      <c r="K10" s="53">
        <f>SUM(I10:J10)</f>
        <v>0</v>
      </c>
    </row>
    <row r="11" spans="1:12" ht="15.75" thickTop="1">
      <c r="A11" s="65" t="s">
        <v>141</v>
      </c>
      <c r="B11" s="62"/>
      <c r="C11" s="62"/>
      <c r="D11" s="62"/>
      <c r="E11" s="62"/>
      <c r="F11" s="62"/>
      <c r="G11" s="62"/>
      <c r="H11" s="52"/>
      <c r="I11" s="52">
        <f>SUM(B11:H11)</f>
        <v>0</v>
      </c>
      <c r="J11" s="66"/>
      <c r="K11" s="62">
        <f>SUM(I11:J11)</f>
        <v>0</v>
      </c>
    </row>
    <row r="12" spans="1:12">
      <c r="A12" s="64" t="s">
        <v>142</v>
      </c>
      <c r="B12" s="67">
        <f>SUM(B10:B11)</f>
        <v>0</v>
      </c>
      <c r="C12" s="67">
        <f t="shared" ref="C12:J12" si="0">SUM(C10:C11)</f>
        <v>0</v>
      </c>
      <c r="D12" s="67">
        <f t="shared" si="0"/>
        <v>0</v>
      </c>
      <c r="E12" s="67">
        <f t="shared" si="0"/>
        <v>0</v>
      </c>
      <c r="F12" s="67">
        <f t="shared" si="0"/>
        <v>0</v>
      </c>
      <c r="G12" s="67">
        <f t="shared" si="0"/>
        <v>0</v>
      </c>
      <c r="H12" s="67">
        <f t="shared" si="0"/>
        <v>0</v>
      </c>
      <c r="I12" s="67">
        <f>SUM(B12:H12)</f>
        <v>0</v>
      </c>
      <c r="J12" s="67">
        <f t="shared" si="0"/>
        <v>0</v>
      </c>
      <c r="K12" s="67">
        <f>SUM(I12:J12)</f>
        <v>0</v>
      </c>
    </row>
    <row r="13" spans="1:12">
      <c r="A13" s="68" t="s">
        <v>143</v>
      </c>
      <c r="B13" s="62"/>
      <c r="C13" s="62"/>
      <c r="D13" s="62"/>
      <c r="E13" s="62"/>
      <c r="F13" s="62"/>
      <c r="G13" s="62"/>
      <c r="H13" s="52"/>
      <c r="I13" s="52">
        <f t="shared" ref="I13:I37" si="1">SUM(B13:H13)</f>
        <v>0</v>
      </c>
      <c r="J13" s="52"/>
      <c r="K13" s="62">
        <f t="shared" ref="K13:K37" si="2">SUM(I13:J13)</f>
        <v>0</v>
      </c>
    </row>
    <row r="14" spans="1:12">
      <c r="A14" s="69" t="s">
        <v>139</v>
      </c>
      <c r="B14" s="52"/>
      <c r="C14" s="52"/>
      <c r="D14" s="52"/>
      <c r="E14" s="52"/>
      <c r="F14" s="52"/>
      <c r="G14" s="52"/>
      <c r="H14" s="79"/>
      <c r="I14" s="52">
        <f t="shared" si="1"/>
        <v>0</v>
      </c>
      <c r="J14" s="79"/>
      <c r="K14" s="52">
        <f t="shared" si="2"/>
        <v>0</v>
      </c>
    </row>
    <row r="15" spans="1:12">
      <c r="A15" s="69" t="s">
        <v>144</v>
      </c>
      <c r="B15" s="52"/>
      <c r="C15" s="52"/>
      <c r="D15" s="52"/>
      <c r="E15" s="52"/>
      <c r="F15" s="52"/>
      <c r="G15" s="52"/>
      <c r="H15" s="79"/>
      <c r="I15" s="52">
        <f t="shared" si="1"/>
        <v>0</v>
      </c>
      <c r="J15" s="79"/>
      <c r="K15" s="52">
        <f t="shared" si="2"/>
        <v>0</v>
      </c>
    </row>
    <row r="16" spans="1:12">
      <c r="A16" s="69" t="s">
        <v>145</v>
      </c>
      <c r="B16" s="52"/>
      <c r="C16" s="52"/>
      <c r="D16" s="52"/>
      <c r="E16" s="52"/>
      <c r="F16" s="52"/>
      <c r="G16" s="52"/>
      <c r="H16" s="52"/>
      <c r="I16" s="52">
        <f t="shared" si="1"/>
        <v>0</v>
      </c>
      <c r="J16" s="52"/>
      <c r="K16" s="52">
        <f t="shared" si="2"/>
        <v>0</v>
      </c>
    </row>
    <row r="17" spans="1:11">
      <c r="A17" s="68" t="s">
        <v>146</v>
      </c>
      <c r="B17" s="70">
        <f>SUM(B13:B16)</f>
        <v>0</v>
      </c>
      <c r="C17" s="70">
        <f t="shared" ref="C17:J17" si="3">SUM(C13:C16)</f>
        <v>0</v>
      </c>
      <c r="D17" s="70">
        <f t="shared" si="3"/>
        <v>0</v>
      </c>
      <c r="E17" s="70">
        <f t="shared" si="3"/>
        <v>0</v>
      </c>
      <c r="F17" s="70">
        <f t="shared" si="3"/>
        <v>0</v>
      </c>
      <c r="G17" s="70">
        <f t="shared" si="3"/>
        <v>0</v>
      </c>
      <c r="H17" s="78">
        <f>SUM(H13:H16)</f>
        <v>0</v>
      </c>
      <c r="I17" s="70">
        <f t="shared" si="1"/>
        <v>0</v>
      </c>
      <c r="J17" s="78">
        <f t="shared" si="3"/>
        <v>0</v>
      </c>
      <c r="K17" s="70">
        <f t="shared" si="2"/>
        <v>0</v>
      </c>
    </row>
    <row r="18" spans="1:11" ht="28.5">
      <c r="A18" s="68" t="s">
        <v>147</v>
      </c>
      <c r="B18" s="52"/>
      <c r="C18" s="52"/>
      <c r="D18" s="52"/>
      <c r="E18" s="52"/>
      <c r="F18" s="52"/>
      <c r="G18" s="52"/>
      <c r="H18" s="52"/>
      <c r="I18" s="52">
        <f t="shared" si="1"/>
        <v>0</v>
      </c>
      <c r="J18" s="52"/>
      <c r="K18" s="52">
        <f t="shared" si="2"/>
        <v>0</v>
      </c>
    </row>
    <row r="19" spans="1:11">
      <c r="A19" s="71" t="s">
        <v>148</v>
      </c>
      <c r="B19" s="52"/>
      <c r="C19" s="52"/>
      <c r="D19" s="52"/>
      <c r="E19" s="52"/>
      <c r="F19" s="52"/>
      <c r="G19" s="52"/>
      <c r="H19" s="52"/>
      <c r="I19" s="52">
        <f t="shared" si="1"/>
        <v>0</v>
      </c>
      <c r="J19" s="52"/>
      <c r="K19" s="52">
        <f t="shared" si="2"/>
        <v>0</v>
      </c>
    </row>
    <row r="20" spans="1:11">
      <c r="A20" s="71" t="s">
        <v>149</v>
      </c>
      <c r="B20" s="52"/>
      <c r="C20" s="52"/>
      <c r="D20" s="52"/>
      <c r="E20" s="52"/>
      <c r="F20" s="52"/>
      <c r="G20" s="52"/>
      <c r="H20" s="52"/>
      <c r="I20" s="52">
        <f t="shared" si="1"/>
        <v>0</v>
      </c>
      <c r="J20" s="52"/>
      <c r="K20" s="52">
        <f t="shared" si="2"/>
        <v>0</v>
      </c>
    </row>
    <row r="21" spans="1:11">
      <c r="A21" s="75" t="s">
        <v>150</v>
      </c>
      <c r="B21" s="52"/>
      <c r="C21" s="52"/>
      <c r="D21" s="52"/>
      <c r="E21" s="52"/>
      <c r="F21" s="52"/>
      <c r="G21" s="52"/>
      <c r="H21" s="52"/>
      <c r="I21" s="52">
        <f t="shared" si="1"/>
        <v>0</v>
      </c>
      <c r="J21" s="52"/>
      <c r="K21" s="52">
        <f t="shared" si="2"/>
        <v>0</v>
      </c>
    </row>
    <row r="22" spans="1:11">
      <c r="A22" s="68" t="s">
        <v>151</v>
      </c>
      <c r="B22" s="67">
        <f>SUM(B19:B21)</f>
        <v>0</v>
      </c>
      <c r="C22" s="67">
        <f t="shared" ref="C22:J22" si="4">SUM(C19:C21)</f>
        <v>0</v>
      </c>
      <c r="D22" s="67">
        <f t="shared" si="4"/>
        <v>0</v>
      </c>
      <c r="E22" s="67">
        <f t="shared" si="4"/>
        <v>0</v>
      </c>
      <c r="F22" s="67">
        <f t="shared" si="4"/>
        <v>0</v>
      </c>
      <c r="G22" s="67">
        <f t="shared" si="4"/>
        <v>0</v>
      </c>
      <c r="H22" s="67">
        <f t="shared" si="4"/>
        <v>0</v>
      </c>
      <c r="I22" s="70">
        <f t="shared" si="1"/>
        <v>0</v>
      </c>
      <c r="J22" s="67">
        <f t="shared" si="4"/>
        <v>0</v>
      </c>
      <c r="K22" s="67">
        <f t="shared" si="2"/>
        <v>0</v>
      </c>
    </row>
    <row r="23" spans="1:11">
      <c r="A23" s="68"/>
      <c r="B23" s="62"/>
      <c r="C23" s="63"/>
      <c r="D23" s="62"/>
      <c r="E23" s="63"/>
      <c r="F23" s="63"/>
      <c r="G23" s="63"/>
      <c r="H23" s="52"/>
      <c r="I23" s="52"/>
      <c r="J23" s="52"/>
      <c r="K23" s="63"/>
    </row>
    <row r="24" spans="1:11" ht="15.75" thickBot="1">
      <c r="A24" s="68" t="s">
        <v>152</v>
      </c>
      <c r="B24" s="72">
        <f>B12+B17+B22</f>
        <v>0</v>
      </c>
      <c r="C24" s="72">
        <f t="shared" ref="C24:J24" si="5">C12+C17+C22</f>
        <v>0</v>
      </c>
      <c r="D24" s="72">
        <f t="shared" si="5"/>
        <v>0</v>
      </c>
      <c r="E24" s="72">
        <f t="shared" si="5"/>
        <v>0</v>
      </c>
      <c r="F24" s="72">
        <f t="shared" si="5"/>
        <v>0</v>
      </c>
      <c r="G24" s="72">
        <f t="shared" si="5"/>
        <v>0</v>
      </c>
      <c r="H24" s="72">
        <f t="shared" si="5"/>
        <v>0</v>
      </c>
      <c r="I24" s="72">
        <f t="shared" si="1"/>
        <v>0</v>
      </c>
      <c r="J24" s="72">
        <f t="shared" si="5"/>
        <v>0</v>
      </c>
      <c r="K24" s="72">
        <f t="shared" si="2"/>
        <v>0</v>
      </c>
    </row>
    <row r="25" spans="1:11" ht="15.75" thickTop="1">
      <c r="A25" s="73"/>
      <c r="B25" s="62"/>
      <c r="C25" s="62"/>
      <c r="D25" s="62"/>
      <c r="E25" s="62"/>
      <c r="F25" s="62"/>
      <c r="G25" s="62"/>
      <c r="H25" s="52"/>
      <c r="I25" s="52">
        <f t="shared" si="1"/>
        <v>0</v>
      </c>
      <c r="J25" s="52"/>
      <c r="K25" s="62">
        <f t="shared" si="2"/>
        <v>0</v>
      </c>
    </row>
    <row r="26" spans="1:11">
      <c r="A26" s="68" t="s">
        <v>143</v>
      </c>
      <c r="B26" s="52"/>
      <c r="C26" s="52"/>
      <c r="D26" s="52"/>
      <c r="E26" s="52"/>
      <c r="F26" s="52"/>
      <c r="G26" s="52"/>
      <c r="H26" s="52"/>
      <c r="I26" s="52">
        <f t="shared" si="1"/>
        <v>0</v>
      </c>
      <c r="J26" s="52"/>
      <c r="K26" s="52">
        <f t="shared" si="2"/>
        <v>0</v>
      </c>
    </row>
    <row r="27" spans="1:11">
      <c r="A27" s="69" t="s">
        <v>139</v>
      </c>
      <c r="B27" s="52">
        <f>+'1-Pasqyra e Pozicioni Financiar'!B97</f>
        <v>100000</v>
      </c>
      <c r="C27" s="52"/>
      <c r="D27" s="52"/>
      <c r="E27" s="52"/>
      <c r="F27" s="52"/>
      <c r="G27" s="52"/>
      <c r="H27" s="79">
        <f>+'1-Pasqyra e Pozicioni Financiar'!B106</f>
        <v>-196545.62520000001</v>
      </c>
      <c r="I27" s="52">
        <f t="shared" si="1"/>
        <v>-96545.625200000009</v>
      </c>
      <c r="J27" s="79"/>
      <c r="K27" s="52">
        <f t="shared" si="2"/>
        <v>-96545.625200000009</v>
      </c>
    </row>
    <row r="28" spans="1:11">
      <c r="A28" s="69" t="s">
        <v>144</v>
      </c>
      <c r="B28" s="52"/>
      <c r="C28" s="52"/>
      <c r="D28" s="52"/>
      <c r="E28" s="52"/>
      <c r="F28" s="52"/>
      <c r="G28" s="52"/>
      <c r="H28" s="79"/>
      <c r="I28" s="52">
        <f t="shared" si="1"/>
        <v>0</v>
      </c>
      <c r="J28" s="79"/>
      <c r="K28" s="52">
        <f t="shared" si="2"/>
        <v>0</v>
      </c>
    </row>
    <row r="29" spans="1:11">
      <c r="A29" s="69" t="s">
        <v>145</v>
      </c>
      <c r="B29" s="52"/>
      <c r="C29" s="52"/>
      <c r="D29" s="52"/>
      <c r="E29" s="52"/>
      <c r="F29" s="52"/>
      <c r="G29" s="52"/>
      <c r="H29" s="52"/>
      <c r="I29" s="52">
        <f t="shared" si="1"/>
        <v>0</v>
      </c>
      <c r="J29" s="52"/>
      <c r="K29" s="52">
        <f t="shared" si="2"/>
        <v>0</v>
      </c>
    </row>
    <row r="30" spans="1:11">
      <c r="A30" s="68" t="s">
        <v>146</v>
      </c>
      <c r="B30" s="70">
        <f>SUM(B27:B29)</f>
        <v>100000</v>
      </c>
      <c r="C30" s="70">
        <f t="shared" ref="C30:J30" si="6">SUM(C27:C29)</f>
        <v>0</v>
      </c>
      <c r="D30" s="70">
        <f t="shared" si="6"/>
        <v>0</v>
      </c>
      <c r="E30" s="70">
        <f t="shared" si="6"/>
        <v>0</v>
      </c>
      <c r="F30" s="70">
        <f t="shared" si="6"/>
        <v>0</v>
      </c>
      <c r="G30" s="70">
        <f t="shared" si="6"/>
        <v>0</v>
      </c>
      <c r="H30" s="78">
        <f t="shared" si="6"/>
        <v>-196545.62520000001</v>
      </c>
      <c r="I30" s="70">
        <f t="shared" si="1"/>
        <v>-96545.625200000009</v>
      </c>
      <c r="J30" s="78">
        <f t="shared" si="6"/>
        <v>0</v>
      </c>
      <c r="K30" s="70">
        <f t="shared" si="2"/>
        <v>-96545.625200000009</v>
      </c>
    </row>
    <row r="31" spans="1:11" ht="28.5">
      <c r="A31" s="68" t="s">
        <v>147</v>
      </c>
      <c r="B31" s="52"/>
      <c r="C31" s="52"/>
      <c r="D31" s="52"/>
      <c r="E31" s="52"/>
      <c r="F31" s="52"/>
      <c r="G31" s="52"/>
      <c r="H31" s="52"/>
      <c r="I31" s="52">
        <f t="shared" si="1"/>
        <v>0</v>
      </c>
      <c r="J31" s="52"/>
      <c r="K31" s="52">
        <f t="shared" si="2"/>
        <v>0</v>
      </c>
    </row>
    <row r="32" spans="1:11">
      <c r="A32" s="71" t="s">
        <v>148</v>
      </c>
      <c r="B32" s="52"/>
      <c r="C32" s="52"/>
      <c r="D32" s="52"/>
      <c r="E32" s="52"/>
      <c r="F32" s="52"/>
      <c r="G32" s="52"/>
      <c r="H32" s="52"/>
      <c r="I32" s="52">
        <f t="shared" si="1"/>
        <v>0</v>
      </c>
      <c r="J32" s="52"/>
      <c r="K32" s="52">
        <f t="shared" si="2"/>
        <v>0</v>
      </c>
    </row>
    <row r="33" spans="1:11">
      <c r="A33" s="71" t="s">
        <v>149</v>
      </c>
      <c r="B33" s="52"/>
      <c r="C33" s="52"/>
      <c r="D33" s="52"/>
      <c r="E33" s="52"/>
      <c r="F33" s="52"/>
      <c r="G33" s="52"/>
      <c r="H33" s="52"/>
      <c r="I33" s="52">
        <f t="shared" si="1"/>
        <v>0</v>
      </c>
      <c r="J33" s="52"/>
      <c r="K33" s="52">
        <f t="shared" si="2"/>
        <v>0</v>
      </c>
    </row>
    <row r="34" spans="1:11">
      <c r="A34" s="75" t="s">
        <v>150</v>
      </c>
      <c r="B34" s="52"/>
      <c r="C34" s="52"/>
      <c r="D34" s="52"/>
      <c r="E34" s="52"/>
      <c r="F34" s="52"/>
      <c r="G34" s="52"/>
      <c r="H34" s="52"/>
      <c r="I34" s="52">
        <f t="shared" si="1"/>
        <v>0</v>
      </c>
      <c r="J34" s="52"/>
      <c r="K34" s="52">
        <f t="shared" si="2"/>
        <v>0</v>
      </c>
    </row>
    <row r="35" spans="1:11">
      <c r="A35" s="68" t="s">
        <v>151</v>
      </c>
      <c r="B35" s="70">
        <f>SUM(B32:B34)</f>
        <v>0</v>
      </c>
      <c r="C35" s="70">
        <f t="shared" ref="C35:J35" si="7">SUM(C32:C34)</f>
        <v>0</v>
      </c>
      <c r="D35" s="70">
        <f t="shared" si="7"/>
        <v>0</v>
      </c>
      <c r="E35" s="70">
        <f t="shared" si="7"/>
        <v>0</v>
      </c>
      <c r="F35" s="70">
        <f t="shared" si="7"/>
        <v>0</v>
      </c>
      <c r="G35" s="70">
        <f t="shared" si="7"/>
        <v>0</v>
      </c>
      <c r="H35" s="70">
        <f t="shared" si="7"/>
        <v>0</v>
      </c>
      <c r="I35" s="70">
        <f t="shared" si="1"/>
        <v>0</v>
      </c>
      <c r="J35" s="70">
        <f t="shared" si="7"/>
        <v>0</v>
      </c>
      <c r="K35" s="70">
        <f t="shared" si="2"/>
        <v>0</v>
      </c>
    </row>
    <row r="36" spans="1:11">
      <c r="A36" s="68"/>
      <c r="B36" s="52"/>
      <c r="C36" s="52"/>
      <c r="D36" s="52"/>
      <c r="E36" s="52"/>
      <c r="F36" s="52"/>
      <c r="G36" s="52"/>
      <c r="H36" s="52"/>
      <c r="I36" s="52"/>
      <c r="J36" s="52"/>
      <c r="K36" s="52"/>
    </row>
    <row r="37" spans="1:11" ht="15.75" thickBot="1">
      <c r="A37" s="68" t="s">
        <v>153</v>
      </c>
      <c r="B37" s="72">
        <f>B24+B30+B35</f>
        <v>100000</v>
      </c>
      <c r="C37" s="72">
        <f t="shared" ref="C37:J37" si="8">C24+C30+C35</f>
        <v>0</v>
      </c>
      <c r="D37" s="72">
        <f t="shared" si="8"/>
        <v>0</v>
      </c>
      <c r="E37" s="72">
        <f t="shared" si="8"/>
        <v>0</v>
      </c>
      <c r="F37" s="72">
        <f t="shared" si="8"/>
        <v>0</v>
      </c>
      <c r="G37" s="72">
        <f t="shared" si="8"/>
        <v>0</v>
      </c>
      <c r="H37" s="72">
        <f t="shared" si="8"/>
        <v>-196545.62520000001</v>
      </c>
      <c r="I37" s="72">
        <f t="shared" si="1"/>
        <v>-96545.625200000009</v>
      </c>
      <c r="J37" s="72">
        <f t="shared" si="8"/>
        <v>0</v>
      </c>
      <c r="K37" s="72">
        <f t="shared" si="2"/>
        <v>-96545.625200000009</v>
      </c>
    </row>
    <row r="38" spans="1:11" ht="15.75" thickTop="1">
      <c r="B38" s="74"/>
      <c r="C38" s="74"/>
      <c r="D38" s="74"/>
      <c r="E38" s="74"/>
      <c r="F38" s="74"/>
      <c r="G38" s="74"/>
      <c r="H38" s="74"/>
      <c r="I38" s="74"/>
      <c r="J38" s="74"/>
      <c r="K38" s="74"/>
    </row>
  </sheetData>
  <pageMargins left="0.43" right="0.44" top="0.74803149606299213" bottom="0.74803149606299213" header="0.31496062992125984" footer="0.31496062992125984"/>
  <pageSetup scale="5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Kopertina</vt:lpstr>
      <vt:lpstr>1-Pasqyra e Pozicioni Financiar</vt:lpstr>
      <vt:lpstr>2.1-Pasqyra e Perform. (natyra)</vt:lpstr>
      <vt:lpstr>3.1-CashFlow (indirekt)</vt:lpstr>
      <vt:lpstr>4-Pasq. e Levizjeve ne Kapital</vt:lpstr>
      <vt:lpstr>'1-Pasqyra e Pozicioni Financiar'!Print_Area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Ejona Cuku</cp:lastModifiedBy>
  <cp:lastPrinted>2023-03-30T09:45:39Z</cp:lastPrinted>
  <dcterms:created xsi:type="dcterms:W3CDTF">2012-01-19T09:31:29Z</dcterms:created>
  <dcterms:modified xsi:type="dcterms:W3CDTF">2023-03-30T14:07:10Z</dcterms:modified>
</cp:coreProperties>
</file>