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37" i="18"/>
  <c r="B27"/>
  <c r="B26"/>
  <c r="B23"/>
  <c r="B22"/>
  <c r="B19"/>
  <c r="D55"/>
  <c r="D44"/>
  <c r="D37"/>
  <c r="D27"/>
  <c r="D26"/>
  <c r="D23"/>
  <c r="D22"/>
  <c r="D19"/>
  <c r="D10"/>
  <c r="D42" s="1"/>
  <c r="D47" s="1"/>
  <c r="D57" s="1"/>
  <c r="B44"/>
  <c r="B42" l="1"/>
  <c r="B47" s="1"/>
  <c r="B55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<sst xmlns="http://schemas.openxmlformats.org/spreadsheetml/2006/main" count="414" uniqueCount="270">
  <si>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</si>
  <si>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</si>
  <si>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</si>
  <si>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</si>
  <si>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</si>
  <si>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</si>
  <si>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</si>
  <si>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</si>
  <si>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</si>
  <si>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</si>
  <si>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</si>
  <si>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</si>
  <si>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</si>
  <si>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</si>
  <si>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</si>
  <si>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</si>
  <si>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</si>
  <si>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</si>
  <si>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</si>
  <si>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</si>
  <si>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</si>
  <si>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</si>
  <si>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</si>
  <si>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</si>
  <si>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</si>
  <si>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</si>
  <si>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</si>
  <si>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</si>
  <si>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</si>
  <si>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</si>
  <si>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</si>
  <si>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</si>
  <si>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</si>
  <si>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</si>
  <si>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</si>
  <si>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</si>
  <si>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</si>
  <si>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</si>
  <si>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</si>
  <si>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</si>
  <si>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</si>
  <si>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</si>
  <si>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</si>
  <si>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</si>
  <si>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</si>
  <si>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</si>
  <si>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</si>
  <si>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</si>
  <si>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</si>
  <si>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</si>
  <si>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</si>
  <si>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</si>
  <si>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</si>
  <si>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</si>
  <si>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</si>
  <si>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</si>
  <si>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</si>
  <si>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</si>
  <si>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</si>
  <si>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</si>
  <si>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</si>
  <si>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</si>
  <si>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</si>
  <si>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</si>
  <si>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</si>
  <si>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</si>
  <si>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</si>
  <si>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</si>
  <si>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</si>
  <si>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</si>
  <si>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</si>
  <si>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</si>
  <si>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</si>
  <si>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</si>
  <si>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</si>
  <si>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</si>
  <si>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</si>
  <si>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</si>
  <si>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</si>
  <si>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</si>
  <si>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</si>
  <si>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</si>
  <si>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</si>
  <si>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</si>
  <si>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</si>
  <si>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</si>
  <si>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</si>
  <si>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</si>
  <si>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</si>
  <si>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</si>
  <si>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</si>
  <si>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</si>
  <si>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</si>
  <si>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</si>
  <si>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</si>
  <si>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</si>
  <si>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</si>
  <si>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</si>
  <si>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</si>
  <si>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</si>
  <si>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</si>
  <si>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</si>
  <si>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</si>
  <si>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</si>
  <si>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</si>
  <si>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</si>
  <si>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</si>
  <si>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</si>
  <si>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</si>
  <si>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</si>
  <si>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</si>
  <si>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</si>
  <si>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</si>
  <si>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</si>
  <si>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</si>
  <si>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</si>
  <si>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</si>
  <si>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</si>
  <si>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</si>
  <si>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</si>
  <si>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</si>
  <si>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</si>
  <si>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</si>
  <si>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</si>
  <si>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</si>
  <si>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</si>
  <si>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</si>
  <si>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</si>
  <si>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</si>
  <si>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</si>
  <si>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</si>
  <si>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</si>
  <si>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</si>
  <si>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</si>
  <si>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</si>
  <si>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</si>
  <si>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</si>
  <si>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</si>
  <si>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</si>
  <si>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</si>
  <si>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</si>
  <si>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</si>
  <si>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</si>
  <si>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</si>
  <si>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</si>
  <si>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</si>
  <si>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</si>
  <si>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</si>
  <si>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</si>
  <si>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</si>
  <si>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</si>
  <si>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</si>
  <si>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</si>
  <si>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</si>
  <si>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</si>
  <si>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</si>
  <si>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</si>
  <si>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</si>
  <si>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</si>
  <si>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</si>
  <si>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</si>
  <si>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</si>
  <si>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</si>
  <si>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</si>
  <si>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</si>
  <si>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</si>
  <si>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</si>
  <si>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</si>
  <si>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</si>
  <si>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</si>
  <si>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</si>
  <si>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</si>
  <si>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</si>
  <si>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</si>
  <si>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</si>
  <si>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</si>
  <si>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</si>
  <si>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</si>
  <si>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</si>
  <si>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</si>
  <si>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</si>
  <si>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</si>
  <si>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</si>
  <si>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</si>
  <si>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</si>
  <si>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</si>
  <si>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</si>
  <si>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</si>
  <si>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</si>
  <si>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</si>
  <si>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</si>
  <si>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</si>
  <si>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</si>
  <si>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</si>
  <si>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</si>
  <si>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</si>
  <si>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</si>
  <si>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</si>
  <si>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</si>
  <si>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</si>
  <si>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</si>
  <si>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</si>
  <si>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</si>
  <si>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</si>
  <si>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</si>
  <si>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</si>
  <si>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</si>
  <si>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</si>
  <si>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</si>
  <si>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</si>
  <si>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</si>
  <si>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</si>
  <si>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</si>
  <si>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</si>
  <si>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</si>
  <si>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</si>
  <si>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</si>
  <si>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</si>
  <si>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</si>
  <si>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</si>
  <si>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</si>
  <si>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</si>
  <si>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</si>
  <si>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</si>
  <si>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</si>
  <si>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</si>
  <si>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</si>
  <si>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</si>
  <si>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</si>
  <si>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</si>
  <si>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</si>
  <si>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</si>
  <si>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</si>
  <si>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</si>
  <si>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</si>
  <si>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</si>
  <si>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</si>
  <si>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</si>
  <si>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</si>
  <si>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</si>
  <si>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</si>
  <si>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</si>
  <si>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</si>
  <si>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</si>
  <si>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</si>
  <si>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</si>
  <si>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</si>
  <si>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</si>
  <si>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</si>
  <si>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</si>
  <si>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</si>
  <si>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</si>
  <si>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</si>
  <si>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</si>
  <si>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</si>
  <si>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</si>
  <si>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</si>
  <si>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</si>
  <si>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</si>
  <si>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</si>
  <si>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</si>
  <si>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</si>
  <si>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</si>
  <si>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</si>
  <si>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</si>
  <si>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</si>
  <si>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</si>
  <si>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emri nga sistemi AS COLOR SHPK</t>
  </si>
  <si>
    <t>NIPT nga sistemi  K71912002H</t>
  </si>
  <si>
    <t>Pasqyrat financiare te vitit 2021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</si>
</sst>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19" workbookViewId="0">
      <selection activeCell="H25" sqref="H2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269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238</v>
      </c>
    </row>
    <row r="5" spans="1:6">
      <c r="A5" s="49" t="s">
        <v>228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212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214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22477539</v>
      </c>
      <c r="C10" s="52"/>
      <c r="D10" s="64">
        <f>18164805</f>
        <v>18164805</v>
      </c>
      <c r="E10" s="51"/>
      <c r="F10" s="82" t="s">
        <v>263</v>
      </c>
    </row>
    <row r="11" spans="1:6">
      <c r="A11" s="63" t="s">
        <v>260</v>
      </c>
      <c r="B11" s="64">
        <v>0</v>
      </c>
      <c r="C11" s="52"/>
      <c r="D11" s="64">
        <v>0</v>
      </c>
      <c r="E11" s="51"/>
      <c r="F11" s="82" t="s">
        <v>264</v>
      </c>
    </row>
    <row r="12" spans="1:6">
      <c r="A12" s="63" t="s">
        <v>261</v>
      </c>
      <c r="B12" s="64">
        <v>0</v>
      </c>
      <c r="C12" s="52"/>
      <c r="D12" s="64">
        <v>0</v>
      </c>
      <c r="E12" s="51"/>
      <c r="F12" s="82" t="s">
        <v>264</v>
      </c>
    </row>
    <row r="13" spans="1:6">
      <c r="A13" s="63" t="s">
        <v>262</v>
      </c>
      <c r="B13" s="64">
        <v>0</v>
      </c>
      <c r="C13" s="52"/>
      <c r="D13" s="64">
        <v>0</v>
      </c>
      <c r="E13" s="51"/>
      <c r="F13" s="82" t="s">
        <v>264</v>
      </c>
    </row>
    <row r="14" spans="1:6">
      <c r="A14" s="63" t="s">
        <v>259</v>
      </c>
      <c r="B14" s="64">
        <v>0</v>
      </c>
      <c r="C14" s="52"/>
      <c r="D14" s="64">
        <v>0</v>
      </c>
      <c r="E14" s="51"/>
      <c r="F14" s="82" t="s">
        <v>265</v>
      </c>
    </row>
    <row r="15" spans="1:6">
      <c r="A15" s="45" t="s">
        <v>215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216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217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218</v>
      </c>
      <c r="B18" s="51"/>
      <c r="C18" s="52"/>
      <c r="D18" s="51"/>
      <c r="E18" s="51"/>
      <c r="F18" s="42"/>
    </row>
    <row r="19" spans="1:6">
      <c r="A19" s="63" t="s">
        <v>218</v>
      </c>
      <c r="B19" s="64">
        <f>-21349534</f>
        <v>-21349534</v>
      </c>
      <c r="C19" s="52"/>
      <c r="D19" s="64">
        <f>-19126807</f>
        <v>-19126807</v>
      </c>
      <c r="E19" s="51"/>
      <c r="F19" s="42"/>
    </row>
    <row r="20" spans="1:6">
      <c r="A20" s="63" t="s">
        <v>243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f>-1740000</f>
        <v>-1740000</v>
      </c>
      <c r="C22" s="52"/>
      <c r="D22" s="64">
        <f>-1052020</f>
        <v>-1052020</v>
      </c>
      <c r="E22" s="51"/>
      <c r="F22" s="42"/>
    </row>
    <row r="23" spans="1:6">
      <c r="A23" s="63" t="s">
        <v>245</v>
      </c>
      <c r="B23" s="64">
        <f>-290580</f>
        <v>-290580</v>
      </c>
      <c r="C23" s="52"/>
      <c r="D23" s="64">
        <f>-227120</f>
        <v>-227120</v>
      </c>
      <c r="E23" s="51"/>
      <c r="F23" s="42"/>
    </row>
    <row r="24" spans="1:6">
      <c r="A24" s="63" t="s">
        <v>247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219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234</v>
      </c>
      <c r="B26" s="64">
        <f>-173633</f>
        <v>-173633</v>
      </c>
      <c r="C26" s="52"/>
      <c r="D26" s="64">
        <f>-205864</f>
        <v>-205864</v>
      </c>
      <c r="E26" s="51"/>
      <c r="F26" s="42"/>
    </row>
    <row r="27" spans="1:6">
      <c r="A27" s="45" t="s">
        <v>220</v>
      </c>
      <c r="B27" s="64">
        <f>-1725199</f>
        <v>-1725199</v>
      </c>
      <c r="C27" s="52"/>
      <c r="D27" s="64">
        <f>-1540961</f>
        <v>-1540961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246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255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249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254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250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221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f>-65040</f>
        <v>-65040</v>
      </c>
      <c r="C37" s="52"/>
      <c r="D37" s="64">
        <f>-258505</f>
        <v>-258505</v>
      </c>
      <c r="E37" s="51"/>
      <c r="F37" s="42"/>
    </row>
    <row r="38" spans="1:6">
      <c r="A38" s="63" t="s">
        <v>253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252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222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256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223</v>
      </c>
      <c r="B42" s="54">
        <f>SUM(B9:B41)</f>
        <v>-2866447</v>
      </c>
      <c r="C42" s="55"/>
      <c r="D42" s="54">
        <f>SUM(D9:D41)</f>
        <v>-4246472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224</v>
      </c>
      <c r="B44" s="64">
        <f>0</f>
        <v>0</v>
      </c>
      <c r="C44" s="52"/>
      <c r="D44" s="64">
        <f>0</f>
        <v>0</v>
      </c>
      <c r="E44" s="51"/>
      <c r="F44" s="42"/>
    </row>
    <row r="45" spans="1:6">
      <c r="A45" s="63" t="s">
        <v>225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235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239</v>
      </c>
      <c r="B47" s="67">
        <f>SUM(B42:B46)</f>
        <v>-2866447</v>
      </c>
      <c r="C47" s="58"/>
      <c r="D47" s="67">
        <f>SUM(D42:D46)</f>
        <v>-4246472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1" t="s">
        <v>213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-2866447</v>
      </c>
      <c r="C57" s="77"/>
      <c r="D57" s="76">
        <f>D47+D55</f>
        <v>-4246472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233</v>
      </c>
      <c r="B59" s="74"/>
      <c r="C59" s="75"/>
      <c r="D59" s="74"/>
      <c r="E59" s="61"/>
      <c r="F59" s="39"/>
    </row>
    <row r="60" spans="1:6">
      <c r="A60" s="73" t="s">
        <v>226</v>
      </c>
      <c r="B60" s="64"/>
      <c r="C60" s="51"/>
      <c r="D60" s="64"/>
      <c r="E60" s="61"/>
      <c r="F60" s="39"/>
    </row>
    <row r="61" spans="1:6">
      <c r="A61" s="73" t="s">
        <v>227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Planet</cp:lastModifiedBy>
  <cp:lastPrinted>2016-10-03T09:59:38Z</cp:lastPrinted>
  <dcterms:created xsi:type="dcterms:W3CDTF">2012-01-19T09:31:29Z</dcterms:created>
  <dcterms:modified xsi:type="dcterms:W3CDTF">2022-07-12T08:43:14Z</dcterms:modified>
</cp:coreProperties>
</file>