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KONTABEL 2021\BESLAND\"/>
    </mc:Choice>
  </mc:AlternateContent>
  <bookViews>
    <workbookView xWindow="0" yWindow="0" windowWidth="25170" windowHeight="11910" activeTab="2"/>
  </bookViews>
  <sheets>
    <sheet name="Kapak" sheetId="4" r:id="rId1"/>
    <sheet name="Pozicioni Financiar" sheetId="1" r:id="rId2"/>
    <sheet name="PASH" sheetId="2" r:id="rId3"/>
    <sheet name="Cash FLow" sheetId="7" r:id="rId4"/>
  </sheets>
  <calcPr calcId="191029"/>
</workbook>
</file>

<file path=xl/calcChain.xml><?xml version="1.0" encoding="utf-8"?>
<calcChain xmlns="http://schemas.openxmlformats.org/spreadsheetml/2006/main">
  <c r="C54" i="7" l="1"/>
  <c r="D57" i="1" l="1"/>
  <c r="D107" i="1"/>
  <c r="D109" i="1" s="1"/>
  <c r="B107" i="1"/>
  <c r="B109" i="1" s="1"/>
  <c r="D92" i="1"/>
  <c r="D75" i="1"/>
  <c r="B75" i="1"/>
  <c r="D55" i="1"/>
  <c r="B55" i="1"/>
  <c r="D33" i="1"/>
  <c r="D42" i="2"/>
  <c r="D47" i="2" s="1"/>
  <c r="D57" i="2" s="1"/>
  <c r="D94" i="1" l="1"/>
  <c r="D111" i="1" s="1"/>
  <c r="E72" i="7"/>
  <c r="C32" i="7"/>
  <c r="C34" i="7"/>
  <c r="C35" i="7" l="1"/>
  <c r="D113" i="1" l="1"/>
  <c r="B4" i="7" l="1"/>
  <c r="B3" i="7"/>
  <c r="B2" i="7"/>
  <c r="B1" i="7"/>
  <c r="C15" i="7" l="1"/>
  <c r="C41" i="7" s="1"/>
  <c r="C49" i="7" s="1"/>
  <c r="C67" i="7" l="1"/>
  <c r="C64" i="7" l="1"/>
  <c r="B42" i="2" l="1"/>
  <c r="B55" i="2"/>
  <c r="B92" i="1"/>
  <c r="B94" i="1" s="1"/>
  <c r="C11" i="7" l="1"/>
  <c r="C14" i="7"/>
  <c r="C33" i="7"/>
  <c r="B33" i="1"/>
  <c r="B57" i="1" s="1"/>
  <c r="B47" i="2" l="1"/>
  <c r="B57" i="2" s="1"/>
  <c r="C37" i="7"/>
  <c r="C66" i="7" s="1"/>
  <c r="C69" i="7" s="1"/>
  <c r="C72" i="7" s="1"/>
  <c r="B111" i="1" l="1"/>
  <c r="B113" i="1" s="1"/>
</calcChain>
</file>

<file path=xl/sharedStrings.xml><?xml version="1.0" encoding="utf-8"?>
<sst xmlns="http://schemas.openxmlformats.org/spreadsheetml/2006/main" count="260" uniqueCount="222">
  <si>
    <t>Besland shpk</t>
  </si>
  <si>
    <t>NIPT K86418402L</t>
  </si>
  <si>
    <t>Vlera ne 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</si>
  <si>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</si>
  <si>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</si>
  <si>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</si>
  <si>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</si>
  <si>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</si>
  <si>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</si>
  <si>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</si>
  <si>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</si>
  <si>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</si>
  <si>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</si>
  <si>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</si>
  <si>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</si>
  <si>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</si>
  <si>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</si>
  <si>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</si>
  <si>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</si>
  <si>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</si>
  <si>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</si>
  <si>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</si>
  <si>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</si>
  <si>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</si>
  <si>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</si>
  <si>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</si>
  <si>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</si>
  <si>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</si>
  <si>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</si>
  <si>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</si>
  <si>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</si>
  <si>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</si>
  <si>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</si>
  <si>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</si>
  <si>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</si>
  <si>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</si>
  <si>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</si>
  <si>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</si>
  <si>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</si>
  <si>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</si>
  <si>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</si>
  <si>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</si>
  <si>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</si>
  <si>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</si>
  <si>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</si>
  <si>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</si>
  <si>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</si>
  <si>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</si>
  <si>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</si>
  <si>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</si>
  <si>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</si>
  <si>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</si>
  <si>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</si>
  <si>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</si>
  <si>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</si>
  <si>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</si>
  <si>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</si>
  <si>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</si>
  <si>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</si>
  <si>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</si>
  <si>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</si>
  <si>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</si>
  <si>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</si>
  <si>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</si>
  <si>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</si>
  <si>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</si>
  <si>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</si>
  <si>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</si>
  <si>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</si>
  <si>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</si>
  <si>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</si>
  <si>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</si>
  <si>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</si>
  <si>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</si>
  <si>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</si>
  <si>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</si>
  <si>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</si>
  <si>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</si>
  <si>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</si>
  <si>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</si>
  <si>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</si>
  <si>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</si>
  <si>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</si>
  <si>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</si>
  <si>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</si>
  <si>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</si>
  <si>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</si>
  <si>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</si>
  <si>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</si>
  <si>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</si>
  <si>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</si>
  <si>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</si>
  <si>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</si>
  <si>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</si>
  <si>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</si>
  <si>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</si>
  <si>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</si>
  <si>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</si>
  <si>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</si>
  <si>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</si>
  <si>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</si>
  <si>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</si>
  <si>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</si>
  <si>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</si>
  <si>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</si>
  <si>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</si>
  <si>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</si>
  <si>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</si>
  <si>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</si>
  <si>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</si>
  <si>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</si>
  <si>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</si>
  <si>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</si>
  <si>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</si>
  <si>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</si>
  <si>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</si>
  <si>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</si>
  <si>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</si>
  <si>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</si>
  <si>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</si>
  <si>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</si>
  <si>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</si>
  <si>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</si>
  <si>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</si>
  <si>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</si>
  <si>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</si>
  <si>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</si>
  <si>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</si>
  <si>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</si>
  <si>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</si>
  <si>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</si>
  <si>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</si>
  <si>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</si>
  <si>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</si>
  <si>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</si>
  <si>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</si>
  <si>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</si>
  <si>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</si>
  <si>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</si>
  <si>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</si>
  <si>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</si>
  <si>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</si>
  <si>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</si>
  <si>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</si>
  <si>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</si>
  <si>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</si>
  <si>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</si>
  <si>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Emertimi dhe Forma ligjore :</t>
  </si>
  <si>
    <t>NIPT -i:</t>
  </si>
  <si>
    <t xml:space="preserve">Adresa e Selise: </t>
  </si>
  <si>
    <t>Data e Krijimit :</t>
  </si>
  <si>
    <t>Veprimtaria  Kryesore:</t>
  </si>
  <si>
    <t>P A S Q Y R A T     F I N A N C I A R E</t>
  </si>
  <si>
    <t>(Kuadri ligjor: Ligjit Nr.25/2018 dt.10.05.2018"Për Kontabilitetin dhe Pasqyrat Financiare". Pasqyrave Financiare janë hartuar sipas Standardeve Kontabël Kombëtare SKKP Nr.2, i ndryshuar)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</si>
  <si>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</si>
  <si>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</si>
  <si>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</si>
  <si>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</si>
  <si>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</si>
  <si>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</si>
  <si>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</si>
  <si>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</si>
  <si>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</si>
  <si>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</si>
  <si>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</si>
  <si>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</si>
  <si>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</si>
  <si>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</si>
  <si>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</si>
  <si>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</si>
  <si>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</si>
  <si>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</si>
  <si>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</si>
  <si>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</si>
  <si>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</si>
  <si>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</si>
  <si>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</si>
  <si>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</si>
  <si>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</si>
  <si>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</si>
  <si>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</si>
  <si>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</si>
  <si>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</si>
  <si>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</si>
  <si>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</si>
  <si>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</si>
  <si>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</si>
  <si>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</si>
  <si>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</si>
  <si>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</si>
  <si>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</si>
  <si>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</si>
  <si>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</si>
  <si>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</si>
  <si>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</si>
  <si>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</si>
  <si>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</si>
  <si>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</si>
  <si>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</si>
  <si>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</si>
  <si>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</si>
  <si>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</si>
  <si>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</si>
  <si>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</si>
  <si>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</si>
  <si>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</si>
  <si>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</si>
  <si>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</si>
  <si>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</si>
  <si>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</si>
  <si>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</si>
  <si>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</si>
  <si>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</si>
  <si>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</si>
  <si>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K86418402L</t>
  </si>
  <si>
    <t>Bulqize, Lagjia "Qyteti Kraste"</t>
  </si>
  <si>
    <t>Transport mallrash dhe per te trete</t>
  </si>
  <si>
    <t>Viti   2021</t>
  </si>
  <si>
    <t>01.01.2021</t>
  </si>
  <si>
    <t>31.12.2021</t>
  </si>
  <si>
    <t>29.03.2022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</si>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</sst>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0"/>
      <name val="Cambria"/>
      <family val="1"/>
    </font>
    <font>
      <b/>
      <sz val="9"/>
      <name val="Cambria"/>
      <family val="1"/>
    </font>
    <font>
      <b/>
      <sz val="12"/>
      <name val="Cambria"/>
      <family val="1"/>
    </font>
    <font>
      <b/>
      <sz val="9"/>
      <color indexed="8"/>
      <name val="Cambria"/>
      <family val="1"/>
      <scheme val="major"/>
    </font>
    <font>
      <b/>
      <sz val="26"/>
      <name val="Cambria"/>
      <family val="1"/>
    </font>
    <font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13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8" fillId="0" borderId="0" xfId="0" applyNumberFormat="1" applyFont="1" applyFill="1" applyBorder="1" applyAlignment="1" applyProtection="1"/>
    <xf numFmtId="0" fontId="18" fillId="0" borderId="0" xfId="0" applyFont="1" applyBorder="1" applyAlignment="1"/>
    <xf numFmtId="0" fontId="6" fillId="0" borderId="0" xfId="5" applyFont="1" applyFill="1" applyBorder="1" applyAlignment="1">
      <alignment horizontal="left" vertical="center"/>
    </xf>
    <xf numFmtId="37" fontId="5" fillId="2" borderId="0" xfId="0" applyNumberFormat="1" applyFont="1" applyFill="1"/>
    <xf numFmtId="37" fontId="5" fillId="0" borderId="0" xfId="0" applyNumberFormat="1" applyFont="1" applyBorder="1"/>
    <xf numFmtId="37" fontId="2" fillId="0" borderId="0" xfId="0" applyNumberFormat="1" applyFont="1"/>
    <xf numFmtId="37" fontId="5" fillId="0" borderId="0" xfId="0" applyNumberFormat="1" applyFont="1"/>
    <xf numFmtId="37" fontId="6" fillId="0" borderId="1" xfId="0" applyNumberFormat="1" applyFont="1" applyBorder="1" applyAlignment="1">
      <alignment vertical="center"/>
    </xf>
    <xf numFmtId="37" fontId="3" fillId="0" borderId="0" xfId="0" applyNumberFormat="1" applyFont="1" applyFill="1" applyBorder="1" applyAlignment="1" applyProtection="1"/>
    <xf numFmtId="37" fontId="19" fillId="0" borderId="0" xfId="0" applyNumberFormat="1" applyFont="1" applyBorder="1" applyAlignment="1">
      <alignment vertical="center"/>
    </xf>
    <xf numFmtId="37" fontId="6" fillId="0" borderId="2" xfId="0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37" fontId="6" fillId="0" borderId="3" xfId="0" applyNumberFormat="1" applyFont="1" applyFill="1" applyBorder="1" applyAlignment="1">
      <alignment vertical="center"/>
    </xf>
    <xf numFmtId="37" fontId="5" fillId="0" borderId="0" xfId="0" applyNumberFormat="1" applyFont="1" applyFill="1" applyBorder="1"/>
    <xf numFmtId="37" fontId="2" fillId="0" borderId="1" xfId="0" applyNumberFormat="1" applyFont="1" applyBorder="1"/>
    <xf numFmtId="0" fontId="12" fillId="0" borderId="0" xfId="0" applyNumberFormat="1" applyFont="1" applyFill="1" applyBorder="1" applyAlignment="1" applyProtection="1">
      <alignment wrapText="1"/>
    </xf>
    <xf numFmtId="37" fontId="5" fillId="0" borderId="0" xfId="0" applyNumberFormat="1" applyFont="1" applyFill="1"/>
    <xf numFmtId="14" fontId="16" fillId="0" borderId="0" xfId="5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vertical="top" wrapText="1"/>
    </xf>
    <xf numFmtId="0" fontId="16" fillId="0" borderId="0" xfId="5" applyFont="1" applyFill="1" applyBorder="1" applyAlignment="1">
      <alignment horizontal="center" vertical="center"/>
    </xf>
    <xf numFmtId="0" fontId="14" fillId="0" borderId="0" xfId="4" applyNumberFormat="1" applyFont="1" applyFill="1" applyBorder="1" applyAlignment="1">
      <alignment vertical="center"/>
    </xf>
    <xf numFmtId="0" fontId="16" fillId="0" borderId="0" xfId="4" applyNumberFormat="1" applyFont="1" applyFill="1" applyBorder="1" applyAlignment="1">
      <alignment horizontal="center" vertical="center"/>
    </xf>
    <xf numFmtId="0" fontId="20" fillId="0" borderId="0" xfId="4" applyNumberFormat="1" applyFont="1" applyFill="1" applyBorder="1" applyAlignment="1">
      <alignment vertical="center"/>
    </xf>
    <xf numFmtId="37" fontId="20" fillId="0" borderId="0" xfId="4" applyNumberFormat="1" applyFont="1" applyFill="1" applyBorder="1" applyAlignment="1">
      <alignment vertical="center"/>
    </xf>
    <xf numFmtId="0" fontId="16" fillId="0" borderId="0" xfId="4" applyNumberFormat="1" applyFont="1" applyFill="1" applyBorder="1" applyAlignment="1">
      <alignment horizontal="left" vertical="center" wrapText="1"/>
    </xf>
    <xf numFmtId="0" fontId="21" fillId="5" borderId="5" xfId="0" applyFont="1" applyFill="1" applyBorder="1"/>
    <xf numFmtId="0" fontId="21" fillId="5" borderId="6" xfId="0" applyFont="1" applyFill="1" applyBorder="1"/>
    <xf numFmtId="0" fontId="21" fillId="5" borderId="7" xfId="0" applyFont="1" applyFill="1" applyBorder="1"/>
    <xf numFmtId="0" fontId="21" fillId="5" borderId="0" xfId="0" applyFont="1" applyFill="1"/>
    <xf numFmtId="0" fontId="22" fillId="5" borderId="8" xfId="0" applyFont="1" applyFill="1" applyBorder="1"/>
    <xf numFmtId="0" fontId="22" fillId="5" borderId="0" xfId="0" applyFont="1" applyFill="1"/>
    <xf numFmtId="0" fontId="22" fillId="5" borderId="9" xfId="0" applyFont="1" applyFill="1" applyBorder="1"/>
    <xf numFmtId="0" fontId="22" fillId="5" borderId="3" xfId="0" applyFont="1" applyFill="1" applyBorder="1"/>
    <xf numFmtId="0" fontId="21" fillId="5" borderId="8" xfId="0" applyFont="1" applyFill="1" applyBorder="1"/>
    <xf numFmtId="0" fontId="21" fillId="5" borderId="9" xfId="0" applyFont="1" applyFill="1" applyBorder="1"/>
    <xf numFmtId="0" fontId="22" fillId="5" borderId="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3" fillId="5" borderId="8" xfId="0" applyFont="1" applyFill="1" applyBorder="1"/>
    <xf numFmtId="0" fontId="22" fillId="5" borderId="0" xfId="0" applyFont="1" applyFill="1" applyAlignment="1">
      <alignment horizontal="center"/>
    </xf>
    <xf numFmtId="0" fontId="23" fillId="5" borderId="0" xfId="0" applyFont="1" applyFill="1"/>
    <xf numFmtId="0" fontId="23" fillId="5" borderId="9" xfId="0" applyFont="1" applyFill="1" applyBorder="1"/>
    <xf numFmtId="0" fontId="21" fillId="5" borderId="10" xfId="0" applyFont="1" applyFill="1" applyBorder="1"/>
    <xf numFmtId="0" fontId="21" fillId="5" borderId="11" xfId="0" applyFont="1" applyFill="1" applyBorder="1"/>
    <xf numFmtId="0" fontId="21" fillId="5" borderId="12" xfId="0" applyFont="1" applyFill="1" applyBorder="1"/>
    <xf numFmtId="0" fontId="3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8" fontId="5" fillId="0" borderId="0" xfId="0" applyNumberFormat="1" applyFont="1"/>
    <xf numFmtId="0" fontId="1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2" fillId="0" borderId="0" xfId="0" applyFont="1" applyAlignment="1">
      <alignment horizontal="left" indent="2"/>
    </xf>
    <xf numFmtId="0" fontId="8" fillId="0" borderId="0" xfId="5" applyFont="1" applyAlignment="1">
      <alignment vertical="top" wrapText="1"/>
    </xf>
    <xf numFmtId="37" fontId="2" fillId="0" borderId="3" xfId="0" applyNumberFormat="1" applyFont="1" applyBorder="1"/>
    <xf numFmtId="0" fontId="12" fillId="0" borderId="0" xfId="0" applyFont="1" applyAlignment="1">
      <alignment horizontal="left" wrapText="1"/>
    </xf>
    <xf numFmtId="0" fontId="8" fillId="2" borderId="0" xfId="0" applyFont="1" applyFill="1" applyAlignment="1">
      <alignment horizontal="left" wrapText="1"/>
    </xf>
    <xf numFmtId="37" fontId="2" fillId="2" borderId="2" xfId="0" applyNumberFormat="1" applyFont="1" applyFill="1" applyBorder="1"/>
    <xf numFmtId="37" fontId="2" fillId="2" borderId="0" xfId="0" applyNumberFormat="1" applyFont="1" applyFill="1"/>
    <xf numFmtId="0" fontId="20" fillId="0" borderId="0" xfId="4" applyFont="1" applyAlignment="1">
      <alignment vertical="center"/>
    </xf>
    <xf numFmtId="164" fontId="20" fillId="0" borderId="0" xfId="4" applyNumberFormat="1" applyFont="1" applyAlignment="1">
      <alignment vertical="center"/>
    </xf>
    <xf numFmtId="1" fontId="20" fillId="0" borderId="0" xfId="4" applyNumberFormat="1" applyFont="1" applyAlignment="1">
      <alignment vertical="center"/>
    </xf>
    <xf numFmtId="37" fontId="16" fillId="0" borderId="0" xfId="4" applyNumberFormat="1" applyFont="1" applyFill="1" applyBorder="1" applyAlignment="1">
      <alignment horizontal="left" vertical="center" wrapText="1"/>
    </xf>
    <xf numFmtId="37" fontId="3" fillId="0" borderId="0" xfId="0" applyNumberFormat="1" applyFont="1" applyFill="1" applyBorder="1" applyAlignment="1" applyProtection="1">
      <alignment horizontal="center"/>
    </xf>
    <xf numFmtId="37" fontId="6" fillId="0" borderId="0" xfId="0" applyNumberFormat="1" applyFont="1" applyBorder="1" applyAlignment="1">
      <alignment horizontal="center" vertical="center"/>
    </xf>
    <xf numFmtId="37" fontId="14" fillId="0" borderId="0" xfId="3" applyNumberFormat="1" applyFont="1" applyAlignment="1">
      <alignment horizontal="center" vertical="center"/>
    </xf>
    <xf numFmtId="37" fontId="16" fillId="0" borderId="0" xfId="5" applyNumberFormat="1" applyFont="1" applyAlignment="1">
      <alignment horizontal="center"/>
    </xf>
    <xf numFmtId="37" fontId="16" fillId="0" borderId="0" xfId="4" applyNumberFormat="1" applyFont="1" applyFill="1" applyBorder="1" applyAlignment="1">
      <alignment horizontal="center" vertical="center"/>
    </xf>
    <xf numFmtId="37" fontId="16" fillId="0" borderId="0" xfId="4" applyNumberFormat="1" applyFont="1" applyFill="1" applyBorder="1" applyAlignment="1">
      <alignment vertical="center"/>
    </xf>
    <xf numFmtId="0" fontId="22" fillId="5" borderId="3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center"/>
    </xf>
    <xf numFmtId="14" fontId="22" fillId="5" borderId="4" xfId="0" applyNumberFormat="1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25" fillId="5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26" fillId="0" borderId="0" xfId="4" applyNumberFormat="1" applyFont="1" applyFill="1" applyBorder="1" applyAlignment="1">
      <alignment vertic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4" workbookViewId="0">
      <selection activeCell="G52" sqref="G52"/>
    </sheetView>
  </sheetViews>
  <sheetFormatPr defaultColWidth="9.140625" defaultRowHeight="12.75" x14ac:dyDescent="0.2"/>
  <cols>
    <col min="1" max="1" width="6.7109375" style="76" customWidth="1"/>
    <col min="2" max="16384" width="9.140625" style="76"/>
  </cols>
  <sheetData>
    <row r="1" spans="1:10" ht="13.15" x14ac:dyDescent="0.25">
      <c r="A1" s="73"/>
      <c r="B1" s="74"/>
      <c r="C1" s="74"/>
      <c r="D1" s="74"/>
      <c r="E1" s="74"/>
      <c r="F1" s="74"/>
      <c r="G1" s="74"/>
      <c r="H1" s="74"/>
      <c r="I1" s="74"/>
      <c r="J1" s="75"/>
    </row>
    <row r="2" spans="1:10" s="78" customFormat="1" ht="15" x14ac:dyDescent="0.25">
      <c r="A2" s="77"/>
      <c r="B2" s="78" t="s">
        <v>147</v>
      </c>
      <c r="E2" s="120" t="s">
        <v>0</v>
      </c>
      <c r="F2" s="120"/>
      <c r="G2" s="120"/>
      <c r="H2" s="120"/>
      <c r="I2" s="120"/>
      <c r="J2" s="79"/>
    </row>
    <row r="3" spans="1:10" s="78" customFormat="1" ht="11.45" x14ac:dyDescent="0.2">
      <c r="A3" s="77"/>
      <c r="B3" s="78" t="s">
        <v>148</v>
      </c>
      <c r="E3" s="121" t="s">
        <v>214</v>
      </c>
      <c r="F3" s="121"/>
      <c r="G3" s="121"/>
      <c r="H3" s="121"/>
      <c r="I3" s="121"/>
      <c r="J3" s="79"/>
    </row>
    <row r="4" spans="1:10" s="78" customFormat="1" ht="11.45" x14ac:dyDescent="0.2">
      <c r="A4" s="77"/>
      <c r="B4" s="78" t="s">
        <v>149</v>
      </c>
      <c r="E4" s="118" t="s">
        <v>215</v>
      </c>
      <c r="F4" s="118"/>
      <c r="G4" s="118"/>
      <c r="H4" s="118"/>
      <c r="I4" s="118"/>
      <c r="J4" s="79"/>
    </row>
    <row r="5" spans="1:10" s="78" customFormat="1" ht="15" customHeight="1" x14ac:dyDescent="0.2">
      <c r="A5" s="77"/>
      <c r="E5" s="121"/>
      <c r="F5" s="121"/>
      <c r="G5" s="121"/>
      <c r="H5" s="121"/>
      <c r="I5" s="121"/>
      <c r="J5" s="79"/>
    </row>
    <row r="6" spans="1:10" s="78" customFormat="1" ht="11.45" x14ac:dyDescent="0.2">
      <c r="A6" s="77"/>
      <c r="B6" s="78" t="s">
        <v>150</v>
      </c>
      <c r="E6" s="119">
        <v>39493</v>
      </c>
      <c r="F6" s="119"/>
      <c r="G6" s="119"/>
      <c r="H6" s="119"/>
      <c r="I6" s="119"/>
      <c r="J6" s="79"/>
    </row>
    <row r="7" spans="1:10" s="78" customFormat="1" ht="11.45" x14ac:dyDescent="0.2">
      <c r="A7" s="77"/>
      <c r="J7" s="79"/>
    </row>
    <row r="8" spans="1:10" s="78" customFormat="1" ht="11.45" x14ac:dyDescent="0.2">
      <c r="A8" s="77"/>
      <c r="B8" s="78" t="s">
        <v>151</v>
      </c>
      <c r="E8" s="118" t="s">
        <v>216</v>
      </c>
      <c r="F8" s="118"/>
      <c r="G8" s="118"/>
      <c r="H8" s="118"/>
      <c r="I8" s="118"/>
      <c r="J8" s="79"/>
    </row>
    <row r="9" spans="1:10" s="78" customFormat="1" ht="11.45" x14ac:dyDescent="0.2">
      <c r="A9" s="77"/>
      <c r="E9" s="122"/>
      <c r="F9" s="122"/>
      <c r="G9" s="122"/>
      <c r="H9" s="122"/>
      <c r="I9" s="122"/>
      <c r="J9" s="79"/>
    </row>
    <row r="10" spans="1:10" s="78" customFormat="1" ht="11.45" x14ac:dyDescent="0.2">
      <c r="A10" s="77"/>
      <c r="E10" s="80"/>
      <c r="F10" s="80"/>
      <c r="G10" s="80"/>
      <c r="H10" s="80"/>
      <c r="I10" s="80"/>
      <c r="J10" s="79"/>
    </row>
    <row r="11" spans="1:10" ht="13.15" x14ac:dyDescent="0.25">
      <c r="A11" s="81"/>
      <c r="J11" s="82"/>
    </row>
    <row r="12" spans="1:10" ht="13.15" x14ac:dyDescent="0.25">
      <c r="A12" s="81"/>
      <c r="J12" s="82"/>
    </row>
    <row r="13" spans="1:10" ht="13.15" x14ac:dyDescent="0.25">
      <c r="A13" s="81"/>
      <c r="J13" s="82"/>
    </row>
    <row r="14" spans="1:10" ht="13.15" x14ac:dyDescent="0.25">
      <c r="A14" s="81"/>
      <c r="J14" s="82"/>
    </row>
    <row r="15" spans="1:10" ht="13.15" x14ac:dyDescent="0.25">
      <c r="A15" s="81"/>
      <c r="J15" s="82"/>
    </row>
    <row r="16" spans="1:10" ht="13.15" x14ac:dyDescent="0.25">
      <c r="A16" s="81"/>
      <c r="J16" s="82"/>
    </row>
    <row r="17" spans="1:10" ht="13.15" x14ac:dyDescent="0.25">
      <c r="A17" s="81"/>
      <c r="J17" s="82"/>
    </row>
    <row r="18" spans="1:10" ht="13.15" x14ac:dyDescent="0.25">
      <c r="A18" s="81"/>
      <c r="J18" s="82"/>
    </row>
    <row r="19" spans="1:10" ht="13.15" x14ac:dyDescent="0.25">
      <c r="A19" s="81"/>
      <c r="J19" s="82"/>
    </row>
    <row r="20" spans="1:10" ht="13.15" x14ac:dyDescent="0.25">
      <c r="A20" s="81"/>
      <c r="J20" s="82"/>
    </row>
    <row r="21" spans="1:10" ht="13.15" x14ac:dyDescent="0.25">
      <c r="A21" s="81"/>
      <c r="J21" s="82"/>
    </row>
    <row r="22" spans="1:10" ht="13.15" x14ac:dyDescent="0.25">
      <c r="A22" s="81"/>
      <c r="J22" s="82"/>
    </row>
    <row r="23" spans="1:10" ht="32.450000000000003" x14ac:dyDescent="0.55000000000000004">
      <c r="A23" s="123" t="s">
        <v>152</v>
      </c>
      <c r="B23" s="124"/>
      <c r="C23" s="124"/>
      <c r="D23" s="124"/>
      <c r="E23" s="124"/>
      <c r="F23" s="124"/>
      <c r="G23" s="124"/>
      <c r="H23" s="124"/>
      <c r="I23" s="124"/>
      <c r="J23" s="125"/>
    </row>
    <row r="24" spans="1:10" ht="12.75" customHeight="1" x14ac:dyDescent="0.2">
      <c r="A24" s="126" t="s">
        <v>153</v>
      </c>
      <c r="B24" s="127"/>
      <c r="C24" s="127"/>
      <c r="D24" s="127"/>
      <c r="E24" s="127"/>
      <c r="F24" s="127"/>
      <c r="G24" s="127"/>
      <c r="H24" s="127"/>
      <c r="I24" s="127"/>
      <c r="J24" s="128"/>
    </row>
    <row r="25" spans="1:10" x14ac:dyDescent="0.2">
      <c r="A25" s="126"/>
      <c r="B25" s="127"/>
      <c r="C25" s="127"/>
      <c r="D25" s="127"/>
      <c r="E25" s="127"/>
      <c r="F25" s="127"/>
      <c r="G25" s="127"/>
      <c r="H25" s="127"/>
      <c r="I25" s="127"/>
      <c r="J25" s="128"/>
    </row>
    <row r="26" spans="1:10" ht="13.15" x14ac:dyDescent="0.25">
      <c r="A26" s="83"/>
      <c r="B26" s="84"/>
      <c r="C26" s="84"/>
      <c r="D26" s="84"/>
      <c r="E26" s="84"/>
      <c r="F26" s="84"/>
      <c r="G26" s="84"/>
      <c r="H26" s="84"/>
      <c r="I26" s="84"/>
      <c r="J26" s="82"/>
    </row>
    <row r="27" spans="1:10" ht="13.15" x14ac:dyDescent="0.25">
      <c r="A27" s="83"/>
      <c r="B27" s="84"/>
      <c r="C27" s="84"/>
      <c r="D27" s="84"/>
      <c r="E27" s="84"/>
      <c r="F27" s="84"/>
      <c r="G27" s="84"/>
      <c r="H27" s="84"/>
      <c r="I27" s="84"/>
      <c r="J27" s="82"/>
    </row>
    <row r="28" spans="1:10" ht="13.15" x14ac:dyDescent="0.25">
      <c r="A28" s="83"/>
      <c r="B28" s="84"/>
      <c r="C28" s="84"/>
      <c r="D28" s="84"/>
      <c r="E28" s="84"/>
      <c r="F28" s="84"/>
      <c r="G28" s="84"/>
      <c r="H28" s="84"/>
      <c r="I28" s="84"/>
      <c r="J28" s="82"/>
    </row>
    <row r="29" spans="1:10" ht="13.15" x14ac:dyDescent="0.25">
      <c r="A29" s="81"/>
      <c r="J29" s="82"/>
    </row>
    <row r="30" spans="1:10" ht="15" customHeight="1" x14ac:dyDescent="0.2">
      <c r="A30" s="129" t="s">
        <v>217</v>
      </c>
      <c r="B30" s="130"/>
      <c r="C30" s="130"/>
      <c r="D30" s="130"/>
      <c r="E30" s="130"/>
      <c r="F30" s="130"/>
      <c r="G30" s="130"/>
      <c r="H30" s="130"/>
      <c r="I30" s="130"/>
      <c r="J30" s="131"/>
    </row>
    <row r="31" spans="1:10" ht="15" customHeight="1" x14ac:dyDescent="0.2">
      <c r="A31" s="129"/>
      <c r="B31" s="130"/>
      <c r="C31" s="130"/>
      <c r="D31" s="130"/>
      <c r="E31" s="130"/>
      <c r="F31" s="130"/>
      <c r="G31" s="130"/>
      <c r="H31" s="130"/>
      <c r="I31" s="130"/>
      <c r="J31" s="131"/>
    </row>
    <row r="32" spans="1:10" x14ac:dyDescent="0.2">
      <c r="A32" s="129"/>
      <c r="B32" s="130"/>
      <c r="C32" s="130"/>
      <c r="D32" s="130"/>
      <c r="E32" s="130"/>
      <c r="F32" s="130"/>
      <c r="G32" s="130"/>
      <c r="H32" s="130"/>
      <c r="I32" s="130"/>
      <c r="J32" s="131"/>
    </row>
    <row r="33" spans="1:10" ht="13.15" x14ac:dyDescent="0.25">
      <c r="A33" s="81"/>
      <c r="J33" s="82"/>
    </row>
    <row r="34" spans="1:10" ht="13.15" x14ac:dyDescent="0.25">
      <c r="A34" s="81"/>
      <c r="J34" s="82"/>
    </row>
    <row r="35" spans="1:10" ht="13.15" x14ac:dyDescent="0.25">
      <c r="A35" s="81"/>
      <c r="J35" s="82"/>
    </row>
    <row r="36" spans="1:10" ht="13.15" x14ac:dyDescent="0.25">
      <c r="A36" s="81"/>
      <c r="J36" s="82"/>
    </row>
    <row r="37" spans="1:10" ht="13.15" x14ac:dyDescent="0.25">
      <c r="A37" s="81"/>
      <c r="J37" s="82"/>
    </row>
    <row r="38" spans="1:10" ht="13.15" x14ac:dyDescent="0.25">
      <c r="A38" s="81"/>
      <c r="J38" s="82"/>
    </row>
    <row r="39" spans="1:10" ht="13.15" x14ac:dyDescent="0.25">
      <c r="A39" s="81"/>
      <c r="J39" s="82"/>
    </row>
    <row r="40" spans="1:10" ht="13.15" x14ac:dyDescent="0.25">
      <c r="A40" s="81"/>
      <c r="J40" s="82"/>
    </row>
    <row r="41" spans="1:10" ht="13.15" x14ac:dyDescent="0.25">
      <c r="A41" s="81"/>
      <c r="J41" s="82"/>
    </row>
    <row r="42" spans="1:10" ht="13.15" x14ac:dyDescent="0.25">
      <c r="A42" s="81"/>
      <c r="J42" s="82"/>
    </row>
    <row r="43" spans="1:10" s="78" customFormat="1" ht="11.45" x14ac:dyDescent="0.2">
      <c r="A43" s="77"/>
      <c r="B43" s="78" t="s">
        <v>154</v>
      </c>
      <c r="G43" s="118" t="s">
        <v>155</v>
      </c>
      <c r="H43" s="118"/>
      <c r="J43" s="79"/>
    </row>
    <row r="44" spans="1:10" s="78" customFormat="1" ht="11.45" x14ac:dyDescent="0.2">
      <c r="A44" s="77"/>
      <c r="B44" s="78" t="s">
        <v>156</v>
      </c>
      <c r="G44" s="117" t="s">
        <v>157</v>
      </c>
      <c r="H44" s="117"/>
      <c r="J44" s="79"/>
    </row>
    <row r="45" spans="1:10" s="78" customFormat="1" ht="11.45" x14ac:dyDescent="0.2">
      <c r="A45" s="77"/>
      <c r="B45" s="78" t="s">
        <v>158</v>
      </c>
      <c r="G45" s="117" t="s">
        <v>159</v>
      </c>
      <c r="H45" s="117"/>
      <c r="J45" s="79"/>
    </row>
    <row r="46" spans="1:10" s="78" customFormat="1" ht="11.45" x14ac:dyDescent="0.2">
      <c r="A46" s="77"/>
      <c r="B46" s="78" t="s">
        <v>160</v>
      </c>
      <c r="G46" s="117" t="s">
        <v>159</v>
      </c>
      <c r="H46" s="117"/>
      <c r="J46" s="79"/>
    </row>
    <row r="47" spans="1:10" x14ac:dyDescent="0.2">
      <c r="A47" s="81"/>
      <c r="J47" s="82"/>
    </row>
    <row r="48" spans="1:10" s="87" customFormat="1" ht="15.75" x14ac:dyDescent="0.25">
      <c r="A48" s="85"/>
      <c r="B48" s="78" t="s">
        <v>161</v>
      </c>
      <c r="C48" s="78"/>
      <c r="D48" s="78"/>
      <c r="E48" s="78"/>
      <c r="F48" s="86" t="s">
        <v>162</v>
      </c>
      <c r="G48" s="118" t="s">
        <v>218</v>
      </c>
      <c r="H48" s="118"/>
      <c r="J48" s="88"/>
    </row>
    <row r="49" spans="1:10" s="87" customFormat="1" ht="15.75" x14ac:dyDescent="0.25">
      <c r="A49" s="85"/>
      <c r="B49" s="78"/>
      <c r="C49" s="78"/>
      <c r="D49" s="78"/>
      <c r="E49" s="78"/>
      <c r="F49" s="86" t="s">
        <v>163</v>
      </c>
      <c r="G49" s="117" t="s">
        <v>219</v>
      </c>
      <c r="H49" s="117"/>
      <c r="J49" s="88"/>
    </row>
    <row r="50" spans="1:10" s="87" customFormat="1" ht="15.75" x14ac:dyDescent="0.25">
      <c r="A50" s="85"/>
      <c r="B50" s="78"/>
      <c r="C50" s="78"/>
      <c r="D50" s="78"/>
      <c r="E50" s="78"/>
      <c r="F50" s="86"/>
      <c r="G50" s="86"/>
      <c r="H50" s="86"/>
      <c r="J50" s="88"/>
    </row>
    <row r="51" spans="1:10" s="87" customFormat="1" ht="15.75" x14ac:dyDescent="0.25">
      <c r="A51" s="85"/>
      <c r="B51" s="78" t="s">
        <v>164</v>
      </c>
      <c r="C51" s="78"/>
      <c r="D51" s="78"/>
      <c r="E51" s="86"/>
      <c r="F51" s="78"/>
      <c r="G51" s="119" t="s">
        <v>220</v>
      </c>
      <c r="H51" s="119"/>
      <c r="J51" s="88"/>
    </row>
    <row r="52" spans="1:10" ht="13.5" thickBot="1" x14ac:dyDescent="0.25">
      <c r="A52" s="89"/>
      <c r="B52" s="90"/>
      <c r="C52" s="90"/>
      <c r="D52" s="90"/>
      <c r="E52" s="90"/>
      <c r="F52" s="90"/>
      <c r="G52" s="90"/>
      <c r="H52" s="90"/>
      <c r="I52" s="90"/>
      <c r="J52" s="91"/>
    </row>
  </sheetData>
  <mergeCells count="17">
    <mergeCell ref="G44:H44"/>
    <mergeCell ref="E2:I2"/>
    <mergeCell ref="E3:I3"/>
    <mergeCell ref="E4:I4"/>
    <mergeCell ref="E5:I5"/>
    <mergeCell ref="E6:I6"/>
    <mergeCell ref="E8:I8"/>
    <mergeCell ref="E9:I9"/>
    <mergeCell ref="A23:J23"/>
    <mergeCell ref="A24:J25"/>
    <mergeCell ref="A30:J32"/>
    <mergeCell ref="G43:H43"/>
    <mergeCell ref="G45:H45"/>
    <mergeCell ref="G46:H46"/>
    <mergeCell ref="G48:H48"/>
    <mergeCell ref="G49:H49"/>
    <mergeCell ref="G51:H5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topLeftCell="A85" workbookViewId="0">
      <selection activeCell="B85" sqref="B85"/>
    </sheetView>
  </sheetViews>
  <sheetFormatPr defaultColWidth="9.140625" defaultRowHeight="15" x14ac:dyDescent="0.25"/>
  <cols>
    <col min="1" max="1" width="52.7109375" style="3" customWidth="1"/>
    <col min="2" max="2" width="15.7109375" style="111" customWidth="1"/>
    <col min="3" max="3" width="2.28515625" style="111" customWidth="1"/>
    <col min="4" max="4" width="15.7109375" style="111" customWidth="1"/>
    <col min="5" max="5" width="2.42578125" style="2" customWidth="1"/>
    <col min="6" max="6" width="10.5703125" style="3" bestFit="1" customWidth="1"/>
    <col min="7" max="16384" width="9.140625" style="3"/>
  </cols>
  <sheetData>
    <row r="1" spans="1:5" ht="13.9" x14ac:dyDescent="0.25">
      <c r="A1" s="1" t="s">
        <v>221</v>
      </c>
    </row>
    <row r="2" spans="1:5" ht="14.45" x14ac:dyDescent="0.3">
      <c r="A2" s="4" t="s">
        <v>0</v>
      </c>
    </row>
    <row r="3" spans="1:5" ht="14.45" x14ac:dyDescent="0.3">
      <c r="A3" s="4" t="s">
        <v>1</v>
      </c>
    </row>
    <row r="4" spans="1:5" ht="14.45" x14ac:dyDescent="0.3">
      <c r="A4" s="4" t="s">
        <v>2</v>
      </c>
    </row>
    <row r="5" spans="1:5" ht="13.9" x14ac:dyDescent="0.25">
      <c r="A5" s="48" t="s">
        <v>61</v>
      </c>
    </row>
    <row r="6" spans="1:5" ht="13.9" x14ac:dyDescent="0.25">
      <c r="A6" s="49"/>
      <c r="B6" s="112" t="s">
        <v>4</v>
      </c>
      <c r="C6" s="112"/>
      <c r="D6" s="112" t="s">
        <v>4</v>
      </c>
    </row>
    <row r="7" spans="1:5" ht="13.9" x14ac:dyDescent="0.25">
      <c r="A7" s="49"/>
      <c r="B7" s="112" t="s">
        <v>5</v>
      </c>
      <c r="C7" s="112"/>
      <c r="D7" s="112" t="s">
        <v>6</v>
      </c>
      <c r="E7" s="3"/>
    </row>
    <row r="8" spans="1:5" ht="13.9" x14ac:dyDescent="0.25">
      <c r="A8" s="48" t="s">
        <v>62</v>
      </c>
      <c r="B8" s="57"/>
      <c r="C8" s="57"/>
      <c r="D8" s="57"/>
      <c r="E8" s="3"/>
    </row>
    <row r="9" spans="1:5" ht="13.9" x14ac:dyDescent="0.25">
      <c r="A9" s="48"/>
      <c r="B9" s="57"/>
      <c r="C9" s="57"/>
      <c r="D9" s="57"/>
      <c r="E9" s="3"/>
    </row>
    <row r="10" spans="1:5" ht="13.9" x14ac:dyDescent="0.25">
      <c r="A10" s="50" t="s">
        <v>63</v>
      </c>
      <c r="B10" s="54"/>
      <c r="C10" s="52"/>
      <c r="D10" s="54"/>
      <c r="E10" s="3"/>
    </row>
    <row r="11" spans="1:5" ht="13.9" x14ac:dyDescent="0.25">
      <c r="A11" s="10" t="s">
        <v>64</v>
      </c>
      <c r="B11" s="51">
        <v>129391</v>
      </c>
      <c r="C11" s="52"/>
      <c r="D11" s="51">
        <v>247710</v>
      </c>
      <c r="E11" s="3"/>
    </row>
    <row r="12" spans="1:5" ht="13.9" x14ac:dyDescent="0.25">
      <c r="A12" s="10" t="s">
        <v>65</v>
      </c>
      <c r="B12" s="53"/>
      <c r="C12" s="52"/>
      <c r="D12" s="53"/>
      <c r="E12" s="3"/>
    </row>
    <row r="13" spans="1:5" ht="13.9" x14ac:dyDescent="0.25">
      <c r="A13" s="14" t="s">
        <v>66</v>
      </c>
      <c r="B13" s="51"/>
      <c r="C13" s="52"/>
      <c r="D13" s="51"/>
      <c r="E13" s="3"/>
    </row>
    <row r="14" spans="1:5" ht="13.9" x14ac:dyDescent="0.25">
      <c r="A14" s="14" t="s">
        <v>67</v>
      </c>
      <c r="B14" s="51"/>
      <c r="C14" s="52"/>
      <c r="D14" s="51"/>
      <c r="E14" s="3"/>
    </row>
    <row r="15" spans="1:5" ht="13.9" x14ac:dyDescent="0.25">
      <c r="A15" s="14" t="s">
        <v>68</v>
      </c>
      <c r="B15" s="51"/>
      <c r="C15" s="52"/>
      <c r="D15" s="51"/>
      <c r="E15" s="3"/>
    </row>
    <row r="16" spans="1:5" ht="13.9" x14ac:dyDescent="0.25">
      <c r="A16" s="14" t="s">
        <v>69</v>
      </c>
      <c r="B16" s="51"/>
      <c r="C16" s="52"/>
      <c r="D16" s="51"/>
      <c r="E16" s="3"/>
    </row>
    <row r="17" spans="1:5" ht="13.9" x14ac:dyDescent="0.25">
      <c r="A17" s="10" t="s">
        <v>70</v>
      </c>
      <c r="B17" s="53"/>
      <c r="C17" s="52"/>
      <c r="D17" s="53"/>
      <c r="E17" s="3"/>
    </row>
    <row r="18" spans="1:5" ht="13.9" x14ac:dyDescent="0.25">
      <c r="A18" s="14" t="s">
        <v>71</v>
      </c>
      <c r="B18" s="51">
        <v>2369311</v>
      </c>
      <c r="C18" s="52"/>
      <c r="D18" s="51">
        <v>3125540</v>
      </c>
      <c r="E18" s="3"/>
    </row>
    <row r="19" spans="1:5" ht="13.9" x14ac:dyDescent="0.25">
      <c r="A19" s="14" t="s">
        <v>72</v>
      </c>
      <c r="B19" s="51"/>
      <c r="C19" s="52"/>
      <c r="D19" s="51"/>
      <c r="E19" s="3"/>
    </row>
    <row r="20" spans="1:5" ht="13.9" x14ac:dyDescent="0.25">
      <c r="A20" s="14" t="s">
        <v>73</v>
      </c>
      <c r="B20" s="51"/>
      <c r="C20" s="52"/>
      <c r="D20" s="51"/>
      <c r="E20" s="3"/>
    </row>
    <row r="21" spans="1:5" ht="13.9" x14ac:dyDescent="0.25">
      <c r="A21" s="14" t="s">
        <v>74</v>
      </c>
      <c r="B21" s="51">
        <v>916320</v>
      </c>
      <c r="C21" s="52"/>
      <c r="D21" s="51">
        <v>3601734</v>
      </c>
      <c r="E21" s="3"/>
    </row>
    <row r="22" spans="1:5" ht="13.9" x14ac:dyDescent="0.25">
      <c r="A22" s="14" t="s">
        <v>75</v>
      </c>
      <c r="B22" s="51"/>
      <c r="C22" s="52"/>
      <c r="D22" s="51"/>
      <c r="E22" s="3"/>
    </row>
    <row r="23" spans="1:5" ht="13.9" x14ac:dyDescent="0.25">
      <c r="A23" s="10" t="s">
        <v>76</v>
      </c>
      <c r="B23" s="54"/>
      <c r="C23" s="52"/>
      <c r="D23" s="54"/>
      <c r="E23" s="3"/>
    </row>
    <row r="24" spans="1:5" ht="13.9" x14ac:dyDescent="0.25">
      <c r="A24" s="14" t="s">
        <v>77</v>
      </c>
      <c r="B24" s="51">
        <v>754312</v>
      </c>
      <c r="C24" s="52"/>
      <c r="D24" s="51">
        <v>1005749</v>
      </c>
      <c r="E24" s="3"/>
    </row>
    <row r="25" spans="1:5" ht="13.9" x14ac:dyDescent="0.25">
      <c r="A25" s="14" t="s">
        <v>78</v>
      </c>
      <c r="B25" s="51"/>
      <c r="C25" s="52"/>
      <c r="D25" s="51"/>
      <c r="E25" s="3"/>
    </row>
    <row r="26" spans="1:5" ht="13.9" x14ac:dyDescent="0.25">
      <c r="A26" s="14" t="s">
        <v>79</v>
      </c>
      <c r="B26" s="51"/>
      <c r="C26" s="52"/>
      <c r="D26" s="51"/>
      <c r="E26" s="3"/>
    </row>
    <row r="27" spans="1:5" ht="13.9" x14ac:dyDescent="0.25">
      <c r="A27" s="14" t="s">
        <v>80</v>
      </c>
      <c r="B27" s="51"/>
      <c r="C27" s="52"/>
      <c r="D27" s="51"/>
      <c r="E27" s="3"/>
    </row>
    <row r="28" spans="1:5" ht="13.9" x14ac:dyDescent="0.25">
      <c r="A28" s="14" t="s">
        <v>81</v>
      </c>
      <c r="B28" s="51"/>
      <c r="C28" s="52"/>
      <c r="D28" s="51"/>
      <c r="E28" s="3"/>
    </row>
    <row r="29" spans="1:5" ht="13.9" x14ac:dyDescent="0.25">
      <c r="A29" s="14" t="s">
        <v>82</v>
      </c>
      <c r="B29" s="51"/>
      <c r="C29" s="52"/>
      <c r="D29" s="51"/>
      <c r="E29" s="3"/>
    </row>
    <row r="30" spans="1:5" ht="13.9" x14ac:dyDescent="0.25">
      <c r="A30" s="14" t="s">
        <v>83</v>
      </c>
      <c r="B30" s="51"/>
      <c r="C30" s="52"/>
      <c r="D30" s="51"/>
      <c r="E30" s="3"/>
    </row>
    <row r="31" spans="1:5" ht="13.9" x14ac:dyDescent="0.25">
      <c r="A31" s="10" t="s">
        <v>84</v>
      </c>
      <c r="B31" s="51">
        <v>657897</v>
      </c>
      <c r="C31" s="52"/>
      <c r="D31" s="51"/>
      <c r="E31" s="3"/>
    </row>
    <row r="32" spans="1:5" ht="13.9" x14ac:dyDescent="0.25">
      <c r="A32" s="10" t="s">
        <v>85</v>
      </c>
      <c r="B32" s="51"/>
      <c r="C32" s="52"/>
      <c r="D32" s="51"/>
      <c r="E32" s="3"/>
    </row>
    <row r="33" spans="1:6" ht="13.9" x14ac:dyDescent="0.25">
      <c r="A33" s="10" t="s">
        <v>86</v>
      </c>
      <c r="B33" s="55">
        <f>SUM(B11:B32)</f>
        <v>4827231</v>
      </c>
      <c r="C33" s="55"/>
      <c r="D33" s="55">
        <f t="shared" ref="D33" si="0">SUM(D11:D32)</f>
        <v>7980733</v>
      </c>
      <c r="E33" s="3"/>
    </row>
    <row r="34" spans="1:6" ht="13.9" x14ac:dyDescent="0.25">
      <c r="A34" s="10"/>
      <c r="B34" s="54"/>
      <c r="C34" s="52"/>
      <c r="D34" s="54"/>
      <c r="E34" s="3"/>
    </row>
    <row r="35" spans="1:6" ht="13.9" x14ac:dyDescent="0.25">
      <c r="A35" s="10" t="s">
        <v>87</v>
      </c>
      <c r="B35" s="54"/>
      <c r="C35" s="52"/>
      <c r="D35" s="54"/>
      <c r="E35" s="3"/>
    </row>
    <row r="36" spans="1:6" ht="13.9" x14ac:dyDescent="0.25">
      <c r="A36" s="10" t="s">
        <v>88</v>
      </c>
      <c r="B36" s="54"/>
      <c r="C36" s="52"/>
      <c r="D36" s="54"/>
      <c r="E36" s="3"/>
    </row>
    <row r="37" spans="1:6" ht="13.9" x14ac:dyDescent="0.25">
      <c r="A37" s="14" t="s">
        <v>89</v>
      </c>
      <c r="B37" s="51"/>
      <c r="C37" s="52"/>
      <c r="D37" s="51"/>
      <c r="E37" s="3"/>
    </row>
    <row r="38" spans="1:6" ht="13.9" x14ac:dyDescent="0.25">
      <c r="A38" s="14" t="s">
        <v>90</v>
      </c>
      <c r="B38" s="51"/>
      <c r="C38" s="52"/>
      <c r="D38" s="51"/>
      <c r="E38" s="3"/>
    </row>
    <row r="39" spans="1:6" ht="13.9" x14ac:dyDescent="0.25">
      <c r="A39" s="14" t="s">
        <v>91</v>
      </c>
      <c r="B39" s="51"/>
      <c r="C39" s="52"/>
      <c r="D39" s="51"/>
      <c r="E39" s="3"/>
    </row>
    <row r="40" spans="1:6" ht="13.9" x14ac:dyDescent="0.25">
      <c r="A40" s="14" t="s">
        <v>92</v>
      </c>
      <c r="B40" s="51"/>
      <c r="C40" s="52"/>
      <c r="D40" s="51"/>
      <c r="E40" s="3"/>
    </row>
    <row r="41" spans="1:6" ht="13.9" x14ac:dyDescent="0.25">
      <c r="A41" s="14" t="s">
        <v>93</v>
      </c>
      <c r="B41" s="51"/>
      <c r="C41" s="52"/>
      <c r="D41" s="51"/>
      <c r="E41" s="3"/>
    </row>
    <row r="42" spans="1:6" ht="13.9" x14ac:dyDescent="0.25">
      <c r="A42" s="14" t="s">
        <v>94</v>
      </c>
      <c r="B42" s="51"/>
      <c r="C42" s="52"/>
      <c r="D42" s="51"/>
      <c r="E42" s="3"/>
    </row>
    <row r="43" spans="1:6" ht="13.9" x14ac:dyDescent="0.25">
      <c r="A43" s="10" t="s">
        <v>95</v>
      </c>
      <c r="B43" s="54"/>
      <c r="C43" s="52"/>
      <c r="D43" s="54"/>
      <c r="E43" s="3"/>
    </row>
    <row r="44" spans="1:6" ht="13.9" x14ac:dyDescent="0.25">
      <c r="A44" s="14" t="s">
        <v>96</v>
      </c>
      <c r="B44" s="51"/>
      <c r="C44" s="52"/>
      <c r="D44" s="51"/>
      <c r="E44" s="3"/>
    </row>
    <row r="45" spans="1:6" ht="13.9" x14ac:dyDescent="0.25">
      <c r="A45" s="14" t="s">
        <v>97</v>
      </c>
      <c r="B45" s="51">
        <v>289560</v>
      </c>
      <c r="C45" s="52"/>
      <c r="D45" s="51">
        <v>304800</v>
      </c>
      <c r="E45" s="3"/>
    </row>
    <row r="46" spans="1:6" ht="13.9" x14ac:dyDescent="0.25">
      <c r="A46" s="14" t="s">
        <v>98</v>
      </c>
      <c r="B46" s="51">
        <v>23170651</v>
      </c>
      <c r="C46" s="52"/>
      <c r="D46" s="51">
        <v>24132022</v>
      </c>
      <c r="E46" s="3"/>
      <c r="F46" s="56"/>
    </row>
    <row r="47" spans="1:6" ht="13.9" x14ac:dyDescent="0.25">
      <c r="A47" s="14" t="s">
        <v>99</v>
      </c>
      <c r="B47" s="51"/>
      <c r="C47" s="52"/>
      <c r="D47" s="51"/>
      <c r="E47" s="3"/>
    </row>
    <row r="48" spans="1:6" ht="13.9" x14ac:dyDescent="0.25">
      <c r="A48" s="14" t="s">
        <v>100</v>
      </c>
      <c r="B48" s="51"/>
      <c r="C48" s="52"/>
      <c r="D48" s="51"/>
      <c r="E48" s="3"/>
    </row>
    <row r="49" spans="1:5" ht="13.9" x14ac:dyDescent="0.25">
      <c r="A49" s="10" t="s">
        <v>101</v>
      </c>
      <c r="B49" s="51"/>
      <c r="C49" s="52"/>
      <c r="D49" s="51"/>
      <c r="E49" s="3"/>
    </row>
    <row r="50" spans="1:5" ht="13.9" x14ac:dyDescent="0.25">
      <c r="A50" s="10" t="s">
        <v>102</v>
      </c>
      <c r="B50" s="54"/>
      <c r="C50" s="52"/>
      <c r="D50" s="54"/>
      <c r="E50" s="3"/>
    </row>
    <row r="51" spans="1:5" ht="13.9" x14ac:dyDescent="0.25">
      <c r="A51" s="14" t="s">
        <v>103</v>
      </c>
      <c r="B51" s="51"/>
      <c r="C51" s="52"/>
      <c r="D51" s="51"/>
      <c r="E51" s="3"/>
    </row>
    <row r="52" spans="1:5" ht="13.9" x14ac:dyDescent="0.25">
      <c r="A52" s="14" t="s">
        <v>104</v>
      </c>
      <c r="B52" s="51"/>
      <c r="C52" s="52"/>
      <c r="D52" s="51"/>
      <c r="E52" s="3"/>
    </row>
    <row r="53" spans="1:5" ht="13.9" x14ac:dyDescent="0.25">
      <c r="A53" s="14" t="s">
        <v>105</v>
      </c>
      <c r="B53" s="51"/>
      <c r="C53" s="52"/>
      <c r="D53" s="51"/>
      <c r="E53" s="3"/>
    </row>
    <row r="54" spans="1:5" ht="13.9" x14ac:dyDescent="0.25">
      <c r="A54" s="10" t="s">
        <v>106</v>
      </c>
      <c r="B54" s="51"/>
      <c r="C54" s="52"/>
      <c r="D54" s="51"/>
      <c r="E54" s="3"/>
    </row>
    <row r="55" spans="1:5" ht="13.9" x14ac:dyDescent="0.25">
      <c r="A55" s="10" t="s">
        <v>107</v>
      </c>
      <c r="B55" s="55">
        <f>SUM(B37:B54)</f>
        <v>23460211</v>
      </c>
      <c r="C55" s="55"/>
      <c r="D55" s="55">
        <f t="shared" ref="D55" si="1">SUM(D37:D54)</f>
        <v>24436822</v>
      </c>
      <c r="E55" s="55"/>
    </row>
    <row r="56" spans="1:5" ht="13.9" x14ac:dyDescent="0.25">
      <c r="A56" s="10"/>
      <c r="B56" s="57"/>
      <c r="C56" s="57"/>
      <c r="D56" s="57"/>
      <c r="E56" s="3"/>
    </row>
    <row r="57" spans="1:5" ht="14.45" thickBot="1" x14ac:dyDescent="0.3">
      <c r="A57" s="10" t="s">
        <v>108</v>
      </c>
      <c r="B57" s="58">
        <f>B55+B33</f>
        <v>28287442</v>
      </c>
      <c r="C57" s="58"/>
      <c r="D57" s="58">
        <f t="shared" ref="D57" si="2">D55+D33</f>
        <v>32417555</v>
      </c>
      <c r="E57" s="3"/>
    </row>
    <row r="58" spans="1:5" ht="14.45" thickTop="1" x14ac:dyDescent="0.25">
      <c r="A58" s="59"/>
      <c r="B58" s="54"/>
      <c r="C58" s="52"/>
      <c r="D58" s="54"/>
      <c r="E58" s="3"/>
    </row>
    <row r="59" spans="1:5" ht="13.9" x14ac:dyDescent="0.25">
      <c r="A59" s="48" t="s">
        <v>109</v>
      </c>
      <c r="B59" s="54"/>
      <c r="C59" s="52"/>
      <c r="D59" s="54"/>
      <c r="E59" s="3"/>
    </row>
    <row r="60" spans="1:5" ht="13.9" x14ac:dyDescent="0.25">
      <c r="A60" s="48"/>
      <c r="B60" s="54"/>
      <c r="C60" s="52"/>
      <c r="D60" s="54"/>
      <c r="E60" s="3"/>
    </row>
    <row r="61" spans="1:5" ht="13.9" x14ac:dyDescent="0.25">
      <c r="A61" s="10" t="s">
        <v>110</v>
      </c>
      <c r="B61" s="54"/>
      <c r="C61" s="52"/>
      <c r="D61" s="54"/>
      <c r="E61" s="3"/>
    </row>
    <row r="62" spans="1:5" ht="13.9" x14ac:dyDescent="0.25">
      <c r="A62" s="14" t="s">
        <v>111</v>
      </c>
      <c r="B62" s="51"/>
      <c r="C62" s="52"/>
      <c r="D62" s="51"/>
      <c r="E62" s="3"/>
    </row>
    <row r="63" spans="1:5" ht="13.9" x14ac:dyDescent="0.25">
      <c r="A63" s="14" t="s">
        <v>112</v>
      </c>
      <c r="B63" s="51"/>
      <c r="C63" s="52"/>
      <c r="D63" s="51"/>
      <c r="E63" s="3"/>
    </row>
    <row r="64" spans="1:5" ht="13.9" x14ac:dyDescent="0.25">
      <c r="A64" s="14" t="s">
        <v>113</v>
      </c>
      <c r="B64" s="51"/>
      <c r="C64" s="52"/>
      <c r="D64" s="51"/>
      <c r="E64" s="3"/>
    </row>
    <row r="65" spans="1:5" ht="13.9" x14ac:dyDescent="0.25">
      <c r="A65" s="14" t="s">
        <v>114</v>
      </c>
      <c r="B65" s="51">
        <v>1867341</v>
      </c>
      <c r="C65" s="52"/>
      <c r="D65" s="51">
        <v>2719590</v>
      </c>
      <c r="E65" s="3"/>
    </row>
    <row r="66" spans="1:5" ht="13.9" x14ac:dyDescent="0.25">
      <c r="A66" s="14" t="s">
        <v>115</v>
      </c>
      <c r="B66" s="51"/>
      <c r="C66" s="52"/>
      <c r="D66" s="51"/>
      <c r="E66" s="3"/>
    </row>
    <row r="67" spans="1:5" ht="13.9" x14ac:dyDescent="0.25">
      <c r="A67" s="14" t="s">
        <v>116</v>
      </c>
      <c r="B67" s="51"/>
      <c r="C67" s="52"/>
      <c r="D67" s="51"/>
      <c r="E67" s="3"/>
    </row>
    <row r="68" spans="1:5" ht="13.9" x14ac:dyDescent="0.25">
      <c r="A68" s="14" t="s">
        <v>117</v>
      </c>
      <c r="B68" s="51"/>
      <c r="C68" s="52"/>
      <c r="D68" s="51"/>
      <c r="E68" s="3"/>
    </row>
    <row r="69" spans="1:5" ht="13.9" x14ac:dyDescent="0.25">
      <c r="A69" s="14" t="s">
        <v>118</v>
      </c>
      <c r="B69" s="51">
        <v>147870</v>
      </c>
      <c r="C69" s="52"/>
      <c r="D69" s="51">
        <v>754758</v>
      </c>
      <c r="E69" s="3"/>
    </row>
    <row r="70" spans="1:5" ht="13.9" x14ac:dyDescent="0.25">
      <c r="A70" s="14" t="s">
        <v>119</v>
      </c>
      <c r="B70" s="51">
        <v>275932</v>
      </c>
      <c r="C70" s="52"/>
      <c r="D70" s="51">
        <v>383240</v>
      </c>
      <c r="E70" s="3"/>
    </row>
    <row r="71" spans="1:5" ht="13.9" x14ac:dyDescent="0.25">
      <c r="A71" s="14" t="s">
        <v>120</v>
      </c>
      <c r="B71" s="51">
        <v>2353376</v>
      </c>
      <c r="C71" s="52"/>
      <c r="D71" s="51"/>
      <c r="E71" s="3"/>
    </row>
    <row r="72" spans="1:5" ht="13.9" x14ac:dyDescent="0.25">
      <c r="A72" s="10" t="s">
        <v>121</v>
      </c>
      <c r="B72" s="51"/>
      <c r="C72" s="52"/>
      <c r="D72" s="51"/>
      <c r="E72" s="3"/>
    </row>
    <row r="73" spans="1:5" ht="13.9" x14ac:dyDescent="0.25">
      <c r="A73" s="10" t="s">
        <v>122</v>
      </c>
      <c r="B73" s="51"/>
      <c r="C73" s="52"/>
      <c r="D73" s="51"/>
      <c r="E73" s="3"/>
    </row>
    <row r="74" spans="1:5" ht="13.9" x14ac:dyDescent="0.25">
      <c r="A74" s="10" t="s">
        <v>123</v>
      </c>
      <c r="B74" s="51"/>
      <c r="C74" s="52"/>
      <c r="D74" s="51"/>
      <c r="E74" s="3"/>
    </row>
    <row r="75" spans="1:5" ht="13.9" x14ac:dyDescent="0.25">
      <c r="A75" s="10" t="s">
        <v>124</v>
      </c>
      <c r="B75" s="55">
        <f>SUM(B62:B74)</f>
        <v>4644519</v>
      </c>
      <c r="C75" s="55"/>
      <c r="D75" s="55">
        <f t="shared" ref="D75" si="3">SUM(D62:D74)</f>
        <v>3857588</v>
      </c>
      <c r="E75" s="3"/>
    </row>
    <row r="76" spans="1:5" ht="13.9" x14ac:dyDescent="0.25">
      <c r="A76" s="10"/>
      <c r="B76" s="54"/>
      <c r="C76" s="52"/>
      <c r="D76" s="54"/>
      <c r="E76" s="3"/>
    </row>
    <row r="77" spans="1:5" ht="13.9" x14ac:dyDescent="0.25">
      <c r="A77" s="10" t="s">
        <v>125</v>
      </c>
      <c r="B77" s="54"/>
      <c r="C77" s="52"/>
      <c r="D77" s="54"/>
      <c r="E77" s="3"/>
    </row>
    <row r="78" spans="1:5" ht="13.9" x14ac:dyDescent="0.25">
      <c r="A78" s="14" t="s">
        <v>111</v>
      </c>
      <c r="B78" s="51"/>
      <c r="C78" s="52"/>
      <c r="D78" s="51"/>
      <c r="E78" s="3"/>
    </row>
    <row r="79" spans="1:5" ht="13.9" x14ac:dyDescent="0.25">
      <c r="A79" s="14" t="s">
        <v>112</v>
      </c>
      <c r="B79" s="51">
        <v>11327686</v>
      </c>
      <c r="C79" s="52"/>
      <c r="D79" s="51">
        <v>17916250</v>
      </c>
      <c r="E79" s="3"/>
    </row>
    <row r="80" spans="1:5" ht="13.9" x14ac:dyDescent="0.25">
      <c r="A80" s="14" t="s">
        <v>113</v>
      </c>
      <c r="B80" s="51"/>
      <c r="C80" s="52"/>
      <c r="D80" s="51"/>
      <c r="E80" s="3"/>
    </row>
    <row r="81" spans="1:5" ht="13.9" x14ac:dyDescent="0.25">
      <c r="A81" s="14" t="s">
        <v>114</v>
      </c>
      <c r="B81" s="51"/>
      <c r="C81" s="52"/>
      <c r="D81" s="51"/>
      <c r="E81" s="3"/>
    </row>
    <row r="82" spans="1:5" ht="13.9" x14ac:dyDescent="0.25">
      <c r="A82" s="14" t="s">
        <v>115</v>
      </c>
      <c r="B82" s="51"/>
      <c r="C82" s="52"/>
      <c r="D82" s="51"/>
      <c r="E82" s="3"/>
    </row>
    <row r="83" spans="1:5" ht="13.9" x14ac:dyDescent="0.25">
      <c r="A83" s="14" t="s">
        <v>116</v>
      </c>
      <c r="B83" s="51"/>
      <c r="C83" s="52"/>
      <c r="D83" s="51"/>
      <c r="E83" s="3"/>
    </row>
    <row r="84" spans="1:5" ht="13.9" x14ac:dyDescent="0.25">
      <c r="A84" s="14" t="s">
        <v>117</v>
      </c>
      <c r="B84" s="51"/>
      <c r="C84" s="52"/>
      <c r="D84" s="51"/>
      <c r="E84" s="3"/>
    </row>
    <row r="85" spans="1:5" ht="13.9" x14ac:dyDescent="0.25">
      <c r="A85" s="14" t="s">
        <v>120</v>
      </c>
      <c r="B85" s="51"/>
      <c r="C85" s="52"/>
      <c r="D85" s="51"/>
      <c r="E85" s="3"/>
    </row>
    <row r="86" spans="1:5" ht="13.9" x14ac:dyDescent="0.25">
      <c r="A86" s="10" t="s">
        <v>121</v>
      </c>
      <c r="B86" s="51"/>
      <c r="C86" s="52"/>
      <c r="D86" s="51"/>
      <c r="E86" s="3"/>
    </row>
    <row r="87" spans="1:5" ht="13.9" x14ac:dyDescent="0.25">
      <c r="A87" s="10" t="s">
        <v>122</v>
      </c>
      <c r="B87" s="51"/>
      <c r="C87" s="52"/>
      <c r="D87" s="51"/>
      <c r="E87" s="3"/>
    </row>
    <row r="88" spans="1:5" ht="13.9" x14ac:dyDescent="0.25">
      <c r="A88" s="10" t="s">
        <v>123</v>
      </c>
      <c r="B88" s="54"/>
      <c r="C88" s="52"/>
      <c r="D88" s="54"/>
      <c r="E88" s="3"/>
    </row>
    <row r="89" spans="1:5" ht="13.9" x14ac:dyDescent="0.25">
      <c r="A89" s="14" t="s">
        <v>126</v>
      </c>
      <c r="B89" s="51"/>
      <c r="C89" s="52"/>
      <c r="D89" s="51"/>
      <c r="E89" s="3"/>
    </row>
    <row r="90" spans="1:5" ht="13.9" x14ac:dyDescent="0.25">
      <c r="A90" s="14" t="s">
        <v>127</v>
      </c>
      <c r="B90" s="51"/>
      <c r="C90" s="52"/>
      <c r="D90" s="51"/>
      <c r="E90" s="3"/>
    </row>
    <row r="91" spans="1:5" ht="13.9" x14ac:dyDescent="0.25">
      <c r="A91" s="10" t="s">
        <v>128</v>
      </c>
      <c r="B91" s="51"/>
      <c r="C91" s="52"/>
      <c r="D91" s="51"/>
      <c r="E91" s="3"/>
    </row>
    <row r="92" spans="1:5" ht="13.9" x14ac:dyDescent="0.25">
      <c r="A92" s="10" t="s">
        <v>129</v>
      </c>
      <c r="B92" s="55">
        <f>SUM(B78:B91)</f>
        <v>11327686</v>
      </c>
      <c r="C92" s="55"/>
      <c r="D92" s="55">
        <f t="shared" ref="D92" si="4">SUM(D78:D91)</f>
        <v>17916250</v>
      </c>
      <c r="E92" s="3"/>
    </row>
    <row r="93" spans="1:5" ht="13.9" x14ac:dyDescent="0.25">
      <c r="A93" s="10"/>
      <c r="B93" s="57"/>
      <c r="C93" s="57"/>
      <c r="D93" s="57"/>
      <c r="E93" s="3"/>
    </row>
    <row r="94" spans="1:5" ht="13.9" x14ac:dyDescent="0.25">
      <c r="A94" s="10" t="s">
        <v>130</v>
      </c>
      <c r="B94" s="60">
        <f>B92+B75</f>
        <v>15972205</v>
      </c>
      <c r="C94" s="60"/>
      <c r="D94" s="60">
        <f t="shared" ref="D94" si="5">D92+D75</f>
        <v>21773838</v>
      </c>
      <c r="E94" s="3"/>
    </row>
    <row r="95" spans="1:5" ht="13.9" x14ac:dyDescent="0.25">
      <c r="A95" s="10"/>
      <c r="B95" s="54"/>
      <c r="C95" s="52"/>
      <c r="D95" s="54"/>
      <c r="E95" s="3"/>
    </row>
    <row r="96" spans="1:5" ht="13.9" x14ac:dyDescent="0.25">
      <c r="A96" s="10" t="s">
        <v>131</v>
      </c>
      <c r="B96" s="54"/>
      <c r="C96" s="52"/>
      <c r="D96" s="54"/>
      <c r="E96" s="3"/>
    </row>
    <row r="97" spans="1:5" ht="13.9" x14ac:dyDescent="0.25">
      <c r="A97" s="10" t="s">
        <v>132</v>
      </c>
      <c r="B97" s="51">
        <v>100000</v>
      </c>
      <c r="C97" s="52"/>
      <c r="D97" s="51">
        <v>100000</v>
      </c>
      <c r="E97" s="3"/>
    </row>
    <row r="98" spans="1:5" ht="13.9" x14ac:dyDescent="0.25">
      <c r="A98" s="10" t="s">
        <v>133</v>
      </c>
      <c r="B98" s="51"/>
      <c r="C98" s="52"/>
      <c r="D98" s="51"/>
      <c r="E98" s="3"/>
    </row>
    <row r="99" spans="1:5" ht="13.9" x14ac:dyDescent="0.25">
      <c r="A99" s="10" t="s">
        <v>134</v>
      </c>
      <c r="B99" s="51"/>
      <c r="C99" s="52"/>
      <c r="D99" s="51"/>
      <c r="E99" s="3"/>
    </row>
    <row r="100" spans="1:5" ht="13.9" x14ac:dyDescent="0.25">
      <c r="A100" s="10" t="s">
        <v>135</v>
      </c>
      <c r="B100" s="54"/>
      <c r="C100" s="52"/>
      <c r="D100" s="54"/>
      <c r="E100" s="3"/>
    </row>
    <row r="101" spans="1:5" ht="13.9" x14ac:dyDescent="0.25">
      <c r="A101" s="14" t="s">
        <v>136</v>
      </c>
      <c r="B101" s="51"/>
      <c r="C101" s="52"/>
      <c r="D101" s="51"/>
      <c r="E101" s="3"/>
    </row>
    <row r="102" spans="1:5" ht="13.9" x14ac:dyDescent="0.25">
      <c r="A102" s="14" t="s">
        <v>137</v>
      </c>
      <c r="B102" s="51"/>
      <c r="C102" s="52"/>
      <c r="D102" s="51"/>
      <c r="E102" s="3"/>
    </row>
    <row r="103" spans="1:5" ht="13.9" x14ac:dyDescent="0.25">
      <c r="A103" s="14" t="s">
        <v>135</v>
      </c>
      <c r="B103" s="51"/>
      <c r="C103" s="52"/>
      <c r="D103" s="51"/>
      <c r="E103" s="3"/>
    </row>
    <row r="104" spans="1:5" ht="13.9" x14ac:dyDescent="0.25">
      <c r="A104" s="14" t="s">
        <v>138</v>
      </c>
      <c r="B104" s="51"/>
      <c r="C104" s="52"/>
      <c r="D104" s="51"/>
      <c r="E104" s="3"/>
    </row>
    <row r="105" spans="1:5" ht="13.9" x14ac:dyDescent="0.25">
      <c r="A105" s="10" t="s">
        <v>139</v>
      </c>
      <c r="B105" s="51">
        <v>10543717</v>
      </c>
      <c r="C105" s="61"/>
      <c r="D105" s="51">
        <v>8792776</v>
      </c>
      <c r="E105" s="3"/>
    </row>
    <row r="106" spans="1:5" ht="13.9" x14ac:dyDescent="0.25">
      <c r="A106" s="10" t="s">
        <v>140</v>
      </c>
      <c r="B106" s="51">
        <v>1671520</v>
      </c>
      <c r="C106" s="52"/>
      <c r="D106" s="51">
        <v>1750941</v>
      </c>
      <c r="E106" s="3"/>
    </row>
    <row r="107" spans="1:5" ht="13.9" x14ac:dyDescent="0.25">
      <c r="A107" s="10" t="s">
        <v>141</v>
      </c>
      <c r="B107" s="62">
        <f>SUM(B97:B106)</f>
        <v>12315237</v>
      </c>
      <c r="C107" s="62"/>
      <c r="D107" s="62">
        <f t="shared" ref="D107" si="6">SUM(D97:D106)</f>
        <v>10643717</v>
      </c>
      <c r="E107" s="3"/>
    </row>
    <row r="108" spans="1:5" ht="13.9" x14ac:dyDescent="0.25">
      <c r="A108" s="63" t="s">
        <v>142</v>
      </c>
      <c r="B108" s="51"/>
      <c r="C108" s="52"/>
      <c r="D108" s="51"/>
      <c r="E108" s="3"/>
    </row>
    <row r="109" spans="1:5" ht="13.9" x14ac:dyDescent="0.25">
      <c r="A109" s="10" t="s">
        <v>143</v>
      </c>
      <c r="B109" s="60">
        <f>B107</f>
        <v>12315237</v>
      </c>
      <c r="C109" s="60"/>
      <c r="D109" s="60">
        <f>D107</f>
        <v>10643717</v>
      </c>
      <c r="E109" s="3"/>
    </row>
    <row r="110" spans="1:5" ht="13.9" x14ac:dyDescent="0.25">
      <c r="A110" s="10"/>
      <c r="B110" s="64"/>
      <c r="C110" s="61"/>
      <c r="D110" s="64"/>
      <c r="E110" s="65"/>
    </row>
    <row r="111" spans="1:5" ht="14.45" thickBot="1" x14ac:dyDescent="0.3">
      <c r="A111" s="66" t="s">
        <v>144</v>
      </c>
      <c r="B111" s="58">
        <f>B109+B94</f>
        <v>28287442</v>
      </c>
      <c r="C111" s="58"/>
      <c r="D111" s="58">
        <f t="shared" ref="D111" si="7">D109+D94</f>
        <v>32417555</v>
      </c>
      <c r="E111" s="67"/>
    </row>
    <row r="112" spans="1:5" ht="14.45" thickTop="1" x14ac:dyDescent="0.25">
      <c r="A112" s="68"/>
      <c r="B112" s="115"/>
      <c r="C112" s="115"/>
      <c r="D112" s="115"/>
      <c r="E112" s="69"/>
    </row>
    <row r="113" spans="1:5" ht="13.9" x14ac:dyDescent="0.25">
      <c r="A113" s="70" t="s">
        <v>145</v>
      </c>
      <c r="B113" s="71">
        <f>B111-B57</f>
        <v>0</v>
      </c>
      <c r="C113" s="71"/>
      <c r="D113" s="71">
        <f>D111-D57</f>
        <v>0</v>
      </c>
      <c r="E113" s="44"/>
    </row>
    <row r="114" spans="1:5" ht="13.9" x14ac:dyDescent="0.25">
      <c r="A114" s="44"/>
      <c r="B114" s="116"/>
      <c r="C114" s="116"/>
      <c r="D114" s="116"/>
      <c r="E114" s="44"/>
    </row>
    <row r="115" spans="1:5" ht="13.9" x14ac:dyDescent="0.25">
      <c r="A115" s="44"/>
      <c r="B115" s="116"/>
      <c r="C115" s="116"/>
      <c r="D115" s="116"/>
      <c r="E115" s="44"/>
    </row>
    <row r="116" spans="1:5" ht="15" customHeight="1" x14ac:dyDescent="0.25">
      <c r="A116" s="72" t="s">
        <v>146</v>
      </c>
      <c r="B116" s="110"/>
      <c r="C116" s="110"/>
      <c r="D116" s="110"/>
      <c r="E116" s="44"/>
    </row>
    <row r="117" spans="1:5" ht="13.9" x14ac:dyDescent="0.25">
      <c r="A117" s="44"/>
      <c r="B117" s="116"/>
      <c r="C117" s="116"/>
      <c r="D117" s="116"/>
      <c r="E117" s="44"/>
    </row>
    <row r="118" spans="1:5" ht="13.9" x14ac:dyDescent="0.25">
      <c r="A118" s="44"/>
      <c r="B118" s="116"/>
      <c r="C118" s="116"/>
      <c r="D118" s="116"/>
      <c r="E118" s="44"/>
    </row>
    <row r="119" spans="1:5" ht="13.9" x14ac:dyDescent="0.25">
      <c r="A119" s="44"/>
      <c r="B119" s="116"/>
      <c r="C119" s="116"/>
      <c r="D119" s="116"/>
      <c r="E119" s="44"/>
    </row>
    <row r="120" spans="1:5" ht="13.9" x14ac:dyDescent="0.25">
      <c r="A120" s="44"/>
      <c r="B120" s="116"/>
      <c r="C120" s="116"/>
      <c r="D120" s="116"/>
      <c r="E120" s="44"/>
    </row>
    <row r="121" spans="1:5" ht="13.9" x14ac:dyDescent="0.25">
      <c r="A121" s="44"/>
      <c r="B121" s="116"/>
      <c r="C121" s="116"/>
      <c r="D121" s="116"/>
      <c r="E121" s="44"/>
    </row>
    <row r="122" spans="1:5" ht="13.9" x14ac:dyDescent="0.25">
      <c r="A122" s="44"/>
      <c r="B122" s="116"/>
      <c r="C122" s="116"/>
      <c r="D122" s="116"/>
      <c r="E122" s="44"/>
    </row>
    <row r="123" spans="1:5" ht="13.9" x14ac:dyDescent="0.25">
      <c r="A123" s="44"/>
      <c r="B123" s="115"/>
      <c r="C123" s="115"/>
      <c r="D123" s="115"/>
      <c r="E123" s="69"/>
    </row>
    <row r="124" spans="1:5" ht="13.9" x14ac:dyDescent="0.25">
      <c r="A124" s="44"/>
      <c r="B124" s="115"/>
      <c r="C124" s="115"/>
      <c r="D124" s="115"/>
      <c r="E124" s="69"/>
    </row>
    <row r="125" spans="1:5" ht="13.9" x14ac:dyDescent="0.25">
      <c r="A125" s="44"/>
      <c r="B125" s="115"/>
      <c r="C125" s="115"/>
      <c r="D125" s="115"/>
      <c r="E125" s="69"/>
    </row>
    <row r="126" spans="1:5" ht="13.9" x14ac:dyDescent="0.25">
      <c r="A126" s="44"/>
      <c r="B126" s="115"/>
      <c r="C126" s="115"/>
      <c r="D126" s="115"/>
      <c r="E126" s="69"/>
    </row>
    <row r="127" spans="1:5" x14ac:dyDescent="0.25">
      <c r="A127" s="44"/>
      <c r="B127" s="115"/>
      <c r="C127" s="115"/>
      <c r="D127" s="115"/>
      <c r="E127" s="69"/>
    </row>
    <row r="128" spans="1:5" x14ac:dyDescent="0.25">
      <c r="A128" s="44"/>
      <c r="B128" s="115"/>
      <c r="C128" s="115"/>
      <c r="D128" s="115"/>
      <c r="E128" s="6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1" sqref="F1:F1048576"/>
    </sheetView>
  </sheetViews>
  <sheetFormatPr defaultColWidth="9.140625" defaultRowHeight="15" x14ac:dyDescent="0.25"/>
  <cols>
    <col min="1" max="1" width="65.28515625" style="3" customWidth="1"/>
    <col min="2" max="2" width="15.7109375" style="111" customWidth="1"/>
    <col min="3" max="3" width="2.7109375" style="111" customWidth="1"/>
    <col min="4" max="4" width="15.7109375" style="111" customWidth="1"/>
    <col min="5" max="5" width="2.5703125" style="2" customWidth="1"/>
    <col min="6" max="6" width="22" style="2" hidden="1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ht="13.9" x14ac:dyDescent="0.25">
      <c r="A1" s="1" t="s">
        <v>221</v>
      </c>
    </row>
    <row r="2" spans="1:6" ht="14.45" x14ac:dyDescent="0.3">
      <c r="A2" s="4" t="s">
        <v>0</v>
      </c>
    </row>
    <row r="3" spans="1:6" ht="14.45" x14ac:dyDescent="0.3">
      <c r="A3" s="4" t="s">
        <v>1</v>
      </c>
    </row>
    <row r="4" spans="1:6" ht="14.45" x14ac:dyDescent="0.3">
      <c r="A4" s="4" t="s">
        <v>2</v>
      </c>
    </row>
    <row r="5" spans="1:6" ht="14.45" x14ac:dyDescent="0.3">
      <c r="A5" s="1" t="s">
        <v>3</v>
      </c>
      <c r="B5" s="56"/>
      <c r="C5" s="56"/>
      <c r="D5" s="56"/>
      <c r="E5" s="3"/>
      <c r="F5" s="3"/>
    </row>
    <row r="6" spans="1:6" ht="13.9" x14ac:dyDescent="0.25">
      <c r="A6" s="5"/>
      <c r="B6" s="112" t="s">
        <v>4</v>
      </c>
      <c r="C6" s="112"/>
      <c r="D6" s="112" t="s">
        <v>4</v>
      </c>
      <c r="E6" s="6"/>
      <c r="F6" s="3"/>
    </row>
    <row r="7" spans="1:6" ht="13.9" x14ac:dyDescent="0.25">
      <c r="A7" s="5"/>
      <c r="B7" s="112" t="s">
        <v>5</v>
      </c>
      <c r="C7" s="112"/>
      <c r="D7" s="112" t="s">
        <v>6</v>
      </c>
      <c r="E7" s="6"/>
      <c r="F7" s="3"/>
    </row>
    <row r="8" spans="1:6" ht="14.45" x14ac:dyDescent="0.25">
      <c r="A8" s="7"/>
      <c r="B8" s="54"/>
      <c r="C8" s="52"/>
      <c r="D8" s="54"/>
      <c r="E8" s="9"/>
      <c r="F8" s="3"/>
    </row>
    <row r="9" spans="1:6" ht="14.45" x14ac:dyDescent="0.3">
      <c r="A9" s="10" t="s">
        <v>7</v>
      </c>
      <c r="B9" s="11"/>
      <c r="C9" s="12"/>
      <c r="D9" s="11"/>
      <c r="E9" s="11"/>
      <c r="F9" s="13" t="s">
        <v>8</v>
      </c>
    </row>
    <row r="10" spans="1:6" ht="13.9" x14ac:dyDescent="0.25">
      <c r="A10" s="14" t="s">
        <v>9</v>
      </c>
      <c r="B10" s="15">
        <v>49360248</v>
      </c>
      <c r="C10" s="12"/>
      <c r="D10" s="15">
        <v>24044702</v>
      </c>
      <c r="E10" s="11"/>
      <c r="F10" s="16" t="s">
        <v>10</v>
      </c>
    </row>
    <row r="11" spans="1:6" ht="13.9" x14ac:dyDescent="0.25">
      <c r="A11" s="14" t="s">
        <v>11</v>
      </c>
      <c r="B11" s="15"/>
      <c r="C11" s="12"/>
      <c r="D11" s="15"/>
      <c r="E11" s="11"/>
      <c r="F11" s="16" t="s">
        <v>12</v>
      </c>
    </row>
    <row r="12" spans="1:6" ht="13.9" x14ac:dyDescent="0.25">
      <c r="A12" s="14" t="s">
        <v>13</v>
      </c>
      <c r="B12" s="15"/>
      <c r="C12" s="12"/>
      <c r="D12" s="15"/>
      <c r="E12" s="11"/>
      <c r="F12" s="16" t="s">
        <v>12</v>
      </c>
    </row>
    <row r="13" spans="1:6" ht="13.9" x14ac:dyDescent="0.25">
      <c r="A13" s="14" t="s">
        <v>14</v>
      </c>
      <c r="B13" s="15"/>
      <c r="C13" s="12"/>
      <c r="D13" s="15"/>
      <c r="E13" s="11"/>
      <c r="F13" s="16" t="s">
        <v>12</v>
      </c>
    </row>
    <row r="14" spans="1:6" ht="13.9" x14ac:dyDescent="0.25">
      <c r="A14" s="14" t="s">
        <v>15</v>
      </c>
      <c r="B14" s="15">
        <v>256250</v>
      </c>
      <c r="C14" s="12"/>
      <c r="D14" s="15"/>
      <c r="E14" s="11"/>
      <c r="F14" s="16" t="s">
        <v>16</v>
      </c>
    </row>
    <row r="15" spans="1:6" ht="13.9" x14ac:dyDescent="0.25">
      <c r="A15" s="10" t="s">
        <v>17</v>
      </c>
      <c r="B15" s="15"/>
      <c r="C15" s="12"/>
      <c r="D15" s="15"/>
      <c r="E15" s="11"/>
      <c r="F15" s="3"/>
    </row>
    <row r="16" spans="1:6" ht="13.9" x14ac:dyDescent="0.25">
      <c r="A16" s="10" t="s">
        <v>18</v>
      </c>
      <c r="B16" s="15"/>
      <c r="C16" s="12"/>
      <c r="D16" s="15"/>
      <c r="E16" s="11"/>
      <c r="F16" s="3"/>
    </row>
    <row r="17" spans="1:6" ht="13.9" x14ac:dyDescent="0.25">
      <c r="A17" s="10" t="s">
        <v>19</v>
      </c>
      <c r="B17" s="15"/>
      <c r="C17" s="12"/>
      <c r="D17" s="15"/>
      <c r="E17" s="11"/>
      <c r="F17" s="3"/>
    </row>
    <row r="18" spans="1:6" ht="13.9" x14ac:dyDescent="0.25">
      <c r="A18" s="10" t="s">
        <v>20</v>
      </c>
      <c r="B18" s="11"/>
      <c r="C18" s="12"/>
      <c r="D18" s="11"/>
      <c r="E18" s="11"/>
      <c r="F18" s="3"/>
    </row>
    <row r="19" spans="1:6" ht="13.9" x14ac:dyDescent="0.25">
      <c r="A19" s="14" t="s">
        <v>20</v>
      </c>
      <c r="B19" s="15"/>
      <c r="C19" s="12"/>
      <c r="D19" s="15"/>
      <c r="E19" s="11"/>
      <c r="F19" s="3"/>
    </row>
    <row r="20" spans="1:6" ht="13.9" x14ac:dyDescent="0.25">
      <c r="A20" s="14" t="s">
        <v>21</v>
      </c>
      <c r="B20" s="15"/>
      <c r="C20" s="12"/>
      <c r="D20" s="15">
        <v>-7251033</v>
      </c>
      <c r="E20" s="11"/>
      <c r="F20" s="3"/>
    </row>
    <row r="21" spans="1:6" ht="13.9" x14ac:dyDescent="0.25">
      <c r="A21" s="10" t="s">
        <v>22</v>
      </c>
      <c r="B21" s="11"/>
      <c r="C21" s="12"/>
      <c r="D21" s="11"/>
      <c r="E21" s="11"/>
      <c r="F21" s="3"/>
    </row>
    <row r="22" spans="1:6" ht="13.9" x14ac:dyDescent="0.25">
      <c r="A22" s="14" t="s">
        <v>23</v>
      </c>
      <c r="B22" s="15">
        <v>-3624300</v>
      </c>
      <c r="C22" s="12"/>
      <c r="D22" s="15">
        <v>-2976000</v>
      </c>
      <c r="E22" s="11"/>
      <c r="F22" s="3"/>
    </row>
    <row r="23" spans="1:6" ht="13.9" x14ac:dyDescent="0.25">
      <c r="A23" s="14" t="s">
        <v>24</v>
      </c>
      <c r="B23" s="15">
        <v>-608267</v>
      </c>
      <c r="C23" s="12"/>
      <c r="D23" s="15">
        <v>-496992</v>
      </c>
      <c r="E23" s="11"/>
      <c r="F23" s="3"/>
    </row>
    <row r="24" spans="1:6" ht="13.9" x14ac:dyDescent="0.25">
      <c r="A24" s="14" t="s">
        <v>25</v>
      </c>
      <c r="B24" s="15"/>
      <c r="C24" s="12"/>
      <c r="D24" s="15"/>
      <c r="E24" s="11"/>
      <c r="F24" s="3"/>
    </row>
    <row r="25" spans="1:6" ht="13.9" x14ac:dyDescent="0.25">
      <c r="A25" s="10" t="s">
        <v>26</v>
      </c>
      <c r="B25" s="15"/>
      <c r="C25" s="12"/>
      <c r="D25" s="15"/>
      <c r="E25" s="11"/>
      <c r="F25" s="3"/>
    </row>
    <row r="26" spans="1:6" ht="13.9" x14ac:dyDescent="0.25">
      <c r="A26" s="10" t="s">
        <v>27</v>
      </c>
      <c r="B26" s="15">
        <v>-976612</v>
      </c>
      <c r="C26" s="12"/>
      <c r="D26" s="15">
        <v>-4043949</v>
      </c>
      <c r="E26" s="11"/>
      <c r="F26" s="3"/>
    </row>
    <row r="27" spans="1:6" ht="13.9" x14ac:dyDescent="0.25">
      <c r="A27" s="10" t="s">
        <v>28</v>
      </c>
      <c r="B27" s="15">
        <v>-42034674</v>
      </c>
      <c r="C27" s="12"/>
      <c r="D27" s="15">
        <v>-6852262</v>
      </c>
      <c r="E27" s="11"/>
      <c r="F27" s="3"/>
    </row>
    <row r="28" spans="1:6" ht="13.9" x14ac:dyDescent="0.25">
      <c r="A28" s="10" t="s">
        <v>29</v>
      </c>
      <c r="B28" s="11"/>
      <c r="C28" s="12"/>
      <c r="D28" s="11"/>
      <c r="E28" s="11"/>
      <c r="F28" s="3"/>
    </row>
    <row r="29" spans="1:6" ht="13.9" x14ac:dyDescent="0.25">
      <c r="A29" s="14" t="s">
        <v>30</v>
      </c>
      <c r="B29" s="15"/>
      <c r="C29" s="12"/>
      <c r="D29" s="15"/>
      <c r="E29" s="11"/>
      <c r="F29" s="3"/>
    </row>
    <row r="30" spans="1:6" ht="13.9" x14ac:dyDescent="0.25">
      <c r="A30" s="14" t="s">
        <v>31</v>
      </c>
      <c r="B30" s="15"/>
      <c r="C30" s="12"/>
      <c r="D30" s="15"/>
      <c r="E30" s="11"/>
      <c r="F30" s="3"/>
    </row>
    <row r="31" spans="1:6" ht="13.9" x14ac:dyDescent="0.25">
      <c r="A31" s="14" t="s">
        <v>32</v>
      </c>
      <c r="B31" s="15"/>
      <c r="C31" s="12"/>
      <c r="D31" s="15"/>
      <c r="E31" s="11"/>
      <c r="F31" s="3"/>
    </row>
    <row r="32" spans="1:6" ht="13.9" x14ac:dyDescent="0.25">
      <c r="A32" s="14" t="s">
        <v>33</v>
      </c>
      <c r="B32" s="15"/>
      <c r="C32" s="12"/>
      <c r="D32" s="15"/>
      <c r="E32" s="11"/>
      <c r="F32" s="3"/>
    </row>
    <row r="33" spans="1:6" ht="13.9" x14ac:dyDescent="0.25">
      <c r="A33" s="14" t="s">
        <v>34</v>
      </c>
      <c r="B33" s="15"/>
      <c r="C33" s="12"/>
      <c r="D33" s="15"/>
      <c r="E33" s="11"/>
      <c r="F33" s="3"/>
    </row>
    <row r="34" spans="1:6" ht="13.9" x14ac:dyDescent="0.25">
      <c r="A34" s="14" t="s">
        <v>35</v>
      </c>
      <c r="B34" s="15"/>
      <c r="C34" s="12"/>
      <c r="D34" s="15"/>
      <c r="E34" s="11"/>
      <c r="F34" s="3"/>
    </row>
    <row r="35" spans="1:6" ht="13.9" x14ac:dyDescent="0.25">
      <c r="A35" s="10" t="s">
        <v>36</v>
      </c>
      <c r="B35" s="15"/>
      <c r="C35" s="12"/>
      <c r="D35" s="15"/>
      <c r="E35" s="11"/>
      <c r="F35" s="3"/>
    </row>
    <row r="36" spans="1:6" ht="13.9" x14ac:dyDescent="0.25">
      <c r="A36" s="10" t="s">
        <v>37</v>
      </c>
      <c r="B36" s="11"/>
      <c r="C36" s="17"/>
      <c r="D36" s="11"/>
      <c r="E36" s="11"/>
      <c r="F36" s="3"/>
    </row>
    <row r="37" spans="1:6" ht="13.9" x14ac:dyDescent="0.25">
      <c r="A37" s="14" t="s">
        <v>38</v>
      </c>
      <c r="B37" s="15">
        <v>-406152</v>
      </c>
      <c r="C37" s="12"/>
      <c r="D37" s="15">
        <v>-364536</v>
      </c>
      <c r="E37" s="11"/>
      <c r="F37" s="3"/>
    </row>
    <row r="38" spans="1:6" ht="13.9" x14ac:dyDescent="0.25">
      <c r="A38" s="14" t="s">
        <v>39</v>
      </c>
      <c r="B38" s="15"/>
      <c r="C38" s="12"/>
      <c r="D38" s="15"/>
      <c r="E38" s="11"/>
      <c r="F38" s="3"/>
    </row>
    <row r="39" spans="1:6" ht="13.9" x14ac:dyDescent="0.25">
      <c r="A39" s="14" t="s">
        <v>40</v>
      </c>
      <c r="B39" s="15"/>
      <c r="C39" s="12"/>
      <c r="D39" s="15"/>
      <c r="E39" s="11"/>
      <c r="F39" s="3"/>
    </row>
    <row r="40" spans="1:6" ht="13.9" x14ac:dyDescent="0.25">
      <c r="A40" s="10" t="s">
        <v>41</v>
      </c>
      <c r="B40" s="15"/>
      <c r="C40" s="12"/>
      <c r="D40" s="15"/>
      <c r="E40" s="11"/>
      <c r="F40" s="3"/>
    </row>
    <row r="41" spans="1:6" ht="14.45" x14ac:dyDescent="0.3">
      <c r="A41" s="18" t="s">
        <v>42</v>
      </c>
      <c r="B41" s="15"/>
      <c r="C41" s="12"/>
      <c r="D41" s="15"/>
      <c r="E41" s="11"/>
      <c r="F41" s="3"/>
    </row>
    <row r="42" spans="1:6" ht="13.9" x14ac:dyDescent="0.25">
      <c r="A42" s="10" t="s">
        <v>43</v>
      </c>
      <c r="B42" s="19">
        <f>SUM(B10:B41)</f>
        <v>1966493</v>
      </c>
      <c r="C42" s="19"/>
      <c r="D42" s="19">
        <f t="shared" ref="D42" si="0">SUM(D10:D41)</f>
        <v>2059930</v>
      </c>
      <c r="E42" s="21"/>
      <c r="F42" s="3"/>
    </row>
    <row r="43" spans="1:6" ht="13.9" x14ac:dyDescent="0.25">
      <c r="A43" s="10" t="s">
        <v>44</v>
      </c>
      <c r="B43" s="20"/>
      <c r="C43" s="20"/>
      <c r="D43" s="20"/>
      <c r="E43" s="21"/>
      <c r="F43" s="3"/>
    </row>
    <row r="44" spans="1:6" ht="13.9" x14ac:dyDescent="0.25">
      <c r="A44" s="14" t="s">
        <v>45</v>
      </c>
      <c r="B44" s="15">
        <v>-294973</v>
      </c>
      <c r="C44" s="12"/>
      <c r="D44" s="15">
        <v>-308989</v>
      </c>
      <c r="E44" s="11"/>
      <c r="F44" s="3"/>
    </row>
    <row r="45" spans="1:6" ht="13.9" x14ac:dyDescent="0.25">
      <c r="A45" s="14" t="s">
        <v>46</v>
      </c>
      <c r="B45" s="15"/>
      <c r="C45" s="12"/>
      <c r="D45" s="15"/>
      <c r="E45" s="11"/>
      <c r="F45" s="3"/>
    </row>
    <row r="46" spans="1:6" ht="13.9" x14ac:dyDescent="0.25">
      <c r="A46" s="14" t="s">
        <v>47</v>
      </c>
      <c r="B46" s="15"/>
      <c r="C46" s="12"/>
      <c r="D46" s="15"/>
      <c r="E46" s="11"/>
      <c r="F46" s="3"/>
    </row>
    <row r="47" spans="1:6" ht="13.9" x14ac:dyDescent="0.25">
      <c r="A47" s="10" t="s">
        <v>48</v>
      </c>
      <c r="B47" s="22">
        <f>B42+B44</f>
        <v>1671520</v>
      </c>
      <c r="C47" s="22"/>
      <c r="D47" s="22">
        <f t="shared" ref="D47" si="1">D42+D44</f>
        <v>1750941</v>
      </c>
      <c r="E47" s="21"/>
      <c r="F47" s="3"/>
    </row>
    <row r="48" spans="1:6" ht="14.45" thickBot="1" x14ac:dyDescent="0.3">
      <c r="A48" s="23"/>
      <c r="B48" s="24"/>
      <c r="C48" s="24"/>
      <c r="D48" s="24"/>
      <c r="E48" s="25"/>
      <c r="F48" s="3"/>
    </row>
    <row r="49" spans="1:6" ht="14.45" thickTop="1" x14ac:dyDescent="0.25">
      <c r="A49" s="26" t="s">
        <v>49</v>
      </c>
      <c r="B49" s="27"/>
      <c r="C49" s="27"/>
      <c r="D49" s="27"/>
      <c r="E49" s="25"/>
      <c r="F49" s="3"/>
    </row>
    <row r="50" spans="1:6" ht="13.9" x14ac:dyDescent="0.25">
      <c r="A50" s="14" t="s">
        <v>50</v>
      </c>
      <c r="B50" s="28"/>
      <c r="C50" s="27"/>
      <c r="D50" s="28"/>
      <c r="E50" s="11"/>
      <c r="F50" s="3"/>
    </row>
    <row r="51" spans="1:6" ht="13.9" x14ac:dyDescent="0.25">
      <c r="A51" s="14" t="s">
        <v>51</v>
      </c>
      <c r="B51" s="28"/>
      <c r="C51" s="27"/>
      <c r="D51" s="28"/>
      <c r="E51" s="11"/>
      <c r="F51" s="3"/>
    </row>
    <row r="52" spans="1:6" ht="13.9" x14ac:dyDescent="0.25">
      <c r="A52" s="14" t="s">
        <v>52</v>
      </c>
      <c r="B52" s="28"/>
      <c r="C52" s="27"/>
      <c r="D52" s="28"/>
      <c r="E52" s="9"/>
      <c r="F52" s="3"/>
    </row>
    <row r="53" spans="1:6" ht="13.9" x14ac:dyDescent="0.25">
      <c r="A53" s="14" t="s">
        <v>53</v>
      </c>
      <c r="B53" s="28"/>
      <c r="C53" s="27"/>
      <c r="D53" s="28"/>
      <c r="E53" s="29"/>
      <c r="F53" s="30"/>
    </row>
    <row r="54" spans="1:6" ht="13.9" x14ac:dyDescent="0.25">
      <c r="A54" s="31" t="s">
        <v>54</v>
      </c>
      <c r="B54" s="28"/>
      <c r="C54" s="27"/>
      <c r="D54" s="28"/>
      <c r="E54" s="32"/>
      <c r="F54" s="30"/>
    </row>
    <row r="55" spans="1:6" ht="13.9" x14ac:dyDescent="0.25">
      <c r="A55" s="26" t="s">
        <v>55</v>
      </c>
      <c r="B55" s="33">
        <f>SUM(B50:B54)</f>
        <v>0</v>
      </c>
      <c r="C55" s="34"/>
      <c r="D55" s="33">
        <v>0</v>
      </c>
      <c r="E55" s="29"/>
      <c r="F55" s="30"/>
    </row>
    <row r="56" spans="1:6" ht="13.9" x14ac:dyDescent="0.25">
      <c r="A56" s="35"/>
      <c r="B56" s="36"/>
      <c r="C56" s="37"/>
      <c r="D56" s="36"/>
      <c r="E56" s="29"/>
      <c r="F56" s="30"/>
    </row>
    <row r="57" spans="1:6" ht="14.45" thickBot="1" x14ac:dyDescent="0.3">
      <c r="A57" s="26" t="s">
        <v>56</v>
      </c>
      <c r="B57" s="38">
        <f>B47</f>
        <v>1671520</v>
      </c>
      <c r="C57" s="39"/>
      <c r="D57" s="38">
        <f>D47</f>
        <v>1750941</v>
      </c>
      <c r="E57" s="29"/>
      <c r="F57" s="30"/>
    </row>
    <row r="58" spans="1:6" ht="14.45" thickTop="1" x14ac:dyDescent="0.25">
      <c r="A58" s="35"/>
      <c r="B58" s="36"/>
      <c r="C58" s="37"/>
      <c r="D58" s="36"/>
      <c r="E58" s="29"/>
      <c r="F58" s="30"/>
    </row>
    <row r="59" spans="1:6" ht="14.45" x14ac:dyDescent="0.3">
      <c r="A59" s="40" t="s">
        <v>57</v>
      </c>
      <c r="B59" s="36"/>
      <c r="C59" s="37"/>
      <c r="D59" s="36"/>
      <c r="E59" s="41"/>
      <c r="F59" s="42"/>
    </row>
    <row r="60" spans="1:6" ht="13.9" x14ac:dyDescent="0.25">
      <c r="A60" s="35" t="s">
        <v>58</v>
      </c>
      <c r="B60" s="15"/>
      <c r="C60" s="11"/>
      <c r="D60" s="15"/>
      <c r="E60" s="41"/>
      <c r="F60" s="42"/>
    </row>
    <row r="61" spans="1:6" ht="13.9" x14ac:dyDescent="0.25">
      <c r="A61" s="35" t="s">
        <v>59</v>
      </c>
      <c r="B61" s="15"/>
      <c r="C61" s="11"/>
      <c r="D61" s="15"/>
      <c r="E61" s="41"/>
      <c r="F61" s="42"/>
    </row>
    <row r="62" spans="1:6" ht="13.9" x14ac:dyDescent="0.25">
      <c r="A62" s="43"/>
      <c r="B62" s="113"/>
      <c r="C62" s="113"/>
      <c r="D62" s="113"/>
      <c r="E62" s="41"/>
      <c r="F62" s="42"/>
    </row>
    <row r="63" spans="1:6" ht="13.9" x14ac:dyDescent="0.25">
      <c r="A63" s="43"/>
      <c r="B63" s="113"/>
      <c r="C63" s="113"/>
      <c r="D63" s="113"/>
      <c r="E63" s="41"/>
      <c r="F63" s="42"/>
    </row>
    <row r="64" spans="1:6" x14ac:dyDescent="0.25">
      <c r="A64" s="133" t="s">
        <v>60</v>
      </c>
      <c r="B64" s="113"/>
      <c r="C64" s="113"/>
      <c r="D64" s="113"/>
      <c r="E64" s="41"/>
      <c r="F64" s="42"/>
    </row>
    <row r="65" spans="1:6" ht="13.9" x14ac:dyDescent="0.25">
      <c r="A65" s="45"/>
      <c r="B65" s="114"/>
      <c r="C65" s="114"/>
      <c r="D65" s="114"/>
      <c r="E65" s="47"/>
      <c r="F65" s="46"/>
    </row>
  </sheetData>
  <pageMargins left="0.7" right="0.7" top="0.75" bottom="0.75" header="0.3" footer="0.3"/>
  <pageSetup paperSize="2833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2"/>
  <sheetViews>
    <sheetView topLeftCell="A40" workbookViewId="0">
      <selection activeCell="C55" sqref="C55"/>
    </sheetView>
  </sheetViews>
  <sheetFormatPr defaultColWidth="9.140625" defaultRowHeight="15" x14ac:dyDescent="0.25"/>
  <cols>
    <col min="1" max="1" width="2.28515625" style="92" customWidth="1"/>
    <col min="2" max="2" width="70.7109375" style="92" customWidth="1"/>
    <col min="3" max="3" width="15.7109375" style="92" customWidth="1"/>
    <col min="4" max="4" width="2.7109375" style="92" customWidth="1"/>
    <col min="5" max="5" width="15.7109375" style="92" customWidth="1"/>
    <col min="6" max="6" width="11.5703125" style="92" customWidth="1"/>
    <col min="7" max="16384" width="9.140625" style="92"/>
  </cols>
  <sheetData>
    <row r="1" spans="2:5" ht="13.9" x14ac:dyDescent="0.25">
      <c r="B1" s="1" t="str">
        <f>'Pozicioni Financiar'!A1</f>
        <v>Pasqyrat financiare te vitit 2021</v>
      </c>
    </row>
    <row r="2" spans="2:5" ht="14.45" x14ac:dyDescent="0.3">
      <c r="B2" s="4" t="str">
        <f>'Pozicioni Financiar'!A2</f>
        <v>Besland shpk</v>
      </c>
    </row>
    <row r="3" spans="2:5" ht="14.45" x14ac:dyDescent="0.3">
      <c r="B3" s="4" t="str">
        <f>'Pozicioni Financiar'!A3</f>
        <v>NIPT K86418402L</v>
      </c>
    </row>
    <row r="4" spans="2:5" ht="14.45" x14ac:dyDescent="0.3">
      <c r="B4" s="4" t="str">
        <f>'Pozicioni Financiar'!A4</f>
        <v>Vlera ne leke</v>
      </c>
    </row>
    <row r="5" spans="2:5" ht="14.45" x14ac:dyDescent="0.3">
      <c r="B5" s="1" t="s">
        <v>165</v>
      </c>
      <c r="C5" s="8"/>
      <c r="D5" s="8"/>
      <c r="E5" s="8"/>
    </row>
    <row r="6" spans="2:5" ht="14.45" x14ac:dyDescent="0.3">
      <c r="B6" s="4"/>
      <c r="C6" s="8"/>
      <c r="D6" s="8"/>
      <c r="E6" s="8"/>
    </row>
    <row r="7" spans="2:5" x14ac:dyDescent="0.25">
      <c r="B7" s="132"/>
      <c r="C7" s="93" t="s">
        <v>4</v>
      </c>
      <c r="D7" s="93"/>
      <c r="E7" s="93" t="s">
        <v>4</v>
      </c>
    </row>
    <row r="8" spans="2:5" x14ac:dyDescent="0.25">
      <c r="B8" s="132"/>
      <c r="C8" s="93" t="s">
        <v>5</v>
      </c>
      <c r="D8" s="93"/>
      <c r="E8" s="93" t="s">
        <v>6</v>
      </c>
    </row>
    <row r="9" spans="2:5" ht="14.45" x14ac:dyDescent="0.25">
      <c r="B9" s="94"/>
      <c r="C9" s="8"/>
      <c r="D9" s="8"/>
      <c r="E9" s="8"/>
    </row>
    <row r="10" spans="2:5" ht="13.9" x14ac:dyDescent="0.25">
      <c r="B10" s="95" t="s">
        <v>166</v>
      </c>
      <c r="C10" s="96"/>
      <c r="D10" s="96"/>
      <c r="E10" s="96"/>
    </row>
    <row r="11" spans="2:5" ht="13.9" x14ac:dyDescent="0.25">
      <c r="B11" s="97" t="s">
        <v>167</v>
      </c>
      <c r="C11" s="54">
        <f>PASH!B42</f>
        <v>1966493</v>
      </c>
      <c r="D11" s="54"/>
      <c r="E11" s="54">
        <v>2059930.3133333328</v>
      </c>
    </row>
    <row r="12" spans="2:5" ht="13.9" x14ac:dyDescent="0.25">
      <c r="B12" s="98" t="s">
        <v>168</v>
      </c>
      <c r="C12" s="54"/>
      <c r="D12" s="54"/>
      <c r="E12" s="54"/>
    </row>
    <row r="13" spans="2:5" ht="13.9" x14ac:dyDescent="0.25">
      <c r="B13" s="99" t="s">
        <v>169</v>
      </c>
      <c r="C13" s="54"/>
      <c r="D13" s="54"/>
      <c r="E13" s="54"/>
    </row>
    <row r="14" spans="2:5" ht="13.9" x14ac:dyDescent="0.25">
      <c r="B14" s="99" t="s">
        <v>170</v>
      </c>
      <c r="C14" s="54">
        <f>PASH!B44</f>
        <v>-294973</v>
      </c>
      <c r="D14" s="54"/>
      <c r="E14" s="54">
        <v>-308989.5469999999</v>
      </c>
    </row>
    <row r="15" spans="2:5" ht="13.9" x14ac:dyDescent="0.25">
      <c r="B15" s="100" t="s">
        <v>27</v>
      </c>
      <c r="C15" s="54">
        <f>-PASH!B26</f>
        <v>976612</v>
      </c>
      <c r="D15" s="54"/>
      <c r="E15" s="54">
        <v>4043949.1166666662</v>
      </c>
    </row>
    <row r="16" spans="2:5" ht="13.9" x14ac:dyDescent="0.25">
      <c r="B16" s="99" t="s">
        <v>26</v>
      </c>
      <c r="C16" s="54"/>
      <c r="D16" s="54"/>
      <c r="E16" s="54"/>
    </row>
    <row r="17" spans="2:5" ht="13.9" x14ac:dyDescent="0.25">
      <c r="B17" s="99" t="s">
        <v>171</v>
      </c>
      <c r="C17" s="54"/>
      <c r="D17" s="54"/>
      <c r="E17" s="54"/>
    </row>
    <row r="18" spans="2:5" ht="13.9" x14ac:dyDescent="0.25">
      <c r="B18" s="99" t="s">
        <v>172</v>
      </c>
      <c r="C18" s="54"/>
      <c r="D18" s="54"/>
      <c r="E18" s="54"/>
    </row>
    <row r="19" spans="2:5" ht="13.9" x14ac:dyDescent="0.25">
      <c r="B19" s="99" t="s">
        <v>173</v>
      </c>
      <c r="C19" s="54"/>
      <c r="D19" s="54"/>
      <c r="E19" s="54"/>
    </row>
    <row r="20" spans="2:5" ht="13.9" x14ac:dyDescent="0.25">
      <c r="B20" s="99" t="s">
        <v>174</v>
      </c>
      <c r="C20" s="54"/>
      <c r="D20" s="54"/>
      <c r="E20" s="54"/>
    </row>
    <row r="21" spans="2:5" ht="13.9" x14ac:dyDescent="0.25">
      <c r="B21" s="99" t="s">
        <v>175</v>
      </c>
      <c r="C21" s="54"/>
      <c r="D21" s="54"/>
      <c r="E21" s="54"/>
    </row>
    <row r="22" spans="2:5" ht="13.9" x14ac:dyDescent="0.25">
      <c r="B22" s="99" t="s">
        <v>176</v>
      </c>
      <c r="C22" s="54"/>
      <c r="D22" s="54"/>
      <c r="E22" s="54"/>
    </row>
    <row r="23" spans="2:5" ht="13.9" x14ac:dyDescent="0.25">
      <c r="B23" s="99" t="s">
        <v>176</v>
      </c>
      <c r="C23" s="54"/>
      <c r="D23" s="54"/>
      <c r="E23" s="54"/>
    </row>
    <row r="24" spans="2:5" ht="13.9" x14ac:dyDescent="0.25">
      <c r="B24" s="99"/>
      <c r="C24" s="54"/>
      <c r="D24" s="54"/>
      <c r="E24" s="54"/>
    </row>
    <row r="25" spans="2:5" ht="13.9" x14ac:dyDescent="0.25">
      <c r="B25" s="97" t="s">
        <v>177</v>
      </c>
      <c r="C25" s="54"/>
      <c r="D25" s="54"/>
      <c r="E25" s="54"/>
    </row>
    <row r="26" spans="2:5" ht="13.9" x14ac:dyDescent="0.25">
      <c r="B26" s="99" t="s">
        <v>178</v>
      </c>
      <c r="C26" s="54"/>
      <c r="D26" s="54"/>
      <c r="E26" s="54"/>
    </row>
    <row r="27" spans="2:5" ht="13.9" x14ac:dyDescent="0.25">
      <c r="B27" s="99" t="s">
        <v>179</v>
      </c>
      <c r="C27" s="54"/>
      <c r="D27" s="54"/>
      <c r="E27" s="54"/>
    </row>
    <row r="28" spans="2:5" ht="13.9" x14ac:dyDescent="0.25">
      <c r="B28" s="99" t="s">
        <v>180</v>
      </c>
      <c r="C28" s="54"/>
      <c r="D28" s="54"/>
      <c r="E28" s="54"/>
    </row>
    <row r="29" spans="2:5" ht="13.9" x14ac:dyDescent="0.25">
      <c r="B29" s="99" t="s">
        <v>176</v>
      </c>
      <c r="C29" s="54"/>
      <c r="D29" s="54"/>
      <c r="E29" s="54"/>
    </row>
    <row r="30" spans="2:5" ht="13.9" x14ac:dyDescent="0.25">
      <c r="B30" s="99"/>
      <c r="C30" s="54"/>
      <c r="D30" s="54"/>
      <c r="E30" s="54"/>
    </row>
    <row r="31" spans="2:5" ht="13.9" x14ac:dyDescent="0.25">
      <c r="B31" s="97" t="s">
        <v>181</v>
      </c>
      <c r="C31" s="54"/>
      <c r="D31" s="54"/>
      <c r="E31" s="54"/>
    </row>
    <row r="32" spans="2:5" ht="13.9" x14ac:dyDescent="0.25">
      <c r="B32" s="99" t="s">
        <v>182</v>
      </c>
      <c r="C32" s="54">
        <f>'Pozicioni Financiar'!D18+'Pozicioni Financiar'!D21+'Pozicioni Financiar'!D31-'Pozicioni Financiar'!B18-'Pozicioni Financiar'!B21-'Pozicioni Financiar'!B31-1</f>
        <v>2783745</v>
      </c>
      <c r="D32" s="54"/>
      <c r="E32" s="54">
        <v>-3562543.0999999996</v>
      </c>
    </row>
    <row r="33" spans="2:5" ht="13.9" x14ac:dyDescent="0.25">
      <c r="B33" s="99" t="s">
        <v>183</v>
      </c>
      <c r="C33" s="54">
        <f>'Pozicioni Financiar'!D24-'Pozicioni Financiar'!B24</f>
        <v>251437</v>
      </c>
      <c r="D33" s="54"/>
      <c r="E33" s="54">
        <v>0</v>
      </c>
    </row>
    <row r="34" spans="2:5" ht="13.9" x14ac:dyDescent="0.25">
      <c r="B34" s="99" t="s">
        <v>184</v>
      </c>
      <c r="C34" s="54">
        <f>'Pozicioni Financiar'!B65+'Pozicioni Financiar'!B70+'Pozicioni Financiar'!B71-'Pozicioni Financiar'!D65-'Pozicioni Financiar'!D70</f>
        <v>1393819</v>
      </c>
      <c r="D34" s="54"/>
      <c r="E34" s="54">
        <v>-11861633.078500001</v>
      </c>
    </row>
    <row r="35" spans="2:5" ht="13.9" x14ac:dyDescent="0.25">
      <c r="B35" s="99" t="s">
        <v>185</v>
      </c>
      <c r="C35" s="54">
        <f>'Pozicioni Financiar'!B69-'Pozicioni Financiar'!D69</f>
        <v>-606888</v>
      </c>
      <c r="D35" s="54"/>
      <c r="E35" s="54">
        <v>693378</v>
      </c>
    </row>
    <row r="36" spans="2:5" ht="13.9" x14ac:dyDescent="0.25">
      <c r="B36" s="99" t="s">
        <v>176</v>
      </c>
      <c r="C36" s="54"/>
      <c r="D36" s="54"/>
      <c r="E36" s="54"/>
    </row>
    <row r="37" spans="2:5" ht="13.9" x14ac:dyDescent="0.25">
      <c r="B37" s="95" t="s">
        <v>186</v>
      </c>
      <c r="C37" s="62">
        <f>SUM(C11:C36)</f>
        <v>6470245</v>
      </c>
      <c r="D37" s="53"/>
      <c r="E37" s="62">
        <v>-8935908.2955000009</v>
      </c>
    </row>
    <row r="38" spans="2:5" ht="13.9" x14ac:dyDescent="0.25">
      <c r="B38" s="101"/>
      <c r="C38" s="54"/>
      <c r="D38" s="54"/>
      <c r="E38" s="54"/>
    </row>
    <row r="39" spans="2:5" ht="13.9" x14ac:dyDescent="0.25">
      <c r="B39" s="95" t="s">
        <v>187</v>
      </c>
      <c r="C39" s="54"/>
      <c r="D39" s="54"/>
      <c r="E39" s="54"/>
    </row>
    <row r="40" spans="2:5" ht="13.9" x14ac:dyDescent="0.25">
      <c r="B40" s="99" t="s">
        <v>188</v>
      </c>
      <c r="C40" s="54"/>
      <c r="D40" s="54"/>
      <c r="E40" s="54"/>
    </row>
    <row r="41" spans="2:5" ht="13.9" x14ac:dyDescent="0.25">
      <c r="B41" s="99" t="s">
        <v>189</v>
      </c>
      <c r="C41" s="54">
        <f>'Pozicioni Financiar'!D45+'Pozicioni Financiar'!D46+'Pozicioni Financiar'!D47-'Pozicioni Financiar'!B45-'Pozicioni Financiar'!B46-'Pozicioni Financiar'!B47-'Cash FLow'!C15</f>
        <v>-1</v>
      </c>
      <c r="D41" s="54"/>
      <c r="E41" s="54">
        <v>-3528799.7833333379</v>
      </c>
    </row>
    <row r="42" spans="2:5" ht="27.6" x14ac:dyDescent="0.25">
      <c r="B42" s="99" t="s">
        <v>190</v>
      </c>
      <c r="C42" s="54"/>
      <c r="D42" s="54"/>
      <c r="E42" s="54"/>
    </row>
    <row r="43" spans="2:5" ht="27.6" x14ac:dyDescent="0.25">
      <c r="B43" s="99" t="s">
        <v>191</v>
      </c>
      <c r="C43" s="54"/>
      <c r="D43" s="54"/>
      <c r="E43" s="54"/>
    </row>
    <row r="44" spans="2:5" ht="13.9" x14ac:dyDescent="0.25">
      <c r="B44" s="99" t="s">
        <v>192</v>
      </c>
      <c r="C44" s="54"/>
      <c r="D44" s="54"/>
      <c r="E44" s="54"/>
    </row>
    <row r="45" spans="2:5" ht="13.9" x14ac:dyDescent="0.25">
      <c r="B45" s="99" t="s">
        <v>193</v>
      </c>
      <c r="C45" s="54"/>
      <c r="D45" s="54"/>
      <c r="E45" s="54"/>
    </row>
    <row r="46" spans="2:5" ht="13.9" x14ac:dyDescent="0.25">
      <c r="B46" s="99" t="s">
        <v>194</v>
      </c>
      <c r="C46" s="54"/>
      <c r="D46" s="54"/>
      <c r="E46" s="54"/>
    </row>
    <row r="47" spans="2:5" ht="13.9" x14ac:dyDescent="0.25">
      <c r="B47" s="99" t="s">
        <v>195</v>
      </c>
      <c r="C47" s="54"/>
      <c r="D47" s="54"/>
      <c r="E47" s="54"/>
    </row>
    <row r="48" spans="2:5" ht="13.9" x14ac:dyDescent="0.25">
      <c r="B48" s="99" t="s">
        <v>176</v>
      </c>
      <c r="C48" s="54"/>
      <c r="D48" s="54"/>
      <c r="E48" s="54"/>
    </row>
    <row r="49" spans="2:5" ht="13.9" x14ac:dyDescent="0.25">
      <c r="B49" s="95" t="s">
        <v>196</v>
      </c>
      <c r="C49" s="62">
        <f>SUM(C40:C48)</f>
        <v>-1</v>
      </c>
      <c r="D49" s="53"/>
      <c r="E49" s="62">
        <v>-3528799.7833333379</v>
      </c>
    </row>
    <row r="50" spans="2:5" ht="13.9" x14ac:dyDescent="0.25">
      <c r="B50" s="101"/>
      <c r="C50" s="54"/>
      <c r="D50" s="54"/>
      <c r="E50" s="54"/>
    </row>
    <row r="51" spans="2:5" ht="13.9" x14ac:dyDescent="0.25">
      <c r="B51" s="95" t="s">
        <v>197</v>
      </c>
      <c r="C51" s="54"/>
      <c r="D51" s="54"/>
      <c r="E51" s="54"/>
    </row>
    <row r="52" spans="2:5" ht="13.9" x14ac:dyDescent="0.25">
      <c r="B52" s="99" t="s">
        <v>198</v>
      </c>
      <c r="C52" s="54"/>
      <c r="D52" s="54"/>
      <c r="E52" s="54"/>
    </row>
    <row r="53" spans="2:5" ht="13.9" x14ac:dyDescent="0.25">
      <c r="B53" s="99" t="s">
        <v>199</v>
      </c>
      <c r="C53" s="54"/>
      <c r="D53" s="54"/>
      <c r="E53" s="54"/>
    </row>
    <row r="54" spans="2:5" ht="13.9" x14ac:dyDescent="0.25">
      <c r="B54" s="99" t="s">
        <v>200</v>
      </c>
      <c r="C54" s="54">
        <f>'Pozicioni Financiar'!B79-'Pozicioni Financiar'!D79+1</f>
        <v>-6588563</v>
      </c>
      <c r="D54" s="54"/>
      <c r="E54" s="54">
        <v>11385000.040000003</v>
      </c>
    </row>
    <row r="55" spans="2:5" ht="13.9" x14ac:dyDescent="0.25">
      <c r="B55" s="99" t="s">
        <v>201</v>
      </c>
      <c r="C55" s="54"/>
      <c r="D55" s="54"/>
      <c r="E55" s="54"/>
    </row>
    <row r="56" spans="2:5" ht="13.9" x14ac:dyDescent="0.25">
      <c r="B56" s="99" t="s">
        <v>202</v>
      </c>
      <c r="C56" s="54"/>
      <c r="D56" s="54"/>
      <c r="E56" s="54"/>
    </row>
    <row r="57" spans="2:5" ht="13.9" x14ac:dyDescent="0.25">
      <c r="B57" s="99" t="s">
        <v>203</v>
      </c>
      <c r="C57" s="54"/>
      <c r="D57" s="54"/>
      <c r="E57" s="54"/>
    </row>
    <row r="58" spans="2:5" ht="13.9" x14ac:dyDescent="0.25">
      <c r="B58" s="99" t="s">
        <v>204</v>
      </c>
      <c r="C58" s="54"/>
      <c r="D58" s="54"/>
      <c r="E58" s="54"/>
    </row>
    <row r="59" spans="2:5" ht="13.9" x14ac:dyDescent="0.25">
      <c r="B59" s="99" t="s">
        <v>205</v>
      </c>
      <c r="C59" s="54"/>
      <c r="D59" s="54"/>
      <c r="E59" s="54"/>
    </row>
    <row r="60" spans="2:5" ht="13.9" x14ac:dyDescent="0.25">
      <c r="B60" s="99" t="s">
        <v>206</v>
      </c>
      <c r="C60" s="54"/>
      <c r="D60" s="54"/>
      <c r="E60" s="54"/>
    </row>
    <row r="61" spans="2:5" ht="13.9" x14ac:dyDescent="0.25">
      <c r="B61" s="99" t="s">
        <v>207</v>
      </c>
      <c r="C61" s="54"/>
      <c r="D61" s="54"/>
      <c r="E61" s="54"/>
    </row>
    <row r="62" spans="2:5" ht="13.9" x14ac:dyDescent="0.25">
      <c r="B62" s="99" t="s">
        <v>208</v>
      </c>
      <c r="C62" s="54"/>
      <c r="D62" s="54"/>
      <c r="E62" s="54"/>
    </row>
    <row r="63" spans="2:5" ht="13.9" x14ac:dyDescent="0.25">
      <c r="B63" s="99" t="s">
        <v>176</v>
      </c>
      <c r="C63" s="54"/>
      <c r="D63" s="54"/>
      <c r="E63" s="54"/>
    </row>
    <row r="64" spans="2:5" ht="13.9" x14ac:dyDescent="0.25">
      <c r="B64" s="95" t="s">
        <v>209</v>
      </c>
      <c r="C64" s="62">
        <f>SUM(C52:C63)</f>
        <v>-6588563</v>
      </c>
      <c r="D64" s="53"/>
      <c r="E64" s="62">
        <v>11385000.040000003</v>
      </c>
    </row>
    <row r="65" spans="2:6" ht="14.1" customHeight="1" x14ac:dyDescent="0.25">
      <c r="B65" s="101"/>
      <c r="C65" s="54"/>
      <c r="D65" s="54"/>
      <c r="E65" s="54"/>
    </row>
    <row r="66" spans="2:6" ht="14.1" customHeight="1" x14ac:dyDescent="0.25">
      <c r="B66" s="95" t="s">
        <v>210</v>
      </c>
      <c r="C66" s="102">
        <f>C37+C49+C64</f>
        <v>-118319</v>
      </c>
      <c r="D66" s="53"/>
      <c r="E66" s="102">
        <v>-1079708.038833335</v>
      </c>
    </row>
    <row r="67" spans="2:6" ht="13.9" x14ac:dyDescent="0.25">
      <c r="B67" s="103" t="s">
        <v>211</v>
      </c>
      <c r="C67" s="54">
        <f>'Pozicioni Financiar'!D11</f>
        <v>247710</v>
      </c>
      <c r="D67" s="54"/>
      <c r="E67" s="54">
        <v>1327418.1436999999</v>
      </c>
    </row>
    <row r="68" spans="2:6" ht="13.9" x14ac:dyDescent="0.25">
      <c r="B68" s="103" t="s">
        <v>212</v>
      </c>
      <c r="C68" s="54"/>
      <c r="D68" s="54"/>
      <c r="E68" s="54"/>
    </row>
    <row r="69" spans="2:6" ht="14.45" thickBot="1" x14ac:dyDescent="0.3">
      <c r="B69" s="104" t="s">
        <v>213</v>
      </c>
      <c r="C69" s="105">
        <f>SUM(C66:C68)</f>
        <v>129391</v>
      </c>
      <c r="D69" s="106"/>
      <c r="E69" s="105">
        <v>247710.10486666486</v>
      </c>
    </row>
    <row r="70" spans="2:6" ht="14.45" thickTop="1" x14ac:dyDescent="0.25"/>
    <row r="72" spans="2:6" ht="13.9" x14ac:dyDescent="0.25">
      <c r="B72" s="107" t="s">
        <v>145</v>
      </c>
      <c r="C72" s="108">
        <f>C69-'Pozicioni Financiar'!B11</f>
        <v>0</v>
      </c>
      <c r="D72" s="109"/>
      <c r="E72" s="109">
        <f>E69-'Pozicioni Financiar'!D11</f>
        <v>0.10486666485667229</v>
      </c>
      <c r="F72" s="107"/>
    </row>
  </sheetData>
  <mergeCells count="1"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Kapak</vt:lpstr>
      <vt:lpstr>Pozicioni Financiar</vt:lpstr>
      <vt:lpstr>PASH</vt:lpstr>
      <vt:lpstr>Cash FLow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</dc:creator>
  <cp:lastModifiedBy>Dell</cp:lastModifiedBy>
  <cp:lastPrinted>2021-04-13T07:28:43Z</cp:lastPrinted>
  <dcterms:created xsi:type="dcterms:W3CDTF">2020-07-27T07:13:26Z</dcterms:created>
  <dcterms:modified xsi:type="dcterms:W3CDTF">2022-09-13T08:31:23Z</dcterms:modified>
</cp:coreProperties>
</file>