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nc\OneDrive\Desktop\Dok per Bilance 2022\Evi Oil (done)\evi oil ealbania\"/>
    </mc:Choice>
  </mc:AlternateContent>
  <xr:revisionPtr revIDLastSave="0" documentId="13_ncr:1_{E56CD3B8-2BA7-4151-9336-E57A1DDE4D4A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B17" i="1" l="1"/>
  <c r="M18" i="1"/>
  <c r="N6" i="1"/>
  <c r="N7" i="1"/>
  <c r="M6" i="1"/>
  <c r="B12" i="1"/>
  <c r="C17" i="1"/>
  <c r="C23" i="1"/>
  <c r="B23" i="1"/>
  <c r="C12" i="1"/>
  <c r="M7" i="1"/>
  <c r="M11" i="1"/>
  <c r="M14" i="1"/>
  <c r="M17" i="1"/>
  <c r="M21" i="1"/>
  <c r="M25" i="1"/>
  <c r="N25" i="1"/>
  <c r="N11" i="1"/>
  <c r="N14" i="1"/>
  <c r="N17" i="1"/>
  <c r="N21" i="1"/>
  <c r="N24" i="1"/>
  <c r="M8" i="1"/>
  <c r="M15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B25" i="1"/>
  <c r="B27" i="1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<sst xmlns="http://schemas.openxmlformats.org/spreadsheetml/2006/main" count="28" uniqueCount="27">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</sst>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 indent="3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164" fontId="2" fillId="0" borderId="0" xfId="1" applyNumberFormat="1" applyFont="1" applyAlignment="1">
      <alignment vertical="center"/>
    </xf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43" fontId="3" fillId="0" borderId="0" xfId="1" applyNumberFormat="1" applyFont="1" applyAlignment="1">
      <alignment vertical="center"/>
    </xf>
    <xf numFmtId="43" fontId="0" fillId="0" borderId="0" xfId="0" applyNumberFormat="1"/>
    <xf numFmtId="43" fontId="0" fillId="0" borderId="0" xfId="1" applyNumberFormat="1" applyFont="1"/>
    <xf numFmtId="43" fontId="4" fillId="0" borderId="0" xfId="1" applyNumberFormat="1" applyFont="1" applyAlignment="1">
      <alignment vertical="center"/>
    </xf>
    <xf numFmtId="43" fontId="4" fillId="2" borderId="0" xfId="1" applyNumberFormat="1" applyFont="1" applyFill="1" applyAlignment="1">
      <alignment vertical="center"/>
    </xf>
    <xf numFmtId="43" fontId="4" fillId="2" borderId="0" xfId="0" applyNumberFormat="1" applyFont="1" applyFill="1" applyAlignment="1">
      <alignment vertical="center"/>
    </xf>
    <xf numFmtId="43" fontId="8" fillId="0" borderId="0" xfId="1" applyNumberFormat="1" applyFont="1" applyAlignment="1">
      <alignment vertical="center"/>
    </xf>
    <xf numFmtId="43" fontId="1" fillId="3" borderId="3" xfId="1" applyNumberFormat="1" applyFont="1" applyFill="1" applyBorder="1" applyAlignment="1">
      <alignment vertical="center"/>
    </xf>
    <xf numFmtId="43" fontId="1" fillId="3" borderId="3" xfId="0" applyNumberFormat="1" applyFont="1" applyFill="1" applyBorder="1" applyAlignment="1">
      <alignment vertical="center"/>
    </xf>
    <xf numFmtId="43" fontId="1" fillId="0" borderId="0" xfId="1" applyNumberFormat="1" applyFont="1" applyAlignment="1">
      <alignment vertical="center"/>
    </xf>
    <xf numFmtId="43" fontId="1" fillId="0" borderId="0" xfId="0" applyNumberFormat="1" applyFont="1" applyAlignment="1">
      <alignment vertical="center"/>
    </xf>
    <xf numFmtId="43" fontId="6" fillId="0" borderId="0" xfId="1" applyNumberFormat="1" applyFont="1" applyAlignment="1">
      <alignment vertical="center"/>
    </xf>
    <xf numFmtId="43" fontId="4" fillId="0" borderId="0" xfId="1" applyNumberFormat="1" applyFont="1" applyAlignment="1">
      <alignment horizontal="left" vertical="center"/>
    </xf>
    <xf numFmtId="43" fontId="1" fillId="2" borderId="2" xfId="1" applyNumberFormat="1" applyFont="1" applyFill="1" applyBorder="1" applyAlignment="1">
      <alignment vertical="center"/>
    </xf>
    <xf numFmtId="43" fontId="1" fillId="2" borderId="2" xfId="0" applyNumberFormat="1" applyFont="1" applyFill="1" applyBorder="1" applyAlignment="1">
      <alignment vertical="center"/>
    </xf>
    <xf numFmtId="43" fontId="1" fillId="2" borderId="1" xfId="1" applyNumberFormat="1" applyFont="1" applyFill="1" applyBorder="1" applyAlignment="1">
      <alignment vertical="center"/>
    </xf>
    <xf numFmtId="43" fontId="1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B26" sqref="B26"/>
    </sheetView>
  </sheetViews>
  <sheetFormatPr defaultRowHeight="15" x14ac:dyDescent="0.25"/>
  <cols>
    <col min="1" max="1" width="72.28515625" customWidth="1"/>
    <col min="2" max="2" width="15.5703125" bestFit="1" customWidth="1"/>
    <col min="3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1" t="s">
        <v>25</v>
      </c>
    </row>
    <row r="2" spans="1:14" ht="15" customHeight="1" x14ac:dyDescent="0.25">
      <c r="A2" s="13" t="s">
        <v>24</v>
      </c>
      <c r="B2" s="10" t="s">
        <v>23</v>
      </c>
      <c r="C2" s="10" t="s">
        <v>23</v>
      </c>
    </row>
    <row r="3" spans="1:14" ht="15" customHeight="1" x14ac:dyDescent="0.25">
      <c r="A3" s="14"/>
      <c r="B3" s="10" t="s">
        <v>22</v>
      </c>
      <c r="C3" s="10" t="s">
        <v>21</v>
      </c>
    </row>
    <row r="4" spans="1:14" x14ac:dyDescent="0.25">
      <c r="A4" s="9" t="s">
        <v>20</v>
      </c>
      <c r="B4">
        <v>2022</v>
      </c>
      <c r="C4">
        <v>2021</v>
      </c>
    </row>
    <row r="5" spans="1:14" x14ac:dyDescent="0.25">
      <c r="B5" s="12"/>
    </row>
    <row r="6" spans="1:14" x14ac:dyDescent="0.25">
      <c r="A6" s="5" t="s">
        <v>19</v>
      </c>
      <c r="B6" s="15">
        <v>116115457</v>
      </c>
      <c r="C6" s="16">
        <v>53027080</v>
      </c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ca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5" t="s">
        <v>18</v>
      </c>
      <c r="B7" s="17">
        <v>0</v>
      </c>
      <c r="C7" s="16"/>
      <c r="L7">
        <v>2</v>
      </c>
      <c r="M7" t="e">
        <f t="shared" ref="M7:M27" ca="1" si="0">CONCATENATE("PR-",PullFirstLetters(SUBSTITUTE(SUBSTITUTE(SUBSTITUTE(SUBSTITUTE(SUBSTITUTE(A7, "/", ""), ":", ""), "(", ""), ")", ""), ",", "")  ),"-")&amp;TEXT(L7,"000")</f>
        <v>#NAME?</v>
      </c>
      <c r="N7" t="e">
        <f ca="1">CONCATENATE("PPA-",PullFirstLetters(SUBSTITUTE(SUBSTITUTE(SUBSTITUTE(SUBSTITUTE(SUBSTITUTE(A7, "/", ""), ":", ""), "(", ""), ")", ""), ",", "")  ),"-")&amp;TEXT(L7,"000")</f>
        <v>#NAME?</v>
      </c>
    </row>
    <row r="8" spans="1:14" x14ac:dyDescent="0.25">
      <c r="A8" s="5" t="s">
        <v>17</v>
      </c>
      <c r="B8" s="17"/>
      <c r="C8" s="16"/>
      <c r="L8">
        <v>3</v>
      </c>
      <c r="M8" t="e">
        <f t="shared" ca="1" si="0"/>
        <v>#NAME?</v>
      </c>
      <c r="N8" t="e">
        <f t="shared" ref="N8:N27" ca="1" si="1">CONCATENATE("PPA-",PullFirstLetters(SUBSTITUTE(SUBSTITUTE(SUBSTITUTE(SUBSTITUTE(SUBSTITUTE(A8, "/", ""), ":", ""), "(", ""), ")", ""), ",", "")  ),"-")&amp;TEXT(L8,"000")</f>
        <v>#NAME?</v>
      </c>
    </row>
    <row r="9" spans="1:14" x14ac:dyDescent="0.25">
      <c r="A9" s="5" t="s">
        <v>16</v>
      </c>
      <c r="B9" s="17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5" t="s">
        <v>15</v>
      </c>
      <c r="B10" s="18">
        <v>-108287473</v>
      </c>
      <c r="C10" s="16">
        <v>-48179074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5" t="s">
        <v>14</v>
      </c>
      <c r="B11" s="18">
        <v>-1217834</v>
      </c>
      <c r="C11" s="16">
        <v>-247236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5" t="s">
        <v>13</v>
      </c>
      <c r="B12" s="19">
        <f>SUM(B13:B14)</f>
        <v>-2857865</v>
      </c>
      <c r="C12" s="20">
        <f>SUM(C13:C14)</f>
        <v>-2460247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8" t="s">
        <v>12</v>
      </c>
      <c r="B13" s="18">
        <v>-2430456</v>
      </c>
      <c r="C13" s="16">
        <v>-2108178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8" t="s">
        <v>11</v>
      </c>
      <c r="B14" s="18">
        <v>-427409</v>
      </c>
      <c r="C14" s="16">
        <v>-352069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5" t="s">
        <v>10</v>
      </c>
      <c r="B15" s="21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5" t="s">
        <v>9</v>
      </c>
      <c r="B16" s="21">
        <v>0</v>
      </c>
      <c r="C16" s="16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6" t="s">
        <v>8</v>
      </c>
      <c r="B17" s="22">
        <f>B6+B8+B12+B16+B7+B9+B10+B11+B15</f>
        <v>3752285</v>
      </c>
      <c r="C17" s="23">
        <f>SUM(C6:C12,C15:C16)</f>
        <v>2140523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3"/>
      <c r="B18" s="24"/>
      <c r="C18" s="25"/>
      <c r="M18" t="e">
        <f ca="1">CONCATENATE("PR-",PullFirstLetters(SUBSTITUTE(SUBSTITUTE(SUBSTITUTE(SUBSTITUTE(SUBSTITUTE(A18, "/", ""), ":", ""), "(", ""), ")", ""), ",", "")  ),"-")&amp;TEXT(L18,"000")</f>
        <v>#NAME?</v>
      </c>
      <c r="N18" t="e">
        <f t="shared" ca="1" si="1"/>
        <v>#NAME?</v>
      </c>
    </row>
    <row r="19" spans="1:14" x14ac:dyDescent="0.25">
      <c r="A19" s="7" t="s">
        <v>7</v>
      </c>
      <c r="B19" s="26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4" t="s">
        <v>6</v>
      </c>
      <c r="B20" s="26">
        <v>-251646</v>
      </c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5" t="s">
        <v>5</v>
      </c>
      <c r="B21" s="18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5" t="s">
        <v>4</v>
      </c>
      <c r="B22" s="18">
        <v>4409</v>
      </c>
      <c r="C22" s="16">
        <v>11804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3" t="s">
        <v>3</v>
      </c>
      <c r="B23" s="22">
        <f>SUM(B19:B22)</f>
        <v>-247237</v>
      </c>
      <c r="C23" s="23">
        <f>SUM(C19:C22)</f>
        <v>11804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"/>
      <c r="B24" s="27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" t="s">
        <v>2</v>
      </c>
      <c r="B25" s="28">
        <f>B17+B23</f>
        <v>3505048</v>
      </c>
      <c r="C25" s="29">
        <f>C17+C23</f>
        <v>2152327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" t="s">
        <v>1</v>
      </c>
      <c r="B26" s="15">
        <v>525757</v>
      </c>
      <c r="C26" s="15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" t="s">
        <v>0</v>
      </c>
      <c r="B27" s="30">
        <f>B25-B26</f>
        <v>2979291</v>
      </c>
      <c r="C27" s="31">
        <f>C25-C26</f>
        <v>2152327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cnc</cp:lastModifiedBy>
  <dcterms:created xsi:type="dcterms:W3CDTF">2018-06-20T15:30:23Z</dcterms:created>
  <dcterms:modified xsi:type="dcterms:W3CDTF">2023-07-19T11:29:01Z</dcterms:modified>
</cp:coreProperties>
</file>