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1760" tabRatio="823"/>
  </bookViews>
  <sheets>
    <sheet name="Kop." sheetId="1" r:id="rId1"/>
    <sheet name="Aktivet" sheetId="4" r:id="rId2"/>
    <sheet name="Pasivet" sheetId="14" r:id="rId3"/>
    <sheet name="PASH 1" sheetId="15" r:id="rId4"/>
    <sheet name="Fluksi 1" sheetId="17" r:id="rId5"/>
    <sheet name="Kapitali 1" sheetId="25" r:id="rId6"/>
    <sheet name="shenime" sheetId="22" r:id="rId7"/>
    <sheet name="mj trans" sheetId="27" r:id="rId8"/>
    <sheet name="inv" sheetId="29" r:id="rId9"/>
    <sheet name="AAM" sheetId="30" r:id="rId10"/>
  </sheets>
  <calcPr calcId="124519"/>
</workbook>
</file>

<file path=xl/calcChain.xml><?xml version="1.0" encoding="utf-8"?>
<calcChain xmlns="http://schemas.openxmlformats.org/spreadsheetml/2006/main">
  <c r="I21" i="15"/>
  <c r="F46"/>
  <c r="G12" i="29"/>
  <c r="E24"/>
  <c r="G24"/>
  <c r="E41"/>
  <c r="G41"/>
  <c r="G6" i="4"/>
  <c r="I47" i="22"/>
  <c r="I44" s="1"/>
  <c r="G75"/>
  <c r="H75" s="1"/>
  <c r="F16" i="14"/>
  <c r="F27" i="30"/>
  <c r="G42" s="1"/>
  <c r="I135" i="22"/>
  <c r="I134"/>
  <c r="I123"/>
  <c r="I38"/>
  <c r="F79"/>
  <c r="G79"/>
  <c r="E79"/>
  <c r="J79"/>
  <c r="I79"/>
  <c r="K75"/>
  <c r="K76"/>
  <c r="K77"/>
  <c r="K78"/>
  <c r="K74"/>
  <c r="K79"/>
  <c r="F6" i="17"/>
  <c r="I143" i="22"/>
  <c r="F18" i="30"/>
  <c r="G18"/>
  <c r="E18"/>
  <c r="H12"/>
  <c r="H13"/>
  <c r="H14"/>
  <c r="H15"/>
  <c r="H11"/>
  <c r="H18" s="1"/>
  <c r="F48"/>
  <c r="E48"/>
  <c r="H41"/>
  <c r="H43"/>
  <c r="H44"/>
  <c r="H45"/>
  <c r="H46"/>
  <c r="H47"/>
  <c r="H40"/>
  <c r="H76" i="22"/>
  <c r="F46" i="4"/>
  <c r="H74" i="22"/>
  <c r="I136"/>
  <c r="I130"/>
  <c r="I131"/>
  <c r="J19" i="25"/>
  <c r="I103" i="22"/>
  <c r="F24" i="4"/>
  <c r="I56" i="22"/>
  <c r="E28" i="25"/>
  <c r="F28"/>
  <c r="G28"/>
  <c r="H28"/>
  <c r="I28"/>
  <c r="L28"/>
  <c r="M28"/>
  <c r="K19"/>
  <c r="K28" s="1"/>
  <c r="D19"/>
  <c r="D28" s="1"/>
  <c r="F10" i="14"/>
  <c r="F42"/>
  <c r="I89" i="22"/>
  <c r="F15" i="4"/>
  <c r="F25"/>
  <c r="F22"/>
  <c r="F7"/>
  <c r="F13" i="27"/>
  <c r="F23" i="17"/>
  <c r="E23"/>
  <c r="F14"/>
  <c r="E14"/>
  <c r="F10"/>
  <c r="F39" s="1"/>
  <c r="E10"/>
  <c r="E6"/>
  <c r="G66" i="15"/>
  <c r="G68"/>
  <c r="F66"/>
  <c r="F68"/>
  <c r="G59"/>
  <c r="G45"/>
  <c r="F45"/>
  <c r="I146" i="22" s="1"/>
  <c r="G36" i="15"/>
  <c r="F36"/>
  <c r="I141" i="22" s="1"/>
  <c r="G25" i="15"/>
  <c r="F25"/>
  <c r="G16"/>
  <c r="F16"/>
  <c r="G12"/>
  <c r="F12"/>
  <c r="F43" s="1"/>
  <c r="F50" s="1"/>
  <c r="G45" i="14"/>
  <c r="G52"/>
  <c r="F45"/>
  <c r="G33"/>
  <c r="F33"/>
  <c r="G21"/>
  <c r="G38" s="1"/>
  <c r="G6"/>
  <c r="G20" s="1"/>
  <c r="G51" i="4"/>
  <c r="F51"/>
  <c r="G43"/>
  <c r="G34" s="1"/>
  <c r="G59" s="1"/>
  <c r="G35"/>
  <c r="F35"/>
  <c r="G21"/>
  <c r="G5" s="1"/>
  <c r="G33" s="1"/>
  <c r="G14"/>
  <c r="G9"/>
  <c r="F9"/>
  <c r="I132" i="22"/>
  <c r="F44" i="4"/>
  <c r="F21" i="14"/>
  <c r="F38" s="1"/>
  <c r="N19" i="25"/>
  <c r="I99" i="22"/>
  <c r="I92" s="1"/>
  <c r="G40" i="14" l="1"/>
  <c r="G54" s="1"/>
  <c r="G60" i="4"/>
  <c r="I144" i="22"/>
  <c r="F50" i="14"/>
  <c r="I124" i="22" s="1"/>
  <c r="I113" s="1"/>
  <c r="F59" i="15"/>
  <c r="I128" i="22"/>
  <c r="I83"/>
  <c r="F14" i="14"/>
  <c r="E39" i="17"/>
  <c r="F21" i="4"/>
  <c r="F18"/>
  <c r="F14"/>
  <c r="H79" i="22"/>
  <c r="F45" i="4"/>
  <c r="I63" i="22"/>
  <c r="I65"/>
  <c r="H27" i="30"/>
  <c r="H33" s="1"/>
  <c r="F33"/>
  <c r="I145" i="22"/>
  <c r="I147" s="1"/>
  <c r="F15" i="14"/>
  <c r="F6" s="1"/>
  <c r="F20" s="1"/>
  <c r="H42" i="30"/>
  <c r="H48" s="1"/>
  <c r="G48"/>
  <c r="F43" i="4"/>
  <c r="I42" i="22" l="1"/>
  <c r="F8" i="4" s="1"/>
  <c r="F6" s="1"/>
  <c r="F5" s="1"/>
  <c r="F33" s="1"/>
  <c r="H39" i="17"/>
  <c r="I29" i="22"/>
  <c r="I28" s="1"/>
  <c r="F52" i="14"/>
  <c r="J21" i="25"/>
  <c r="J28" s="1"/>
  <c r="N28" s="1"/>
  <c r="I26" i="22"/>
  <c r="F34" i="4"/>
  <c r="F59" s="1"/>
  <c r="F40" i="14"/>
  <c r="I81" i="22"/>
  <c r="F60" i="4" l="1"/>
  <c r="F62" s="1"/>
  <c r="F54" i="14"/>
</calcChain>
</file>

<file path=xl/sharedStrings.xml><?xml version="1.0" encoding="utf-8"?>
<sst xmlns="http://schemas.openxmlformats.org/spreadsheetml/2006/main" count="696" uniqueCount="379">
  <si>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</si>
  <si>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</si>
  <si>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</si>
  <si>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</si>
  <si>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</si>
  <si>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</si>
  <si>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</si>
  <si>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</si>
  <si>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</si>
  <si>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</si>
  <si>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</si>
  <si>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</si>
  <si>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</si>
  <si>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</si>
  <si>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</si>
  <si>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</si>
  <si>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</si>
  <si>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</si>
  <si>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</si>
  <si>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</si>
  <si>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</si>
  <si>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</si>
  <si>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</si>
  <si>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</si>
  <si>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</si>
  <si>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</si>
  <si>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</si>
  <si>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Shënime të tjera shpjegeuse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</si>
  <si>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</si>
  <si>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</si>
  <si>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</si>
  <si>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</si>
  <si>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</si>
  <si>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</si>
  <si>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</si>
  <si>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</si>
  <si>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</si>
  <si>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</si>
  <si>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</si>
  <si>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</si>
  <si>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</si>
  <si>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</si>
  <si>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</si>
  <si>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</si>
  <si>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</si>
  <si>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</si>
  <si>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</si>
  <si>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</si>
  <si>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</si>
  <si>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</si>
  <si>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</si>
  <si>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</si>
  <si>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</si>
  <si>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</si>
  <si>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</si>
  <si>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</si>
  <si>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</si>
  <si>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</si>
  <si>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</si>
  <si>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</si>
  <si>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</si>
  <si>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</si>
  <si>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</si>
  <si>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</si>
  <si>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</si>
  <si>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</si>
  <si>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</si>
  <si>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</si>
  <si>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</si>
  <si>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</si>
  <si>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</si>
  <si>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</si>
  <si>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</si>
  <si>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</si>
  <si>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</si>
  <si>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</si>
  <si>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</si>
  <si>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</si>
  <si>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</si>
  <si>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</si>
  <si>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</si>
  <si>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</si>
  <si>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</si>
  <si>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</si>
  <si>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</si>
  <si>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</si>
  <si>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</si>
  <si>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</si>
  <si>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</si>
  <si>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</si>
  <si>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</si>
  <si>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</si>
  <si>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</si>
  <si>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</si>
  <si>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</si>
  <si>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</si>
  <si>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</si>
  <si>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</si>
  <si>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</si>
  <si>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</si>
  <si>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</si>
  <si>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</si>
  <si>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</si>
  <si>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</si>
  <si>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</si>
  <si>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</si>
  <si>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</si>
  <si>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</si>
  <si>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</si>
  <si>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</si>
  <si>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</si>
  <si>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</si>
  <si>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</si>
  <si>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</si>
  <si>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</si>
  <si>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</si>
  <si>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</si>
  <si>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</si>
  <si>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</si>
  <si>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</si>
  <si>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</si>
  <si>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</si>
  <si>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</si>
  <si>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</si>
  <si>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</si>
  <si>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</si>
  <si>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</si>
  <si>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</si>
  <si>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</si>
  <si>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</si>
  <si>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</si>
  <si>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</si>
  <si>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</si>
  <si>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</si>
  <si>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</si>
  <si>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</si>
  <si>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</si>
  <si>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</si>
  <si>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</si>
  <si>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</si>
  <si>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</si>
  <si>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</si>
  <si>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</si>
  <si>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</si>
  <si>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</si>
  <si>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</si>
  <si>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</si>
  <si>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</si>
  <si>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</si>
  <si>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</si>
  <si>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</si>
  <si>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</si>
  <si>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</si>
  <si>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</si>
  <si>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</si>
  <si>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</si>
  <si>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</si>
  <si>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</si>
  <si>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</si>
  <si>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</si>
  <si>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</si>
  <si>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</si>
  <si>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</si>
  <si>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</si>
  <si>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</si>
  <si>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</si>
  <si>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</si>
  <si>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</si>
  <si>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</si>
  <si>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</si>
  <si>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</si>
  <si>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</si>
  <si>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</si>
  <si>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</si>
  <si>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</si>
  <si>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</si>
  <si>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</si>
  <si>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</si>
  <si>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</si>
  <si>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</si>
  <si>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</si>
  <si>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</si>
  <si>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</si>
  <si>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</si>
  <si>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</si>
  <si>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</si>
  <si>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</si>
  <si>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</si>
  <si>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</si>
  <si>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</si>
  <si>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</si>
  <si>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</si>
  <si>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</si>
  <si>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</si>
  <si>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</si>
  <si>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</si>
  <si>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</si>
  <si>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</si>
  <si>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</si>
  <si>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</si>
  <si>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</si>
  <si>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</si>
  <si>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</si>
  <si>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</si>
  <si>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</si>
  <si>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</si>
  <si>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</si>
  <si>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</si>
  <si>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</si>
  <si>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(  Ne zbatim te Standartit Kombetar te Kontabilitetit Nr.2 te Permiresuar dhe </t>
  </si>
  <si>
    <t>Pasqyra e Pozicionit Financiar (Bilanci)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</si>
  <si>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</si>
  <si>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</si>
  <si>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</si>
  <si>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</si>
  <si>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Pasqyra Finanicare jane te konsoliduara</t>
  </si>
  <si>
    <t>leke</t>
  </si>
  <si>
    <t>Te tjera</t>
  </si>
  <si>
    <t>shpenzime te panjohura</t>
  </si>
  <si>
    <t>Pozicioni financiar i rideklaruar më 1 janar 2015</t>
  </si>
  <si>
    <t>lek</t>
  </si>
  <si>
    <t>TAP</t>
  </si>
  <si>
    <t>Nuk ka</t>
  </si>
  <si>
    <t>III</t>
  </si>
  <si>
    <t>Toka</t>
  </si>
  <si>
    <t>Vl.mbetur</t>
  </si>
  <si>
    <t>Amortizimi</t>
  </si>
  <si>
    <t>Vlera</t>
  </si>
  <si>
    <t>Emertimi</t>
  </si>
  <si>
    <t>fund vitit</t>
  </si>
  <si>
    <t>valute</t>
  </si>
  <si>
    <t>Vlera ne</t>
  </si>
  <si>
    <t>Nr llogarise</t>
  </si>
  <si>
    <t>Monedha</t>
  </si>
  <si>
    <t>KORCE</t>
  </si>
  <si>
    <t>ne leke</t>
  </si>
  <si>
    <t>S H E N I M E T     S P J E G U E SE</t>
  </si>
  <si>
    <t>Dhenia e shenimeve shpjeguese ne kete pjese eshte pjese e detyrueshme sipas S K K 2</t>
  </si>
  <si>
    <t>Plotesimi I te dhenave ne kete pjese duhet te behet sipas kerkesave e struktures standarte</t>
  </si>
  <si>
    <t>te percaktuara ne S K K 2 e konkretisht paragrafeve 49-55 radha e dhenies te shpjegimeve duhet te jete:</t>
  </si>
  <si>
    <t>a- Informacioni I pergjithshem dhe politikat kontabel</t>
  </si>
  <si>
    <t>b- Shenime qe shpjegojne zerat e ndryshem te pasq financiare</t>
  </si>
  <si>
    <t>c- Shenime te tjera shpjeguese</t>
  </si>
  <si>
    <t xml:space="preserve"> </t>
  </si>
  <si>
    <t>A I  Informacioni I pergjithshem</t>
  </si>
  <si>
    <t>Kuadri ligjor : Ligjit 9228 dt 29.04.04 "Per Kontabilitetin dhe Pasqyrat Financiare"</t>
  </si>
  <si>
    <t>Kuadri kontabel I aplikuar : Standartet Kombetare te Kontabilitetit ne Shqiperi.(SKK 2;49)</t>
  </si>
  <si>
    <t>Baza e pergatitjes se pF : Te drejtat dhe detyrimet e konstatuara.(SSK 1,35)</t>
  </si>
  <si>
    <t>Parimet dhe karakteristikat cilesore te perdorura per hartimin e P.F : (SKK 1;37-69)</t>
  </si>
  <si>
    <t xml:space="preserve">a) NJESIA EKONOMIKE RAPORTUESE " Redi Pellet   "shpk.       </t>
  </si>
  <si>
    <t>Zhvillon aktivitetin ne fushen e shfrytezimit dhe perpunimit te drurit etj.</t>
  </si>
  <si>
    <t>Ka mbajtur ne llogarite e saj aktivet,pasivet dhe transaksionet ekonomike te veta sipas SKK</t>
  </si>
  <si>
    <t>Shenimet qe shpjegojne zerat e ndryshem te pasqyrave financiare</t>
  </si>
  <si>
    <t>A</t>
  </si>
  <si>
    <t>AKTIVET</t>
  </si>
  <si>
    <t>AKTIVET AFATSHKURTRA</t>
  </si>
  <si>
    <t>Aktivet monetare</t>
  </si>
  <si>
    <t>Kursi</t>
  </si>
  <si>
    <t>ProCredit</t>
  </si>
  <si>
    <t>euro</t>
  </si>
  <si>
    <t xml:space="preserve">                     Emertimi</t>
  </si>
  <si>
    <t xml:space="preserve">  Vlera</t>
  </si>
  <si>
    <t>ne valut</t>
  </si>
  <si>
    <t>Ne leke</t>
  </si>
  <si>
    <t>a</t>
  </si>
  <si>
    <t>b</t>
  </si>
  <si>
    <t>Tvsh e zbritshme ne mbyllje te vitit</t>
  </si>
  <si>
    <t>Tatim Fitimi</t>
  </si>
  <si>
    <t>T fitimi v kaluar</t>
  </si>
  <si>
    <t>Tatim Fitimi paradhenie</t>
  </si>
  <si>
    <t>Tatim Fitimi rezultuar</t>
  </si>
  <si>
    <t>Tatim Fitimi  paguar teper</t>
  </si>
  <si>
    <t>Inventari</t>
  </si>
  <si>
    <t>c</t>
  </si>
  <si>
    <t>d</t>
  </si>
  <si>
    <t xml:space="preserve">AKTIVE AFAT GJATA </t>
  </si>
  <si>
    <t>Analiza e posteve te amortizueshme</t>
  </si>
  <si>
    <t xml:space="preserve">                Viti raportues</t>
  </si>
  <si>
    <t>Viti parardhes</t>
  </si>
  <si>
    <t>shtesa</t>
  </si>
  <si>
    <t>Vl  mbetur</t>
  </si>
  <si>
    <t xml:space="preserve">Toka </t>
  </si>
  <si>
    <t xml:space="preserve">Ndertesa fabrika </t>
  </si>
  <si>
    <t>Makineri fabrika</t>
  </si>
  <si>
    <t>MK tjera fabrika</t>
  </si>
  <si>
    <t>Mjete transp</t>
  </si>
  <si>
    <t>AAM te tjera</t>
  </si>
  <si>
    <t>DETYRIMET</t>
  </si>
  <si>
    <t>DETYRIMET  AFATSHKURTRA</t>
  </si>
  <si>
    <t>Pagat gjendje 31.12.</t>
  </si>
  <si>
    <t>Detyrime tatimore</t>
  </si>
  <si>
    <t>Sigurimet</t>
  </si>
  <si>
    <t>Tatim Fitimi  per te paguar</t>
  </si>
  <si>
    <t>DETYRIMET  AFATGJATA</t>
  </si>
  <si>
    <t>KAPITALI</t>
  </si>
  <si>
    <t>Pasqyra e te ardhurave dhe shpenzimeve</t>
  </si>
  <si>
    <t>Ardhurat gjithsej</t>
  </si>
  <si>
    <t>Nga keto</t>
  </si>
  <si>
    <t>Produkt I gatshem</t>
  </si>
  <si>
    <t>Blerje mallra</t>
  </si>
  <si>
    <t>Pagat e punonjesve</t>
  </si>
  <si>
    <t>Sigurime shoqerore</t>
  </si>
  <si>
    <t xml:space="preserve">Furniturat </t>
  </si>
  <si>
    <t>Shpenzime telefonike</t>
  </si>
  <si>
    <t>Shpenzime energji elektrike,uje</t>
  </si>
  <si>
    <t>Taksa lokale,e taksa tjera</t>
  </si>
  <si>
    <t>Shpenzim tjera</t>
  </si>
  <si>
    <t>Shpenzime interesa te paguara</t>
  </si>
  <si>
    <t>Gjoba,penalitete</t>
  </si>
  <si>
    <t>Shuma shpenzime</t>
  </si>
  <si>
    <t xml:space="preserve">Fitimi </t>
  </si>
  <si>
    <t>Tatim fitimi</t>
  </si>
  <si>
    <t>Fitimi  neto</t>
  </si>
  <si>
    <t>Ekonomisti</t>
  </si>
  <si>
    <r>
      <t>Subjekti</t>
    </r>
    <r>
      <rPr>
        <b/>
        <u/>
        <sz val="10"/>
        <rFont val="Arial"/>
        <family val="2"/>
      </rPr>
      <t xml:space="preserve">                      </t>
    </r>
    <r>
      <rPr>
        <b/>
        <sz val="10"/>
        <rFont val="Arial"/>
        <family val="2"/>
      </rPr>
      <t xml:space="preserve">                                              </t>
    </r>
  </si>
  <si>
    <t>NIPT-I</t>
  </si>
  <si>
    <t>Aktiviteti</t>
  </si>
  <si>
    <t>Adresa.</t>
  </si>
  <si>
    <t>Lloji automjetit</t>
  </si>
  <si>
    <t>Kapaciteti</t>
  </si>
  <si>
    <t>Targa</t>
  </si>
  <si>
    <t>ton</t>
  </si>
  <si>
    <t xml:space="preserve">      Shuma</t>
  </si>
  <si>
    <t xml:space="preserve">Per Subjektin </t>
  </si>
  <si>
    <t>I N V E N T A R I     Lende pare ,materiale ndihmese</t>
  </si>
  <si>
    <t>Subjekti</t>
  </si>
  <si>
    <t>Telefoni</t>
  </si>
  <si>
    <t>Nr.</t>
  </si>
  <si>
    <t>Artikulli</t>
  </si>
  <si>
    <t>Nj / M</t>
  </si>
  <si>
    <t xml:space="preserve">Sasia </t>
  </si>
  <si>
    <t xml:space="preserve">Kosto </t>
  </si>
  <si>
    <t>Shuma</t>
  </si>
  <si>
    <t>I N V E N T A R I     Mallrave per shitje</t>
  </si>
  <si>
    <t>SKA</t>
  </si>
  <si>
    <t>I N V E N T A R I     Produkt I gatshem</t>
  </si>
  <si>
    <t>V.O.Kjo pasqyre do te plotesohet e vecante per</t>
  </si>
  <si>
    <t>Lenden e Pare ; Mallrat ; Produktin e gatshem dhe Prodhimit ne Proces</t>
  </si>
  <si>
    <t>Sasia</t>
  </si>
  <si>
    <t>Gjendje</t>
  </si>
  <si>
    <t>Shtesa</t>
  </si>
  <si>
    <t xml:space="preserve">Pakesime </t>
  </si>
  <si>
    <t>Ndertime</t>
  </si>
  <si>
    <t>Ndertime fabrika</t>
  </si>
  <si>
    <t>Te tjera fabrika</t>
  </si>
  <si>
    <t>Makineri pajisje</t>
  </si>
  <si>
    <t>kompjuterike</t>
  </si>
  <si>
    <t>Zyre</t>
  </si>
  <si>
    <t>Tjera</t>
  </si>
  <si>
    <t>Furnitore</t>
  </si>
  <si>
    <t>e</t>
  </si>
  <si>
    <t>Tirana bank</t>
  </si>
  <si>
    <t>Procredit bank</t>
  </si>
  <si>
    <t>Shitje</t>
  </si>
  <si>
    <t>pronari</t>
  </si>
  <si>
    <t>31.12.2016</t>
  </si>
  <si>
    <t>Pozicioni financiar më 31 dhjetor 2014</t>
  </si>
  <si>
    <t>Pozicioni financiar i rideklaruar më 31 dhjetor 2015</t>
  </si>
  <si>
    <t>Pozicioni financiar i rideklaruar më 1 janar 2016</t>
  </si>
  <si>
    <t>Pozicioni financiar më 31 dhjetor 2016</t>
  </si>
  <si>
    <t>Inventari automjeteve ne pronesi te subjektit 2016</t>
  </si>
  <si>
    <t>Aktivet Afatgjata Materiale me vlere fillestare 2016</t>
  </si>
  <si>
    <t xml:space="preserve"> 1/1/2016</t>
  </si>
  <si>
    <t>Amortizimi A.A.Materiale 2016</t>
  </si>
  <si>
    <t>Vlera Kontabel Neto e A.A Materiale 2016</t>
  </si>
  <si>
    <t>Tirana</t>
  </si>
  <si>
    <t>TVSH</t>
  </si>
  <si>
    <t>Viti   2017</t>
  </si>
  <si>
    <t>CONFORT - 96</t>
  </si>
  <si>
    <t>J64103199V</t>
  </si>
  <si>
    <t>Lagjja Nr. 5, Bulevardi Fan Noli, Objekti Nr. 80</t>
  </si>
  <si>
    <t>09.07/1996</t>
  </si>
  <si>
    <t xml:space="preserve">Projektim e zbatim per kategorite e specifikuara te punimeve; </t>
  </si>
  <si>
    <t xml:space="preserve">studime pjesore urbanistike, plan vendosje objekte. Projektues arkitekt, </t>
  </si>
  <si>
    <t>projektime ndertimesh civile, industriale, turistike, bujqesore deri ne 5 kate dhe mbi 5 kate </t>
  </si>
  <si>
    <t>01.01.2017</t>
  </si>
  <si>
    <t>31.12.2017</t>
  </si>
  <si>
    <t>COMFORT 96</t>
  </si>
  <si>
    <t>Aleko Papakozma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</si>
</sst>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0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333333"/>
      <name val="Arial"/>
      <family val="2"/>
    </font>
    <font>
      <b/>
      <sz val="10"/>
      <color rgb="FF555555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232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3" fillId="0" borderId="7" xfId="0" applyNumberFormat="1" applyFont="1" applyBorder="1"/>
    <xf numFmtId="0" fontId="7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3" fillId="0" borderId="0" xfId="0" applyNumberFormat="1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25" fillId="0" borderId="0" xfId="1" applyFont="1"/>
    <xf numFmtId="0" fontId="25" fillId="0" borderId="0" xfId="1" applyFont="1" applyAlignment="1">
      <alignment vertical="center"/>
    </xf>
    <xf numFmtId="0" fontId="25" fillId="0" borderId="7" xfId="1" applyFont="1" applyBorder="1"/>
    <xf numFmtId="0" fontId="17" fillId="0" borderId="7" xfId="1" applyFont="1" applyBorder="1" applyAlignment="1">
      <alignment vertical="center" textRotation="90" wrapText="1"/>
    </xf>
    <xf numFmtId="0" fontId="19" fillId="0" borderId="7" xfId="0" applyFont="1" applyBorder="1" applyAlignment="1">
      <alignment horizontal="center" vertical="center"/>
    </xf>
    <xf numFmtId="0" fontId="17" fillId="0" borderId="7" xfId="1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9" fillId="0" borderId="0" xfId="0" applyFont="1"/>
    <xf numFmtId="0" fontId="9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/>
    <xf numFmtId="0" fontId="3" fillId="0" borderId="14" xfId="0" applyFont="1" applyBorder="1"/>
    <xf numFmtId="0" fontId="3" fillId="0" borderId="9" xfId="0" applyFont="1" applyBorder="1"/>
    <xf numFmtId="0" fontId="21" fillId="0" borderId="2" xfId="0" applyFont="1" applyBorder="1"/>
    <xf numFmtId="0" fontId="21" fillId="0" borderId="0" xfId="0" applyFont="1" applyBorder="1"/>
    <xf numFmtId="0" fontId="21" fillId="0" borderId="1" xfId="0" applyFont="1" applyBorder="1"/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3" xfId="0" applyFont="1" applyBorder="1"/>
    <xf numFmtId="0" fontId="21" fillId="0" borderId="0" xfId="0" applyFont="1"/>
    <xf numFmtId="0" fontId="21" fillId="0" borderId="14" xfId="0" applyFont="1" applyBorder="1" applyAlignment="1">
      <alignment horizontal="right"/>
    </xf>
    <xf numFmtId="0" fontId="21" fillId="0" borderId="14" xfId="0" applyFont="1" applyBorder="1" applyAlignment="1">
      <alignment horizontal="center"/>
    </xf>
    <xf numFmtId="0" fontId="21" fillId="0" borderId="14" xfId="0" applyFont="1" applyBorder="1"/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0" xfId="0" applyFont="1"/>
    <xf numFmtId="0" fontId="3" fillId="0" borderId="12" xfId="0" applyFont="1" applyBorder="1"/>
    <xf numFmtId="0" fontId="3" fillId="0" borderId="1" xfId="0" applyFont="1" applyBorder="1"/>
    <xf numFmtId="0" fontId="3" fillId="0" borderId="13" xfId="0" applyFont="1" applyBorder="1"/>
    <xf numFmtId="0" fontId="1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4" fillId="0" borderId="1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3" fontId="17" fillId="0" borderId="7" xfId="1" applyNumberFormat="1" applyFont="1" applyBorder="1" applyAlignment="1">
      <alignment horizontal="center" vertical="center" wrapText="1"/>
    </xf>
    <xf numFmtId="3" fontId="18" fillId="0" borderId="7" xfId="1" applyNumberFormat="1" applyFont="1" applyBorder="1" applyAlignment="1">
      <alignment horizontal="center" vertical="center" wrapText="1"/>
    </xf>
    <xf numFmtId="0" fontId="6" fillId="0" borderId="0" xfId="0" applyFont="1" applyBorder="1"/>
    <xf numFmtId="3" fontId="0" fillId="0" borderId="0" xfId="0" applyNumberFormat="1"/>
    <xf numFmtId="0" fontId="0" fillId="0" borderId="7" xfId="0" applyBorder="1"/>
    <xf numFmtId="0" fontId="3" fillId="0" borderId="0" xfId="0" applyFont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ill="1" applyBorder="1"/>
    <xf numFmtId="3" fontId="25" fillId="0" borderId="0" xfId="1" applyNumberFormat="1" applyFont="1" applyAlignment="1">
      <alignment vertical="center"/>
    </xf>
    <xf numFmtId="0" fontId="3" fillId="0" borderId="7" xfId="0" applyFont="1" applyBorder="1"/>
    <xf numFmtId="0" fontId="6" fillId="0" borderId="0" xfId="0" applyFont="1"/>
    <xf numFmtId="0" fontId="5" fillId="0" borderId="0" xfId="0" applyFont="1"/>
    <xf numFmtId="0" fontId="3" fillId="0" borderId="5" xfId="0" applyFont="1" applyBorder="1"/>
    <xf numFmtId="0" fontId="8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5" fillId="0" borderId="0" xfId="0" applyFont="1"/>
    <xf numFmtId="0" fontId="5" fillId="0" borderId="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11" xfId="0" applyFont="1" applyFill="1" applyBorder="1"/>
    <xf numFmtId="0" fontId="0" fillId="0" borderId="26" xfId="0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7" xfId="0" applyFont="1" applyFill="1" applyBorder="1"/>
    <xf numFmtId="0" fontId="0" fillId="0" borderId="7" xfId="0" applyBorder="1" applyAlignment="1">
      <alignment horizontal="right"/>
    </xf>
    <xf numFmtId="0" fontId="0" fillId="0" borderId="27" xfId="0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0" borderId="10" xfId="0" applyFont="1" applyFill="1" applyBorder="1"/>
    <xf numFmtId="0" fontId="0" fillId="0" borderId="10" xfId="0" applyFill="1" applyBorder="1"/>
    <xf numFmtId="0" fontId="3" fillId="0" borderId="0" xfId="0" applyFont="1" applyFill="1"/>
    <xf numFmtId="0" fontId="6" fillId="0" borderId="1" xfId="0" applyFont="1" applyBorder="1"/>
    <xf numFmtId="0" fontId="6" fillId="0" borderId="5" xfId="0" applyFont="1" applyBorder="1"/>
    <xf numFmtId="3" fontId="0" fillId="0" borderId="0" xfId="0" applyNumberFormat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9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7" fillId="0" borderId="7" xfId="1" applyFont="1" applyBorder="1" applyAlignment="1">
      <alignment horizontal="center" vertical="center" textRotation="90"/>
    </xf>
    <xf numFmtId="0" fontId="17" fillId="0" borderId="7" xfId="1" applyFont="1" applyBorder="1" applyAlignment="1">
      <alignment horizontal="center" vertical="center" textRotation="90" wrapText="1"/>
    </xf>
    <xf numFmtId="0" fontId="0" fillId="0" borderId="3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3" fontId="3" fillId="0" borderId="7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0" fillId="0" borderId="29" xfId="0" applyFill="1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3" fontId="3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ill="1" applyBorder="1"/>
    <xf numFmtId="3" fontId="0" fillId="0" borderId="0" xfId="0" applyNumberFormat="1" applyFill="1"/>
    <xf numFmtId="0" fontId="6" fillId="0" borderId="7" xfId="0" applyFont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1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6" fontId="21" fillId="0" borderId="0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21" fontId="21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 applyBorder="1"/>
    <xf numFmtId="0" fontId="29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F4" sqref="F4"/>
    </sheetView>
  </sheetViews>
  <sheetFormatPr defaultColWidth="9.140625" defaultRowHeight="12.75"/>
  <cols>
    <col min="1" max="1" width="4.28515625" style="8" customWidth="1"/>
    <col min="2" max="3" width="9.140625" style="8"/>
    <col min="4" max="4" width="9.28515625" style="8" customWidth="1"/>
    <col min="5" max="5" width="11.42578125" style="8" customWidth="1"/>
    <col min="6" max="6" width="12.85546875" style="8" customWidth="1"/>
    <col min="7" max="7" width="5.42578125" style="8" customWidth="1"/>
    <col min="8" max="9" width="9.140625" style="8"/>
    <col min="10" max="10" width="3.140625" style="8" customWidth="1"/>
    <col min="11" max="11" width="10.85546875" style="8" customWidth="1"/>
    <col min="12" max="12" width="1.85546875" style="8" customWidth="1"/>
    <col min="13" max="16384" width="9.140625" style="8"/>
  </cols>
  <sheetData>
    <row r="1" spans="2:11" ht="6.75" customHeight="1"/>
    <row r="2" spans="2:11">
      <c r="B2" s="82"/>
      <c r="C2" s="83"/>
      <c r="D2" s="83"/>
      <c r="E2" s="83"/>
      <c r="F2" s="83"/>
      <c r="G2" s="83"/>
      <c r="H2" s="83"/>
      <c r="I2" s="83"/>
      <c r="J2" s="83"/>
      <c r="K2" s="84"/>
    </row>
    <row r="3" spans="2:11" s="91" customFormat="1" ht="14.1" customHeight="1">
      <c r="B3" s="85"/>
      <c r="C3" s="86" t="s">
        <v>24</v>
      </c>
      <c r="D3" s="86"/>
      <c r="E3" s="86"/>
      <c r="F3" s="158" t="s">
        <v>368</v>
      </c>
      <c r="G3" s="88"/>
      <c r="H3" s="89"/>
      <c r="I3" s="87"/>
      <c r="J3" s="86"/>
      <c r="K3" s="90"/>
    </row>
    <row r="4" spans="2:11" s="91" customFormat="1" ht="14.1" customHeight="1">
      <c r="B4" s="85"/>
      <c r="C4" s="86" t="s">
        <v>14</v>
      </c>
      <c r="D4" s="86"/>
      <c r="E4" s="86"/>
      <c r="F4" s="159" t="s">
        <v>369</v>
      </c>
      <c r="G4" s="92"/>
      <c r="H4" s="93"/>
      <c r="I4" s="94"/>
      <c r="J4" s="94"/>
      <c r="K4" s="90"/>
    </row>
    <row r="5" spans="2:11" s="91" customFormat="1" ht="14.1" customHeight="1">
      <c r="B5" s="85"/>
      <c r="C5" s="86" t="s">
        <v>5</v>
      </c>
      <c r="D5" s="86"/>
      <c r="E5" s="86"/>
      <c r="F5" s="228" t="s">
        <v>370</v>
      </c>
      <c r="G5" s="87"/>
      <c r="H5" s="87"/>
      <c r="I5" s="87"/>
      <c r="J5" s="87"/>
      <c r="K5" s="90"/>
    </row>
    <row r="6" spans="2:11" s="91" customFormat="1" ht="14.1" customHeight="1">
      <c r="B6" s="85"/>
      <c r="C6" s="86"/>
      <c r="D6" s="86"/>
      <c r="E6" s="86"/>
      <c r="F6" s="86"/>
      <c r="G6" s="86"/>
      <c r="H6" s="159" t="s">
        <v>234</v>
      </c>
      <c r="I6" s="96"/>
      <c r="J6" s="95"/>
      <c r="K6" s="90"/>
    </row>
    <row r="7" spans="2:11" s="91" customFormat="1" ht="14.1" customHeight="1">
      <c r="B7" s="85"/>
      <c r="C7" s="86" t="s">
        <v>0</v>
      </c>
      <c r="D7" s="86"/>
      <c r="E7" s="86"/>
      <c r="F7" s="158" t="s">
        <v>371</v>
      </c>
      <c r="G7" s="97"/>
      <c r="H7" s="86"/>
      <c r="I7" s="86"/>
      <c r="J7" s="86"/>
      <c r="K7" s="90"/>
    </row>
    <row r="8" spans="2:11" s="91" customFormat="1" ht="14.1" customHeight="1">
      <c r="B8" s="85"/>
      <c r="C8" s="86" t="s">
        <v>1</v>
      </c>
      <c r="D8" s="86"/>
      <c r="E8" s="86"/>
      <c r="F8" s="95"/>
      <c r="G8" s="98"/>
      <c r="H8" s="86"/>
      <c r="I8" s="86"/>
      <c r="J8" s="86"/>
      <c r="K8" s="90"/>
    </row>
    <row r="9" spans="2:11" s="91" customFormat="1" ht="14.1" customHeight="1">
      <c r="B9" s="85"/>
      <c r="C9" s="86"/>
      <c r="D9" s="86"/>
      <c r="E9" s="86"/>
      <c r="F9" s="86"/>
      <c r="G9" s="86"/>
      <c r="H9" s="86"/>
      <c r="I9" s="86"/>
      <c r="J9" s="86"/>
      <c r="K9" s="90"/>
    </row>
    <row r="10" spans="2:11" s="91" customFormat="1" ht="14.1" customHeight="1">
      <c r="B10" s="85"/>
      <c r="C10" s="86" t="s">
        <v>11</v>
      </c>
      <c r="D10" s="86"/>
      <c r="E10" s="229" t="s">
        <v>372</v>
      </c>
      <c r="G10" s="87"/>
      <c r="H10" s="87"/>
      <c r="I10" s="87"/>
      <c r="J10" s="87"/>
      <c r="K10" s="90"/>
    </row>
    <row r="11" spans="2:11" s="91" customFormat="1" ht="14.1" customHeight="1">
      <c r="B11" s="85"/>
      <c r="C11" s="86"/>
      <c r="D11" s="86"/>
      <c r="E11" s="230" t="s">
        <v>373</v>
      </c>
      <c r="F11" s="120"/>
      <c r="G11" s="95"/>
      <c r="H11" s="95"/>
      <c r="I11" s="95"/>
      <c r="J11" s="95"/>
      <c r="K11" s="90"/>
    </row>
    <row r="12" spans="2:11" s="91" customFormat="1" ht="14.1" customHeight="1">
      <c r="B12" s="85"/>
      <c r="C12" s="86"/>
      <c r="D12" s="86" t="s">
        <v>374</v>
      </c>
      <c r="E12" s="231"/>
      <c r="F12" s="95"/>
      <c r="G12" s="95"/>
      <c r="H12" s="95"/>
      <c r="I12" s="95"/>
      <c r="J12" s="95"/>
      <c r="K12" s="90"/>
    </row>
    <row r="13" spans="2:11">
      <c r="B13" s="5"/>
      <c r="C13" s="6"/>
      <c r="D13" s="6"/>
      <c r="E13" s="6"/>
      <c r="F13" s="6"/>
      <c r="G13" s="6"/>
      <c r="H13" s="6"/>
      <c r="I13" s="6"/>
      <c r="J13" s="6"/>
      <c r="K13" s="7"/>
    </row>
    <row r="14" spans="2:11">
      <c r="B14" s="5"/>
      <c r="C14" s="6"/>
      <c r="D14" s="6"/>
      <c r="E14" s="6"/>
      <c r="F14" s="6"/>
      <c r="G14" s="6"/>
      <c r="H14" s="6"/>
      <c r="I14" s="6"/>
      <c r="J14" s="6"/>
      <c r="K14" s="7"/>
    </row>
    <row r="15" spans="2:11">
      <c r="B15" s="5"/>
      <c r="C15" s="6"/>
      <c r="D15" s="6"/>
      <c r="E15" s="6"/>
      <c r="F15" s="6"/>
      <c r="G15" s="6"/>
      <c r="H15" s="6"/>
      <c r="I15" s="6"/>
      <c r="J15" s="6"/>
      <c r="K15" s="7"/>
    </row>
    <row r="16" spans="2:11">
      <c r="B16" s="5"/>
      <c r="C16" s="6"/>
      <c r="D16" s="6"/>
      <c r="E16" s="6"/>
      <c r="F16" s="6"/>
      <c r="G16" s="6"/>
      <c r="H16" s="6"/>
      <c r="I16" s="6"/>
      <c r="J16" s="6"/>
      <c r="K16" s="7"/>
    </row>
    <row r="17" spans="2:11">
      <c r="B17" s="5"/>
      <c r="C17" s="6"/>
      <c r="D17" s="6"/>
      <c r="E17" s="6"/>
      <c r="F17" s="6"/>
      <c r="G17" s="6"/>
      <c r="H17" s="6"/>
      <c r="I17" s="6"/>
      <c r="J17" s="6"/>
      <c r="K17" s="7"/>
    </row>
    <row r="18" spans="2:11">
      <c r="B18" s="5"/>
      <c r="C18" s="6"/>
      <c r="D18" s="6"/>
      <c r="E18" s="6"/>
      <c r="F18" s="6"/>
      <c r="G18" s="6"/>
      <c r="H18" s="6"/>
      <c r="I18" s="6"/>
      <c r="J18" s="6"/>
      <c r="K18" s="7"/>
    </row>
    <row r="19" spans="2:11">
      <c r="B19" s="5"/>
      <c r="C19" s="6"/>
      <c r="D19" s="6"/>
      <c r="E19" s="6"/>
      <c r="F19" s="6"/>
      <c r="G19" s="6"/>
      <c r="H19" s="6"/>
      <c r="I19" s="6"/>
      <c r="J19" s="6"/>
      <c r="K19" s="7"/>
    </row>
    <row r="20" spans="2:11">
      <c r="B20" s="5"/>
      <c r="C20" s="6"/>
      <c r="D20" s="6"/>
      <c r="E20" s="6"/>
      <c r="F20" s="6"/>
      <c r="G20" s="6"/>
      <c r="H20" s="6"/>
      <c r="I20" s="6"/>
      <c r="J20" s="6"/>
      <c r="K20" s="7"/>
    </row>
    <row r="21" spans="2:11">
      <c r="B21" s="5"/>
      <c r="D21" s="6"/>
      <c r="E21" s="6"/>
      <c r="F21" s="6"/>
      <c r="G21" s="6"/>
      <c r="H21" s="6"/>
      <c r="I21" s="6"/>
      <c r="J21" s="6"/>
      <c r="K21" s="7"/>
    </row>
    <row r="22" spans="2:11">
      <c r="B22" s="5"/>
      <c r="C22" s="6"/>
      <c r="D22" s="6"/>
      <c r="E22" s="6"/>
      <c r="F22" s="6"/>
      <c r="G22" s="6"/>
      <c r="H22" s="6"/>
      <c r="I22" s="6"/>
      <c r="J22" s="6"/>
      <c r="K22" s="7"/>
    </row>
    <row r="23" spans="2:11">
      <c r="B23" s="5"/>
      <c r="C23" s="6"/>
      <c r="D23" s="6"/>
      <c r="E23" s="6"/>
      <c r="F23" s="6"/>
      <c r="G23" s="6"/>
      <c r="H23" s="6"/>
      <c r="I23" s="6"/>
      <c r="J23" s="6"/>
      <c r="K23" s="7"/>
    </row>
    <row r="24" spans="2:11">
      <c r="B24" s="5"/>
      <c r="C24" s="6"/>
      <c r="D24" s="6"/>
      <c r="E24" s="6"/>
      <c r="F24" s="6"/>
      <c r="G24" s="6"/>
      <c r="H24" s="6"/>
      <c r="I24" s="6"/>
      <c r="J24" s="6"/>
      <c r="K24" s="7"/>
    </row>
    <row r="25" spans="2:11" ht="33.75">
      <c r="B25" s="192" t="s">
        <v>6</v>
      </c>
      <c r="C25" s="193"/>
      <c r="D25" s="193"/>
      <c r="E25" s="193"/>
      <c r="F25" s="193"/>
      <c r="G25" s="193"/>
      <c r="H25" s="193"/>
      <c r="I25" s="193"/>
      <c r="J25" s="193"/>
      <c r="K25" s="194"/>
    </row>
    <row r="26" spans="2:11">
      <c r="B26" s="5"/>
      <c r="C26" s="195" t="s">
        <v>209</v>
      </c>
      <c r="D26" s="195"/>
      <c r="E26" s="195"/>
      <c r="F26" s="195"/>
      <c r="G26" s="195"/>
      <c r="H26" s="195"/>
      <c r="I26" s="195"/>
      <c r="J26" s="195"/>
      <c r="K26" s="7"/>
    </row>
    <row r="27" spans="2:11">
      <c r="B27" s="5"/>
      <c r="C27" s="195" t="s">
        <v>13</v>
      </c>
      <c r="D27" s="195"/>
      <c r="E27" s="195"/>
      <c r="F27" s="195"/>
      <c r="G27" s="195"/>
      <c r="H27" s="195"/>
      <c r="I27" s="195"/>
      <c r="J27" s="195"/>
      <c r="K27" s="7"/>
    </row>
    <row r="28" spans="2:11">
      <c r="B28" s="5"/>
      <c r="C28" s="6"/>
      <c r="D28" s="6"/>
      <c r="E28" s="6"/>
      <c r="F28" s="6"/>
      <c r="G28" s="6"/>
      <c r="H28" s="6"/>
      <c r="I28" s="6"/>
      <c r="J28" s="6"/>
      <c r="K28" s="7"/>
    </row>
    <row r="29" spans="2:11">
      <c r="B29" s="5"/>
      <c r="C29" s="6"/>
      <c r="D29" s="6"/>
      <c r="E29" s="6"/>
      <c r="F29" s="6"/>
      <c r="G29" s="6"/>
      <c r="H29" s="6"/>
      <c r="I29" s="6"/>
      <c r="J29" s="6"/>
      <c r="K29" s="7"/>
    </row>
    <row r="30" spans="2:11" ht="33.75">
      <c r="B30" s="5"/>
      <c r="C30" s="6"/>
      <c r="D30" s="6"/>
      <c r="E30" s="6"/>
      <c r="F30" s="99" t="s">
        <v>367</v>
      </c>
      <c r="G30" s="6"/>
      <c r="H30" s="6"/>
      <c r="I30" s="6"/>
      <c r="J30" s="6"/>
      <c r="K30" s="7"/>
    </row>
    <row r="31" spans="2:11">
      <c r="B31" s="5"/>
      <c r="C31" s="6"/>
      <c r="D31" s="6"/>
      <c r="E31" s="6"/>
      <c r="F31" s="6"/>
      <c r="G31" s="6"/>
      <c r="H31" s="6"/>
      <c r="I31" s="6"/>
      <c r="J31" s="6"/>
      <c r="K31" s="7"/>
    </row>
    <row r="32" spans="2:11">
      <c r="B32" s="5"/>
      <c r="C32" s="6"/>
      <c r="D32" s="6"/>
      <c r="E32" s="6"/>
      <c r="F32" s="6"/>
      <c r="G32" s="6"/>
      <c r="H32" s="6"/>
      <c r="I32" s="6"/>
      <c r="J32" s="6"/>
      <c r="K32" s="7"/>
    </row>
    <row r="33" spans="2:11">
      <c r="B33" s="5"/>
      <c r="C33" s="6"/>
      <c r="D33" s="6"/>
      <c r="E33" s="6"/>
      <c r="F33" s="6"/>
      <c r="G33" s="6"/>
      <c r="H33" s="6"/>
      <c r="I33" s="6"/>
      <c r="J33" s="6"/>
      <c r="K33" s="7"/>
    </row>
    <row r="34" spans="2:11">
      <c r="B34" s="5"/>
      <c r="C34" s="6"/>
      <c r="D34" s="6"/>
      <c r="E34" s="6"/>
      <c r="F34" s="6"/>
      <c r="G34" s="6"/>
      <c r="H34" s="6"/>
      <c r="I34" s="6"/>
      <c r="J34" s="6"/>
      <c r="K34" s="7"/>
    </row>
    <row r="35" spans="2:11">
      <c r="B35" s="5"/>
      <c r="C35" s="6"/>
      <c r="D35" s="6"/>
      <c r="E35" s="6"/>
      <c r="F35" s="6"/>
      <c r="G35" s="6"/>
      <c r="H35" s="6"/>
      <c r="I35" s="6"/>
      <c r="J35" s="6"/>
      <c r="K35" s="7"/>
    </row>
    <row r="36" spans="2:11">
      <c r="B36" s="5"/>
      <c r="C36" s="6"/>
      <c r="D36" s="6"/>
      <c r="E36" s="6"/>
      <c r="F36" s="6"/>
      <c r="G36" s="6"/>
      <c r="H36" s="6"/>
      <c r="I36" s="6"/>
      <c r="J36" s="6"/>
      <c r="K36" s="7"/>
    </row>
    <row r="37" spans="2:11">
      <c r="B37" s="5"/>
      <c r="C37" s="6"/>
      <c r="D37" s="6"/>
      <c r="E37" s="6"/>
      <c r="F37" s="6"/>
      <c r="G37" s="6"/>
      <c r="H37" s="6"/>
      <c r="I37" s="6"/>
      <c r="J37" s="6"/>
      <c r="K37" s="7"/>
    </row>
    <row r="38" spans="2:11">
      <c r="B38" s="5"/>
      <c r="C38" s="6"/>
      <c r="D38" s="6"/>
      <c r="E38" s="6"/>
      <c r="F38" s="6"/>
      <c r="G38" s="6"/>
      <c r="H38" s="6"/>
      <c r="I38" s="6"/>
      <c r="J38" s="6"/>
      <c r="K38" s="7"/>
    </row>
    <row r="39" spans="2:11">
      <c r="B39" s="5"/>
      <c r="C39" s="6"/>
      <c r="D39" s="6"/>
      <c r="E39" s="6"/>
      <c r="F39" s="6"/>
      <c r="G39" s="6"/>
      <c r="H39" s="6"/>
      <c r="I39" s="6"/>
      <c r="J39" s="6"/>
      <c r="K39" s="7"/>
    </row>
    <row r="40" spans="2:11">
      <c r="B40" s="5"/>
      <c r="C40" s="6"/>
      <c r="D40" s="6"/>
      <c r="E40" s="6"/>
      <c r="F40" s="6"/>
      <c r="G40" s="6"/>
      <c r="H40" s="6"/>
      <c r="I40" s="6"/>
      <c r="J40" s="6"/>
      <c r="K40" s="7"/>
    </row>
    <row r="41" spans="2:11">
      <c r="B41" s="5"/>
      <c r="C41" s="6"/>
      <c r="D41" s="6"/>
      <c r="E41" s="6"/>
      <c r="F41" s="6"/>
      <c r="G41" s="6"/>
      <c r="H41" s="6"/>
      <c r="I41" s="6"/>
      <c r="J41" s="6"/>
      <c r="K41" s="7"/>
    </row>
    <row r="42" spans="2:11">
      <c r="B42" s="5"/>
      <c r="C42" s="6"/>
      <c r="D42" s="6"/>
      <c r="E42" s="6"/>
      <c r="F42" s="6"/>
      <c r="G42" s="6"/>
      <c r="H42" s="6"/>
      <c r="I42" s="6"/>
      <c r="J42" s="6"/>
      <c r="K42" s="7"/>
    </row>
    <row r="43" spans="2:11">
      <c r="B43" s="5"/>
      <c r="C43" s="6"/>
      <c r="D43" s="6"/>
      <c r="E43" s="6"/>
      <c r="F43" s="6"/>
      <c r="G43" s="6"/>
      <c r="H43" s="6"/>
      <c r="I43" s="6"/>
      <c r="J43" s="6"/>
      <c r="K43" s="7"/>
    </row>
    <row r="44" spans="2:11">
      <c r="B44" s="5"/>
      <c r="C44" s="6"/>
      <c r="D44" s="6"/>
      <c r="E44" s="6"/>
      <c r="F44" s="6"/>
      <c r="G44" s="6"/>
      <c r="H44" s="6"/>
      <c r="I44" s="6"/>
      <c r="J44" s="6"/>
      <c r="K44" s="7"/>
    </row>
    <row r="45" spans="2:11" ht="9" customHeight="1">
      <c r="B45" s="5"/>
      <c r="C45" s="6"/>
      <c r="D45" s="6"/>
      <c r="E45" s="6"/>
      <c r="F45" s="6"/>
      <c r="G45" s="6"/>
      <c r="H45" s="6"/>
      <c r="I45" s="6"/>
      <c r="J45" s="6"/>
      <c r="K45" s="7"/>
    </row>
    <row r="46" spans="2:11">
      <c r="B46" s="5"/>
      <c r="C46" s="6"/>
      <c r="D46" s="6"/>
      <c r="E46" s="6"/>
      <c r="F46" s="6"/>
      <c r="G46" s="6"/>
      <c r="H46" s="6"/>
      <c r="I46" s="6"/>
      <c r="J46" s="6"/>
      <c r="K46" s="7"/>
    </row>
    <row r="47" spans="2:11">
      <c r="B47" s="5"/>
      <c r="C47" s="6"/>
      <c r="D47" s="6"/>
      <c r="E47" s="6"/>
      <c r="F47" s="6"/>
      <c r="G47" s="6"/>
      <c r="H47" s="6"/>
      <c r="I47" s="6"/>
      <c r="J47" s="6"/>
      <c r="K47" s="7"/>
    </row>
    <row r="48" spans="2:11" s="91" customFormat="1" ht="12.95" customHeight="1">
      <c r="B48" s="85"/>
      <c r="C48" s="86" t="s">
        <v>20</v>
      </c>
      <c r="D48" s="86"/>
      <c r="E48" s="86"/>
      <c r="F48" s="86"/>
      <c r="G48" s="86"/>
      <c r="H48" s="191"/>
      <c r="I48" s="191"/>
      <c r="J48" s="86"/>
      <c r="K48" s="90"/>
    </row>
    <row r="49" spans="2:11" s="91" customFormat="1" ht="12.95" customHeight="1">
      <c r="B49" s="85"/>
      <c r="C49" s="86" t="s">
        <v>215</v>
      </c>
      <c r="D49" s="86"/>
      <c r="E49" s="86"/>
      <c r="F49" s="86"/>
      <c r="G49" s="86"/>
      <c r="H49" s="197"/>
      <c r="I49" s="197"/>
      <c r="J49" s="86"/>
      <c r="K49" s="90"/>
    </row>
    <row r="50" spans="2:11" s="91" customFormat="1" ht="12.95" customHeight="1">
      <c r="B50" s="85"/>
      <c r="C50" s="86" t="s">
        <v>15</v>
      </c>
      <c r="D50" s="86"/>
      <c r="E50" s="86"/>
      <c r="F50" s="86"/>
      <c r="G50" s="86"/>
      <c r="H50" s="197" t="s">
        <v>216</v>
      </c>
      <c r="I50" s="197"/>
      <c r="J50" s="86"/>
      <c r="K50" s="90"/>
    </row>
    <row r="51" spans="2:11" s="91" customFormat="1" ht="12.95" customHeight="1">
      <c r="B51" s="85"/>
      <c r="C51" s="86" t="s">
        <v>16</v>
      </c>
      <c r="D51" s="86"/>
      <c r="E51" s="86"/>
      <c r="F51" s="86"/>
      <c r="G51" s="86"/>
      <c r="H51" s="197" t="s">
        <v>216</v>
      </c>
      <c r="I51" s="197"/>
      <c r="J51" s="86"/>
      <c r="K51" s="90"/>
    </row>
    <row r="52" spans="2:11">
      <c r="B52" s="5"/>
      <c r="C52" s="6"/>
      <c r="D52" s="6"/>
      <c r="E52" s="6"/>
      <c r="F52" s="6"/>
      <c r="G52" s="6"/>
      <c r="H52" s="6"/>
      <c r="I52" s="6"/>
      <c r="J52" s="6"/>
      <c r="K52" s="7"/>
    </row>
    <row r="53" spans="2:11" s="103" customFormat="1" ht="12.95" customHeight="1">
      <c r="B53" s="100"/>
      <c r="C53" s="86" t="s">
        <v>21</v>
      </c>
      <c r="D53" s="86"/>
      <c r="E53" s="86"/>
      <c r="F53" s="86"/>
      <c r="G53" s="98" t="s">
        <v>17</v>
      </c>
      <c r="H53" s="198" t="s">
        <v>375</v>
      </c>
      <c r="I53" s="195"/>
      <c r="J53" s="101"/>
      <c r="K53" s="102"/>
    </row>
    <row r="54" spans="2:11" s="103" customFormat="1" ht="12.95" customHeight="1">
      <c r="B54" s="100"/>
      <c r="C54" s="86"/>
      <c r="D54" s="86"/>
      <c r="E54" s="86"/>
      <c r="F54" s="86"/>
      <c r="G54" s="98" t="s">
        <v>18</v>
      </c>
      <c r="H54" s="196" t="s">
        <v>376</v>
      </c>
      <c r="I54" s="195"/>
      <c r="J54" s="101"/>
      <c r="K54" s="102"/>
    </row>
    <row r="55" spans="2:11" s="103" customFormat="1" ht="7.5" customHeight="1">
      <c r="B55" s="100"/>
      <c r="C55" s="86"/>
      <c r="D55" s="86"/>
      <c r="E55" s="86"/>
      <c r="F55" s="86"/>
      <c r="G55" s="98"/>
      <c r="H55" s="98"/>
      <c r="I55" s="98"/>
      <c r="J55" s="101"/>
      <c r="K55" s="102"/>
    </row>
    <row r="56" spans="2:11" s="103" customFormat="1" ht="12.95" customHeight="1">
      <c r="B56" s="100"/>
      <c r="C56" s="86" t="s">
        <v>19</v>
      </c>
      <c r="D56" s="86"/>
      <c r="E56" s="86"/>
      <c r="F56" s="98"/>
      <c r="G56" s="86"/>
      <c r="H56" s="191"/>
      <c r="I56" s="191"/>
      <c r="J56" s="101"/>
      <c r="K56" s="102"/>
    </row>
    <row r="57" spans="2:11" ht="22.5" customHeight="1">
      <c r="B57" s="104"/>
      <c r="C57" s="105"/>
      <c r="D57" s="105"/>
      <c r="E57" s="105"/>
      <c r="F57" s="105"/>
      <c r="G57" s="105"/>
      <c r="H57" s="105"/>
      <c r="I57" s="105"/>
      <c r="J57" s="105"/>
      <c r="K57" s="106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51"/>
  <sheetViews>
    <sheetView topLeftCell="A23" workbookViewId="0">
      <selection activeCell="J38" sqref="J38:K38"/>
    </sheetView>
  </sheetViews>
  <sheetFormatPr defaultRowHeight="12.75"/>
  <cols>
    <col min="2" max="2" width="5.140625" customWidth="1"/>
    <col min="3" max="3" width="16.42578125" customWidth="1"/>
    <col min="5" max="5" width="11.5703125" customWidth="1"/>
    <col min="8" max="8" width="11.140625" customWidth="1"/>
    <col min="9" max="9" width="13.5703125" customWidth="1"/>
  </cols>
  <sheetData>
    <row r="1" spans="2:8">
      <c r="C1" s="128" t="s">
        <v>314</v>
      </c>
      <c r="D1" s="128" t="s">
        <v>377</v>
      </c>
    </row>
    <row r="2" spans="2:8">
      <c r="C2" s="129" t="s">
        <v>315</v>
      </c>
      <c r="D2" s="159" t="s">
        <v>369</v>
      </c>
    </row>
    <row r="3" spans="2:8">
      <c r="C3" s="129" t="s">
        <v>316</v>
      </c>
      <c r="D3" s="229" t="s">
        <v>372</v>
      </c>
    </row>
    <row r="4" spans="2:8">
      <c r="C4" s="129" t="s">
        <v>317</v>
      </c>
      <c r="D4" s="130" t="s">
        <v>234</v>
      </c>
    </row>
    <row r="5" spans="2:8">
      <c r="C5" t="s">
        <v>361</v>
      </c>
    </row>
    <row r="6" spans="2:8">
      <c r="H6" t="s">
        <v>235</v>
      </c>
    </row>
    <row r="7" spans="2:8">
      <c r="B7" s="122" t="s">
        <v>2</v>
      </c>
      <c r="C7" s="122" t="s">
        <v>228</v>
      </c>
      <c r="D7" s="122" t="s">
        <v>338</v>
      </c>
      <c r="E7" s="122" t="s">
        <v>339</v>
      </c>
      <c r="F7" s="122" t="s">
        <v>340</v>
      </c>
      <c r="G7" s="122" t="s">
        <v>341</v>
      </c>
      <c r="H7" s="122" t="s">
        <v>339</v>
      </c>
    </row>
    <row r="8" spans="2:8">
      <c r="B8" s="122"/>
      <c r="C8" s="122"/>
      <c r="D8" s="122"/>
      <c r="E8" s="122" t="s">
        <v>362</v>
      </c>
      <c r="F8" s="122"/>
      <c r="G8" s="122"/>
      <c r="H8" s="122" t="s">
        <v>355</v>
      </c>
    </row>
    <row r="9" spans="2:8">
      <c r="B9" s="122">
        <v>1</v>
      </c>
      <c r="C9" s="122" t="s">
        <v>224</v>
      </c>
      <c r="D9" s="122"/>
      <c r="E9" s="122"/>
      <c r="F9" s="122"/>
      <c r="G9" s="122"/>
      <c r="H9" s="122">
        <v>0</v>
      </c>
    </row>
    <row r="10" spans="2:8">
      <c r="B10" s="122">
        <v>2</v>
      </c>
      <c r="C10" s="122" t="s">
        <v>342</v>
      </c>
      <c r="D10" s="122">
        <v>1</v>
      </c>
      <c r="E10" s="122"/>
      <c r="F10" s="122"/>
      <c r="G10" s="122"/>
      <c r="H10" s="122">
        <v>0</v>
      </c>
    </row>
    <row r="11" spans="2:8">
      <c r="B11" s="122">
        <v>3</v>
      </c>
      <c r="C11" s="122" t="s">
        <v>343</v>
      </c>
      <c r="D11" s="122">
        <v>1</v>
      </c>
      <c r="E11" s="122"/>
      <c r="F11" s="122"/>
      <c r="G11" s="122"/>
      <c r="H11" s="122">
        <f>E11+F11-G11</f>
        <v>0</v>
      </c>
    </row>
    <row r="12" spans="2:8">
      <c r="B12" s="122">
        <v>4</v>
      </c>
      <c r="C12" s="122" t="s">
        <v>283</v>
      </c>
      <c r="D12" s="122"/>
      <c r="E12" s="122"/>
      <c r="F12" s="122"/>
      <c r="G12" s="122"/>
      <c r="H12" s="122">
        <f>E12+F12-G12</f>
        <v>0</v>
      </c>
    </row>
    <row r="13" spans="2:8">
      <c r="B13" s="122">
        <v>5</v>
      </c>
      <c r="C13" s="122" t="s">
        <v>344</v>
      </c>
      <c r="D13" s="122">
        <v>6</v>
      </c>
      <c r="E13" s="122"/>
      <c r="F13" s="122"/>
      <c r="G13" s="122"/>
      <c r="H13" s="122">
        <f>E13+F13-G13</f>
        <v>0</v>
      </c>
    </row>
    <row r="14" spans="2:8">
      <c r="B14" s="122">
        <v>5</v>
      </c>
      <c r="C14" s="122" t="s">
        <v>345</v>
      </c>
      <c r="D14" s="122">
        <v>4</v>
      </c>
      <c r="E14" s="122"/>
      <c r="F14" s="122"/>
      <c r="G14" s="122"/>
      <c r="H14" s="122">
        <f>E14+F14-G14</f>
        <v>0</v>
      </c>
    </row>
    <row r="15" spans="2:8">
      <c r="B15" s="122">
        <v>7</v>
      </c>
      <c r="C15" s="122" t="s">
        <v>346</v>
      </c>
      <c r="D15" s="122">
        <v>0</v>
      </c>
      <c r="E15" s="122"/>
      <c r="F15" s="122"/>
      <c r="G15" s="122"/>
      <c r="H15" s="122">
        <f>E15+F15-G15</f>
        <v>0</v>
      </c>
    </row>
    <row r="16" spans="2:8">
      <c r="B16" s="122">
        <v>8</v>
      </c>
      <c r="C16" s="122" t="s">
        <v>347</v>
      </c>
      <c r="D16" s="122"/>
      <c r="E16" s="122"/>
      <c r="F16" s="122"/>
      <c r="G16" s="122"/>
      <c r="H16" s="122">
        <v>0</v>
      </c>
    </row>
    <row r="17" spans="2:8">
      <c r="B17" s="122">
        <v>8</v>
      </c>
      <c r="C17" s="122" t="s">
        <v>348</v>
      </c>
      <c r="D17" s="122"/>
      <c r="E17" s="122"/>
      <c r="F17" s="122"/>
      <c r="G17" s="122"/>
      <c r="H17" s="122">
        <v>0</v>
      </c>
    </row>
    <row r="18" spans="2:8">
      <c r="B18" s="122"/>
      <c r="C18" s="122" t="s">
        <v>25</v>
      </c>
      <c r="D18" s="122"/>
      <c r="E18" s="122">
        <f>SUM(E11:E17)</f>
        <v>0</v>
      </c>
      <c r="F18" s="122">
        <f>SUM(F11:F17)</f>
        <v>0</v>
      </c>
      <c r="G18" s="122">
        <f>SUM(G11:G17)</f>
        <v>0</v>
      </c>
      <c r="H18" s="122">
        <f>SUM(H11:H17)</f>
        <v>0</v>
      </c>
    </row>
    <row r="20" spans="2:8">
      <c r="C20" t="s">
        <v>243</v>
      </c>
      <c r="D20" t="s">
        <v>363</v>
      </c>
    </row>
    <row r="22" spans="2:8">
      <c r="B22" s="122" t="s">
        <v>2</v>
      </c>
      <c r="C22" s="122" t="s">
        <v>228</v>
      </c>
      <c r="D22" s="122" t="s">
        <v>338</v>
      </c>
      <c r="E22" s="122" t="s">
        <v>339</v>
      </c>
      <c r="F22" s="122" t="s">
        <v>340</v>
      </c>
      <c r="G22" s="122" t="s">
        <v>341</v>
      </c>
      <c r="H22" s="122" t="s">
        <v>339</v>
      </c>
    </row>
    <row r="23" spans="2:8">
      <c r="B23" s="122"/>
      <c r="C23" s="122"/>
      <c r="D23" s="122"/>
      <c r="E23" s="122" t="s">
        <v>362</v>
      </c>
      <c r="F23" s="122"/>
      <c r="G23" s="122"/>
      <c r="H23" s="122" t="s">
        <v>355</v>
      </c>
    </row>
    <row r="24" spans="2:8">
      <c r="B24" s="122">
        <v>1</v>
      </c>
      <c r="C24" s="122" t="s">
        <v>224</v>
      </c>
      <c r="D24" s="122"/>
      <c r="E24" s="122"/>
      <c r="F24" s="122"/>
      <c r="G24" s="122"/>
      <c r="H24" s="122">
        <v>0</v>
      </c>
    </row>
    <row r="25" spans="2:8">
      <c r="B25" s="122">
        <v>2</v>
      </c>
      <c r="C25" s="122" t="s">
        <v>342</v>
      </c>
      <c r="D25" s="122"/>
      <c r="E25" s="122"/>
      <c r="F25" s="122"/>
      <c r="G25" s="122"/>
      <c r="H25" s="122">
        <v>0</v>
      </c>
    </row>
    <row r="26" spans="2:8">
      <c r="B26" s="122">
        <v>3</v>
      </c>
      <c r="C26" s="122" t="s">
        <v>343</v>
      </c>
      <c r="D26" s="122"/>
      <c r="E26" s="122"/>
      <c r="F26" s="122"/>
      <c r="G26" s="122"/>
      <c r="H26" s="122">
        <v>0</v>
      </c>
    </row>
    <row r="27" spans="2:8">
      <c r="B27" s="122">
        <v>4</v>
      </c>
      <c r="C27" s="122" t="s">
        <v>283</v>
      </c>
      <c r="D27" s="122"/>
      <c r="E27" s="122"/>
      <c r="F27" s="124">
        <f>'PASH 1'!F22</f>
        <v>0</v>
      </c>
      <c r="G27" s="122"/>
      <c r="H27" s="124">
        <f>E27+F27</f>
        <v>0</v>
      </c>
    </row>
    <row r="28" spans="2:8">
      <c r="B28" s="122">
        <v>5</v>
      </c>
      <c r="C28" s="122" t="s">
        <v>344</v>
      </c>
      <c r="D28" s="122"/>
      <c r="E28" s="122"/>
      <c r="F28" s="122"/>
      <c r="G28" s="122"/>
      <c r="H28" s="122">
        <v>0</v>
      </c>
    </row>
    <row r="29" spans="2:8">
      <c r="B29" s="122">
        <v>6</v>
      </c>
      <c r="C29" s="122" t="s">
        <v>345</v>
      </c>
      <c r="D29" s="122"/>
      <c r="E29" s="122"/>
      <c r="F29" s="122"/>
      <c r="G29" s="122"/>
      <c r="H29" s="122">
        <v>0</v>
      </c>
    </row>
    <row r="30" spans="2:8">
      <c r="B30" s="122">
        <v>7</v>
      </c>
      <c r="C30" s="122" t="s">
        <v>346</v>
      </c>
      <c r="D30" s="122"/>
      <c r="E30" s="122"/>
      <c r="F30" s="122"/>
      <c r="G30" s="122"/>
      <c r="H30" s="122">
        <v>0</v>
      </c>
    </row>
    <row r="31" spans="2:8">
      <c r="B31" s="122">
        <v>8</v>
      </c>
      <c r="C31" s="122" t="s">
        <v>347</v>
      </c>
      <c r="D31" s="122"/>
      <c r="E31" s="122"/>
      <c r="F31" s="122"/>
      <c r="G31" s="122"/>
      <c r="H31" s="122">
        <v>0</v>
      </c>
    </row>
    <row r="32" spans="2:8">
      <c r="B32" s="122">
        <v>8</v>
      </c>
      <c r="C32" s="122"/>
      <c r="D32" s="122"/>
      <c r="E32" s="122"/>
      <c r="F32" s="124"/>
      <c r="G32" s="122"/>
      <c r="H32" s="122">
        <v>0</v>
      </c>
    </row>
    <row r="33" spans="2:10">
      <c r="B33" s="122"/>
      <c r="C33" s="122" t="s">
        <v>25</v>
      </c>
      <c r="D33" s="122"/>
      <c r="E33" s="122"/>
      <c r="F33" s="124">
        <f>SUM(F27:F32)</f>
        <v>0</v>
      </c>
      <c r="G33" s="122">
        <v>0</v>
      </c>
      <c r="H33" s="124">
        <f>H27</f>
        <v>0</v>
      </c>
    </row>
    <row r="34" spans="2:10">
      <c r="H34" s="121"/>
    </row>
    <row r="35" spans="2:10">
      <c r="D35" t="s">
        <v>364</v>
      </c>
    </row>
    <row r="37" spans="2:10">
      <c r="B37" s="122" t="s">
        <v>2</v>
      </c>
      <c r="C37" s="122" t="s">
        <v>228</v>
      </c>
      <c r="D37" s="122" t="s">
        <v>338</v>
      </c>
      <c r="E37" s="122" t="s">
        <v>339</v>
      </c>
      <c r="F37" s="122" t="s">
        <v>340</v>
      </c>
      <c r="G37" s="122" t="s">
        <v>341</v>
      </c>
      <c r="H37" s="122" t="s">
        <v>339</v>
      </c>
    </row>
    <row r="38" spans="2:10">
      <c r="B38" s="122"/>
      <c r="C38" s="122"/>
      <c r="D38" s="122"/>
      <c r="E38" s="122" t="s">
        <v>362</v>
      </c>
      <c r="F38" s="122"/>
      <c r="G38" s="122"/>
      <c r="H38" s="122" t="s">
        <v>355</v>
      </c>
    </row>
    <row r="39" spans="2:10">
      <c r="B39" s="122">
        <v>1</v>
      </c>
      <c r="C39" s="122" t="s">
        <v>224</v>
      </c>
      <c r="D39" s="122">
        <v>1</v>
      </c>
      <c r="E39" s="122"/>
      <c r="F39" s="122"/>
      <c r="G39" s="122"/>
      <c r="H39" s="122">
        <v>0</v>
      </c>
    </row>
    <row r="40" spans="2:10">
      <c r="B40" s="122">
        <v>2</v>
      </c>
      <c r="C40" s="122" t="s">
        <v>342</v>
      </c>
      <c r="D40" s="122">
        <v>1</v>
      </c>
      <c r="E40" s="122"/>
      <c r="F40" s="122"/>
      <c r="G40" s="122"/>
      <c r="H40" s="122">
        <f>E40+F40-G40</f>
        <v>0</v>
      </c>
    </row>
    <row r="41" spans="2:10">
      <c r="B41" s="122">
        <v>3</v>
      </c>
      <c r="C41" s="122" t="s">
        <v>343</v>
      </c>
      <c r="D41" s="122">
        <v>1</v>
      </c>
      <c r="E41" s="122"/>
      <c r="F41" s="122"/>
      <c r="G41" s="122"/>
      <c r="H41" s="122">
        <f t="shared" ref="H41:H47" si="0">E41+F41-G41</f>
        <v>0</v>
      </c>
    </row>
    <row r="42" spans="2:10">
      <c r="B42" s="122">
        <v>4</v>
      </c>
      <c r="C42" s="122" t="s">
        <v>283</v>
      </c>
      <c r="D42" s="122"/>
      <c r="E42" s="122"/>
      <c r="F42" s="122"/>
      <c r="G42" s="124">
        <f>F27</f>
        <v>0</v>
      </c>
      <c r="H42" s="122">
        <f t="shared" si="0"/>
        <v>0</v>
      </c>
    </row>
    <row r="43" spans="2:10">
      <c r="B43" s="122">
        <v>5</v>
      </c>
      <c r="C43" s="122" t="s">
        <v>344</v>
      </c>
      <c r="D43" s="122">
        <v>6</v>
      </c>
      <c r="E43" s="122"/>
      <c r="F43" s="122"/>
      <c r="G43" s="122"/>
      <c r="H43" s="122">
        <f t="shared" si="0"/>
        <v>0</v>
      </c>
    </row>
    <row r="44" spans="2:10">
      <c r="B44" s="122">
        <v>6</v>
      </c>
      <c r="C44" s="122" t="s">
        <v>345</v>
      </c>
      <c r="D44" s="122">
        <v>1</v>
      </c>
      <c r="E44" s="122"/>
      <c r="F44" s="122"/>
      <c r="G44" s="122"/>
      <c r="H44" s="122">
        <f t="shared" si="0"/>
        <v>0</v>
      </c>
    </row>
    <row r="45" spans="2:10">
      <c r="B45" s="122">
        <v>7</v>
      </c>
      <c r="C45" s="122" t="s">
        <v>346</v>
      </c>
      <c r="D45" s="122">
        <v>3</v>
      </c>
      <c r="E45" s="122"/>
      <c r="F45" s="122"/>
      <c r="G45" s="122"/>
      <c r="H45" s="122">
        <f t="shared" si="0"/>
        <v>0</v>
      </c>
    </row>
    <row r="46" spans="2:10">
      <c r="B46" s="122"/>
      <c r="C46" s="122" t="s">
        <v>347</v>
      </c>
      <c r="D46" s="122"/>
      <c r="E46" s="122"/>
      <c r="F46" s="122"/>
      <c r="G46" s="122"/>
      <c r="H46" s="122">
        <f t="shared" si="0"/>
        <v>0</v>
      </c>
    </row>
    <row r="47" spans="2:10">
      <c r="B47" s="122"/>
      <c r="C47" s="122" t="s">
        <v>348</v>
      </c>
      <c r="D47" s="122"/>
      <c r="E47" s="122"/>
      <c r="F47" s="122"/>
      <c r="G47" s="122"/>
      <c r="H47" s="122">
        <f t="shared" si="0"/>
        <v>0</v>
      </c>
    </row>
    <row r="48" spans="2:10">
      <c r="B48" s="122"/>
      <c r="C48" s="122" t="s">
        <v>25</v>
      </c>
      <c r="D48" s="122"/>
      <c r="E48" s="122">
        <f>SUM(E41:E47)</f>
        <v>0</v>
      </c>
      <c r="F48" s="122">
        <f>SUM(F41:F47)</f>
        <v>0</v>
      </c>
      <c r="G48" s="122">
        <f>SUM(G41:G47)</f>
        <v>0</v>
      </c>
      <c r="H48" s="122">
        <f>SUM(H41:H47)</f>
        <v>0</v>
      </c>
      <c r="I48" s="121"/>
      <c r="J48" s="121"/>
    </row>
    <row r="50" spans="7:7">
      <c r="G50" t="s">
        <v>323</v>
      </c>
    </row>
    <row r="51" spans="7:7">
      <c r="G51" s="8" t="s">
        <v>378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topLeftCell="A35" workbookViewId="0">
      <selection activeCell="F62" sqref="F62"/>
    </sheetView>
  </sheetViews>
  <sheetFormatPr defaultColWidth="9.140625" defaultRowHeight="12.75"/>
  <cols>
    <col min="1" max="1" width="5.28515625" style="8" customWidth="1"/>
    <col min="2" max="3" width="3.7109375" style="4" customWidth="1"/>
    <col min="4" max="4" width="4" style="4" customWidth="1"/>
    <col min="5" max="5" width="58.85546875" style="8" customWidth="1"/>
    <col min="6" max="6" width="11.7109375" style="27" customWidth="1"/>
    <col min="7" max="7" width="12" style="27" bestFit="1" customWidth="1"/>
    <col min="8" max="8" width="10.85546875" style="8" customWidth="1"/>
    <col min="9" max="9" width="12.140625" style="8" customWidth="1"/>
    <col min="10" max="16384" width="9.140625" style="8"/>
  </cols>
  <sheetData>
    <row r="1" spans="2:8" s="25" customFormat="1" ht="9" customHeight="1">
      <c r="B1" s="3"/>
      <c r="C1" s="21"/>
      <c r="D1" s="21"/>
      <c r="E1" s="22"/>
      <c r="F1" s="23"/>
      <c r="G1" s="23"/>
    </row>
    <row r="2" spans="2:8" s="25" customFormat="1" ht="18" customHeight="1">
      <c r="B2" s="202" t="s">
        <v>210</v>
      </c>
      <c r="C2" s="202"/>
      <c r="D2" s="202"/>
      <c r="E2" s="202"/>
      <c r="F2" s="202"/>
      <c r="G2" s="202"/>
    </row>
    <row r="3" spans="2:8" ht="6.75" customHeight="1"/>
    <row r="4" spans="2:8" s="79" customFormat="1" ht="21" customHeight="1">
      <c r="B4" s="47" t="s">
        <v>2</v>
      </c>
      <c r="C4" s="206" t="s">
        <v>7</v>
      </c>
      <c r="D4" s="207"/>
      <c r="E4" s="208"/>
      <c r="F4" s="43">
        <v>2016</v>
      </c>
      <c r="G4" s="43">
        <v>2015</v>
      </c>
    </row>
    <row r="5" spans="2:8" s="25" customFormat="1" ht="12.75" customHeight="1">
      <c r="B5" s="45"/>
      <c r="C5" s="203" t="s">
        <v>68</v>
      </c>
      <c r="D5" s="204"/>
      <c r="E5" s="205"/>
      <c r="F5" s="44">
        <f>F6+F9+F14+F21</f>
        <v>294678.60000000009</v>
      </c>
      <c r="G5" s="44">
        <f>G6+G9+G14+G21</f>
        <v>0</v>
      </c>
    </row>
    <row r="6" spans="2:8" s="25" customFormat="1" ht="12.75" customHeight="1">
      <c r="B6" s="45"/>
      <c r="C6" s="70" t="s">
        <v>93</v>
      </c>
      <c r="D6" s="71" t="s">
        <v>8</v>
      </c>
      <c r="E6" s="72"/>
      <c r="F6" s="44">
        <f>F7+F8</f>
        <v>294678.60000000009</v>
      </c>
      <c r="G6" s="44">
        <f>G7+G8</f>
        <v>0</v>
      </c>
    </row>
    <row r="7" spans="2:8" s="25" customFormat="1" ht="12.75" customHeight="1">
      <c r="B7" s="45"/>
      <c r="C7" s="50"/>
      <c r="D7" s="61">
        <v>1</v>
      </c>
      <c r="E7" s="16" t="s">
        <v>9</v>
      </c>
      <c r="F7" s="173">
        <f>shenime!I38</f>
        <v>0</v>
      </c>
      <c r="G7" s="44"/>
    </row>
    <row r="8" spans="2:8" s="25" customFormat="1" ht="12.75" customHeight="1">
      <c r="B8" s="45"/>
      <c r="C8" s="50"/>
      <c r="D8" s="61">
        <v>2</v>
      </c>
      <c r="E8" s="16" t="s">
        <v>10</v>
      </c>
      <c r="F8" s="44">
        <f>shenime!I42</f>
        <v>294678.60000000009</v>
      </c>
      <c r="G8" s="44"/>
    </row>
    <row r="9" spans="2:8" s="25" customFormat="1" ht="12.75" customHeight="1">
      <c r="B9" s="45"/>
      <c r="C9" s="70" t="s">
        <v>93</v>
      </c>
      <c r="D9" s="71" t="s">
        <v>28</v>
      </c>
      <c r="E9" s="16"/>
      <c r="F9" s="44">
        <f>F10+F11+F12</f>
        <v>0</v>
      </c>
      <c r="G9" s="44">
        <f>G10+G11+G12</f>
        <v>0</v>
      </c>
    </row>
    <row r="10" spans="2:8" s="25" customFormat="1" ht="12.75" customHeight="1">
      <c r="B10" s="45"/>
      <c r="C10" s="50"/>
      <c r="D10" s="61">
        <v>1</v>
      </c>
      <c r="E10" s="16" t="s">
        <v>30</v>
      </c>
      <c r="F10" s="44"/>
      <c r="G10" s="44"/>
    </row>
    <row r="11" spans="2:8" s="25" customFormat="1" ht="12.75" customHeight="1">
      <c r="B11" s="45"/>
      <c r="C11" s="50"/>
      <c r="D11" s="61">
        <v>2</v>
      </c>
      <c r="E11" s="16" t="s">
        <v>31</v>
      </c>
      <c r="F11" s="44"/>
      <c r="G11" s="44"/>
    </row>
    <row r="12" spans="2:8" s="25" customFormat="1" ht="12.75" customHeight="1">
      <c r="B12" s="45"/>
      <c r="C12" s="50"/>
      <c r="D12" s="61">
        <v>3</v>
      </c>
      <c r="E12" s="16" t="s">
        <v>29</v>
      </c>
      <c r="F12" s="44"/>
      <c r="G12" s="44"/>
    </row>
    <row r="13" spans="2:8" s="25" customFormat="1" ht="12.75" customHeight="1">
      <c r="B13" s="45"/>
      <c r="C13" s="50"/>
      <c r="D13" s="61"/>
      <c r="E13" s="16"/>
      <c r="F13" s="44"/>
      <c r="G13" s="44"/>
    </row>
    <row r="14" spans="2:8" s="25" customFormat="1" ht="12.75" customHeight="1">
      <c r="B14" s="45"/>
      <c r="C14" s="70" t="s">
        <v>93</v>
      </c>
      <c r="D14" s="71" t="s">
        <v>32</v>
      </c>
      <c r="E14" s="16"/>
      <c r="F14" s="44">
        <f>F15+F16+F17+F18+F19</f>
        <v>0</v>
      </c>
      <c r="G14" s="44">
        <f>G15+G16+G17+G18+G19</f>
        <v>0</v>
      </c>
    </row>
    <row r="15" spans="2:8" s="25" customFormat="1" ht="12.75" customHeight="1">
      <c r="B15" s="45"/>
      <c r="C15" s="50"/>
      <c r="D15" s="61">
        <v>1</v>
      </c>
      <c r="E15" s="16" t="s">
        <v>33</v>
      </c>
      <c r="F15" s="44">
        <f>shenime!I45</f>
        <v>0</v>
      </c>
      <c r="G15" s="44"/>
      <c r="H15" s="24"/>
    </row>
    <row r="16" spans="2:8" s="25" customFormat="1" ht="12.75" customHeight="1">
      <c r="B16" s="45"/>
      <c r="C16" s="50"/>
      <c r="D16" s="61">
        <v>2</v>
      </c>
      <c r="E16" s="16" t="s">
        <v>34</v>
      </c>
      <c r="F16" s="44"/>
      <c r="G16" s="44"/>
    </row>
    <row r="17" spans="2:12" s="25" customFormat="1" ht="12.75" customHeight="1">
      <c r="B17" s="45"/>
      <c r="C17" s="50"/>
      <c r="D17" s="61">
        <v>3</v>
      </c>
      <c r="E17" s="16" t="s">
        <v>35</v>
      </c>
      <c r="F17" s="44"/>
      <c r="G17" s="44"/>
      <c r="I17" s="8"/>
      <c r="J17" s="8"/>
      <c r="K17" s="8"/>
      <c r="L17" s="8"/>
    </row>
    <row r="18" spans="2:12" s="25" customFormat="1" ht="12.75" customHeight="1">
      <c r="B18" s="45"/>
      <c r="C18" s="50"/>
      <c r="D18" s="61">
        <v>4</v>
      </c>
      <c r="E18" s="16" t="s">
        <v>36</v>
      </c>
      <c r="F18" s="173">
        <f>shenime!I47</f>
        <v>0</v>
      </c>
      <c r="G18" s="14"/>
      <c r="I18" s="8"/>
      <c r="J18" s="8"/>
      <c r="K18" s="8"/>
      <c r="L18" s="8"/>
    </row>
    <row r="19" spans="2:12" s="25" customFormat="1" ht="12.75" customHeight="1">
      <c r="B19" s="45"/>
      <c r="C19" s="50"/>
      <c r="D19" s="61">
        <v>5</v>
      </c>
      <c r="E19" s="16" t="s">
        <v>37</v>
      </c>
      <c r="F19" s="44"/>
      <c r="G19" s="44"/>
    </row>
    <row r="20" spans="2:12" s="25" customFormat="1" ht="12.75" customHeight="1">
      <c r="B20" s="45"/>
      <c r="C20" s="50"/>
      <c r="D20" s="61"/>
      <c r="E20" s="16"/>
      <c r="F20" s="44"/>
      <c r="G20" s="44"/>
    </row>
    <row r="21" spans="2:12" s="25" customFormat="1" ht="12.75" customHeight="1">
      <c r="B21" s="45"/>
      <c r="C21" s="70" t="s">
        <v>93</v>
      </c>
      <c r="D21" s="71" t="s">
        <v>38</v>
      </c>
      <c r="E21" s="72"/>
      <c r="F21" s="44">
        <f>F22+F23+F24+F25+F26+F27+F28</f>
        <v>0</v>
      </c>
      <c r="G21" s="44">
        <f>G22+G23+G24+G25+G26+G27+G28</f>
        <v>0</v>
      </c>
      <c r="H21" s="24"/>
    </row>
    <row r="22" spans="2:12" s="25" customFormat="1" ht="12.75" customHeight="1">
      <c r="B22" s="45"/>
      <c r="C22" s="73"/>
      <c r="D22" s="61">
        <v>1</v>
      </c>
      <c r="E22" s="16" t="s">
        <v>39</v>
      </c>
      <c r="F22" s="173">
        <f>shenime!I57</f>
        <v>0</v>
      </c>
      <c r="G22" s="14"/>
      <c r="H22" s="24"/>
    </row>
    <row r="23" spans="2:12" s="25" customFormat="1" ht="12.75" customHeight="1">
      <c r="B23" s="45"/>
      <c r="C23" s="73"/>
      <c r="D23" s="61">
        <v>2</v>
      </c>
      <c r="E23" s="16" t="s">
        <v>40</v>
      </c>
      <c r="F23" s="44"/>
      <c r="G23" s="44"/>
      <c r="H23" s="24"/>
    </row>
    <row r="24" spans="2:12" s="25" customFormat="1" ht="12.75" customHeight="1">
      <c r="B24" s="45"/>
      <c r="C24" s="73"/>
      <c r="D24" s="61">
        <v>3</v>
      </c>
      <c r="E24" s="16" t="s">
        <v>41</v>
      </c>
      <c r="F24" s="173">
        <f>shenime!I59</f>
        <v>0</v>
      </c>
      <c r="G24" s="44"/>
      <c r="H24" s="24"/>
    </row>
    <row r="25" spans="2:12" s="25" customFormat="1" ht="12.75" customHeight="1">
      <c r="B25" s="45"/>
      <c r="C25" s="73"/>
      <c r="D25" s="61">
        <v>4</v>
      </c>
      <c r="E25" s="16" t="s">
        <v>42</v>
      </c>
      <c r="F25" s="44">
        <f>shenime!I60</f>
        <v>0</v>
      </c>
      <c r="G25" s="44">
        <v>0</v>
      </c>
      <c r="H25" s="24"/>
    </row>
    <row r="26" spans="2:12" s="25" customFormat="1" ht="12.75" customHeight="1">
      <c r="B26" s="45"/>
      <c r="C26" s="73"/>
      <c r="D26" s="61">
        <v>5</v>
      </c>
      <c r="E26" s="16" t="s">
        <v>43</v>
      </c>
      <c r="F26" s="44"/>
      <c r="G26" s="44"/>
    </row>
    <row r="27" spans="2:12" s="25" customFormat="1" ht="12.75" customHeight="1">
      <c r="B27" s="45"/>
      <c r="C27" s="73"/>
      <c r="D27" s="61">
        <v>6</v>
      </c>
      <c r="E27" s="16" t="s">
        <v>44</v>
      </c>
      <c r="F27" s="44"/>
      <c r="G27" s="44"/>
    </row>
    <row r="28" spans="2:12" s="25" customFormat="1" ht="12.75" customHeight="1">
      <c r="B28" s="45"/>
      <c r="C28" s="73"/>
      <c r="D28" s="61">
        <v>7</v>
      </c>
      <c r="E28" s="16" t="s">
        <v>45</v>
      </c>
      <c r="F28" s="44"/>
      <c r="G28" s="44"/>
    </row>
    <row r="29" spans="2:12" s="25" customFormat="1" ht="12.75" customHeight="1">
      <c r="B29" s="45"/>
      <c r="C29" s="73"/>
      <c r="D29" s="61"/>
      <c r="E29" s="16"/>
      <c r="F29" s="44"/>
      <c r="G29" s="44"/>
    </row>
    <row r="30" spans="2:12" s="25" customFormat="1" ht="12.75" customHeight="1">
      <c r="B30" s="45"/>
      <c r="C30" s="70" t="s">
        <v>93</v>
      </c>
      <c r="D30" s="71" t="s">
        <v>46</v>
      </c>
      <c r="E30" s="72"/>
      <c r="F30" s="44"/>
      <c r="G30" s="44"/>
    </row>
    <row r="31" spans="2:12" s="25" customFormat="1" ht="12.75" customHeight="1">
      <c r="B31" s="45"/>
      <c r="C31" s="70" t="s">
        <v>93</v>
      </c>
      <c r="D31" s="71" t="s">
        <v>47</v>
      </c>
      <c r="E31" s="72"/>
      <c r="F31" s="44"/>
      <c r="G31" s="44"/>
    </row>
    <row r="32" spans="2:12" s="25" customFormat="1" ht="12.75" customHeight="1">
      <c r="B32" s="56"/>
      <c r="C32" s="50"/>
      <c r="D32" s="71"/>
      <c r="E32" s="72"/>
      <c r="F32" s="44"/>
      <c r="G32" s="44"/>
    </row>
    <row r="33" spans="2:9" s="25" customFormat="1" ht="12.75" customHeight="1">
      <c r="B33" s="80" t="s">
        <v>3</v>
      </c>
      <c r="C33" s="199" t="s">
        <v>67</v>
      </c>
      <c r="D33" s="200"/>
      <c r="E33" s="201"/>
      <c r="F33" s="44">
        <f>F5+F30+F31</f>
        <v>294678.60000000009</v>
      </c>
      <c r="G33" s="44">
        <f>G5+G30+G31</f>
        <v>0</v>
      </c>
    </row>
    <row r="34" spans="2:9" s="25" customFormat="1" ht="12.75" customHeight="1">
      <c r="B34" s="45"/>
      <c r="C34" s="203" t="s">
        <v>70</v>
      </c>
      <c r="D34" s="204"/>
      <c r="E34" s="205"/>
      <c r="F34" s="44">
        <f>F35+F43+F49+F51</f>
        <v>0</v>
      </c>
      <c r="G34" s="44">
        <f>G35+G43+G49+G51</f>
        <v>0</v>
      </c>
    </row>
    <row r="35" spans="2:9" s="25" customFormat="1" ht="12.75" customHeight="1">
      <c r="B35" s="45"/>
      <c r="C35" s="70" t="s">
        <v>93</v>
      </c>
      <c r="D35" s="71" t="s">
        <v>50</v>
      </c>
      <c r="E35" s="72"/>
      <c r="F35" s="44">
        <f>F36+F37+F38+F39+F40+F41</f>
        <v>0</v>
      </c>
      <c r="G35" s="44">
        <f>G36+G37+G38+G39+G40+G41</f>
        <v>0</v>
      </c>
    </row>
    <row r="36" spans="2:9" s="25" customFormat="1" ht="12.75" customHeight="1">
      <c r="B36" s="45"/>
      <c r="C36" s="73"/>
      <c r="D36" s="61">
        <v>1</v>
      </c>
      <c r="E36" s="16" t="s">
        <v>51</v>
      </c>
      <c r="F36" s="44"/>
      <c r="G36" s="44"/>
    </row>
    <row r="37" spans="2:9" s="25" customFormat="1" ht="12.75" customHeight="1">
      <c r="B37" s="45"/>
      <c r="C37" s="73"/>
      <c r="D37" s="61">
        <v>2</v>
      </c>
      <c r="E37" s="16" t="s">
        <v>52</v>
      </c>
      <c r="F37" s="44"/>
      <c r="G37" s="44"/>
    </row>
    <row r="38" spans="2:9" s="25" customFormat="1" ht="12.75" customHeight="1">
      <c r="B38" s="45"/>
      <c r="C38" s="73"/>
      <c r="D38" s="61">
        <v>3</v>
      </c>
      <c r="E38" s="16" t="s">
        <v>53</v>
      </c>
      <c r="F38" s="44"/>
      <c r="G38" s="44"/>
    </row>
    <row r="39" spans="2:9" s="25" customFormat="1" ht="12.75" customHeight="1">
      <c r="B39" s="45"/>
      <c r="C39" s="73"/>
      <c r="D39" s="61">
        <v>4</v>
      </c>
      <c r="E39" s="16" t="s">
        <v>54</v>
      </c>
      <c r="F39" s="44"/>
      <c r="G39" s="44"/>
    </row>
    <row r="40" spans="2:9" s="25" customFormat="1" ht="12.75" customHeight="1">
      <c r="B40" s="45"/>
      <c r="C40" s="73"/>
      <c r="D40" s="61">
        <v>5</v>
      </c>
      <c r="E40" s="16" t="s">
        <v>55</v>
      </c>
      <c r="F40" s="44"/>
      <c r="G40" s="44"/>
    </row>
    <row r="41" spans="2:9" s="25" customFormat="1" ht="12.75" customHeight="1">
      <c r="B41" s="45"/>
      <c r="C41" s="73"/>
      <c r="D41" s="61">
        <v>6</v>
      </c>
      <c r="E41" s="16" t="s">
        <v>56</v>
      </c>
      <c r="F41" s="44"/>
      <c r="G41" s="44"/>
    </row>
    <row r="42" spans="2:9" s="25" customFormat="1" ht="12.75" customHeight="1">
      <c r="B42" s="45"/>
      <c r="C42" s="73"/>
      <c r="D42" s="61"/>
      <c r="E42" s="72"/>
      <c r="F42" s="44"/>
      <c r="G42" s="44"/>
    </row>
    <row r="43" spans="2:9" s="25" customFormat="1" ht="12.75" customHeight="1">
      <c r="B43" s="45"/>
      <c r="C43" s="70" t="s">
        <v>93</v>
      </c>
      <c r="D43" s="71" t="s">
        <v>57</v>
      </c>
      <c r="E43" s="42"/>
      <c r="F43" s="44">
        <f>F44+F45+F46+F47</f>
        <v>0</v>
      </c>
      <c r="G43" s="44">
        <f>G44+G45+G46+G47</f>
        <v>0</v>
      </c>
    </row>
    <row r="44" spans="2:9" s="25" customFormat="1" ht="12.75" customHeight="1">
      <c r="B44" s="45"/>
      <c r="C44" s="50"/>
      <c r="D44" s="61">
        <v>1</v>
      </c>
      <c r="E44" s="16" t="s">
        <v>58</v>
      </c>
      <c r="F44" s="44">
        <f>shenime!I66</f>
        <v>0</v>
      </c>
      <c r="G44" s="14"/>
      <c r="H44" s="24"/>
    </row>
    <row r="45" spans="2:9" s="25" customFormat="1" ht="12.75" customHeight="1">
      <c r="B45" s="45"/>
      <c r="C45" s="50"/>
      <c r="D45" s="61">
        <v>2</v>
      </c>
      <c r="E45" s="16" t="s">
        <v>59</v>
      </c>
      <c r="F45" s="44">
        <f>shenime!I67</f>
        <v>0</v>
      </c>
      <c r="G45" s="14"/>
      <c r="H45" s="24"/>
    </row>
    <row r="46" spans="2:9" s="25" customFormat="1" ht="12.75" customHeight="1">
      <c r="B46" s="45"/>
      <c r="C46" s="50"/>
      <c r="D46" s="61">
        <v>3</v>
      </c>
      <c r="E46" s="16" t="s">
        <v>60</v>
      </c>
      <c r="F46" s="44">
        <f>shenime!I68</f>
        <v>0</v>
      </c>
      <c r="G46" s="14"/>
      <c r="H46" s="24"/>
      <c r="I46" s="24"/>
    </row>
    <row r="47" spans="2:9" s="25" customFormat="1" ht="12.75" customHeight="1">
      <c r="B47" s="45"/>
      <c r="C47" s="50"/>
      <c r="D47" s="61">
        <v>4</v>
      </c>
      <c r="E47" s="16" t="s">
        <v>61</v>
      </c>
      <c r="F47" s="44"/>
      <c r="G47" s="44"/>
    </row>
    <row r="48" spans="2:9" s="25" customFormat="1" ht="12.75" customHeight="1">
      <c r="B48" s="45"/>
      <c r="C48" s="50"/>
      <c r="D48" s="61"/>
      <c r="E48" s="42"/>
      <c r="F48" s="44"/>
      <c r="G48" s="44"/>
    </row>
    <row r="49" spans="2:7" s="25" customFormat="1" ht="12.75" customHeight="1">
      <c r="B49" s="45"/>
      <c r="C49" s="70" t="s">
        <v>93</v>
      </c>
      <c r="D49" s="71" t="s">
        <v>62</v>
      </c>
      <c r="E49" s="72"/>
      <c r="F49" s="44"/>
      <c r="G49" s="44"/>
    </row>
    <row r="50" spans="2:7" s="25" customFormat="1" ht="12.75" customHeight="1">
      <c r="B50" s="45"/>
      <c r="C50" s="50"/>
      <c r="D50" s="71"/>
      <c r="E50" s="72"/>
      <c r="F50" s="44"/>
      <c r="G50" s="44"/>
    </row>
    <row r="51" spans="2:7" s="25" customFormat="1" ht="12.75" customHeight="1">
      <c r="B51" s="45"/>
      <c r="C51" s="70" t="s">
        <v>93</v>
      </c>
      <c r="D51" s="71" t="s">
        <v>63</v>
      </c>
      <c r="E51" s="72"/>
      <c r="F51" s="44">
        <f>F53+F54+F52</f>
        <v>0</v>
      </c>
      <c r="G51" s="44">
        <f>G53+G54+G52</f>
        <v>0</v>
      </c>
    </row>
    <row r="52" spans="2:7" s="25" customFormat="1" ht="12.75" customHeight="1">
      <c r="B52" s="45"/>
      <c r="C52" s="50"/>
      <c r="D52" s="61">
        <v>1</v>
      </c>
      <c r="E52" s="72" t="s">
        <v>64</v>
      </c>
      <c r="F52" s="44"/>
      <c r="G52" s="44"/>
    </row>
    <row r="53" spans="2:7" s="25" customFormat="1" ht="12.75" customHeight="1">
      <c r="B53" s="45"/>
      <c r="C53" s="50"/>
      <c r="D53" s="61">
        <v>2</v>
      </c>
      <c r="E53" s="16" t="s">
        <v>65</v>
      </c>
      <c r="F53" s="44"/>
      <c r="G53" s="44"/>
    </row>
    <row r="54" spans="2:7" s="25" customFormat="1" ht="12.75" customHeight="1">
      <c r="B54" s="45"/>
      <c r="C54" s="50"/>
      <c r="D54" s="61">
        <v>3</v>
      </c>
      <c r="E54" s="16" t="s">
        <v>66</v>
      </c>
      <c r="F54" s="44"/>
      <c r="G54" s="44"/>
    </row>
    <row r="55" spans="2:7" s="25" customFormat="1" ht="12.75" customHeight="1">
      <c r="B55" s="45"/>
      <c r="C55" s="50"/>
      <c r="D55" s="61"/>
      <c r="E55" s="72"/>
      <c r="F55" s="44"/>
      <c r="G55" s="44"/>
    </row>
    <row r="56" spans="2:7" s="25" customFormat="1" ht="12.75" customHeight="1">
      <c r="B56" s="45"/>
      <c r="C56" s="70" t="s">
        <v>93</v>
      </c>
      <c r="D56" s="71" t="s">
        <v>48</v>
      </c>
      <c r="E56" s="72"/>
      <c r="F56" s="44"/>
      <c r="G56" s="44"/>
    </row>
    <row r="57" spans="2:7" s="25" customFormat="1" ht="12.75" customHeight="1">
      <c r="B57" s="45"/>
      <c r="C57" s="70" t="s">
        <v>93</v>
      </c>
      <c r="D57" s="71" t="s">
        <v>49</v>
      </c>
      <c r="E57" s="72"/>
      <c r="F57" s="44"/>
      <c r="G57" s="44"/>
    </row>
    <row r="58" spans="2:7" s="25" customFormat="1" ht="12.75" customHeight="1">
      <c r="B58" s="45"/>
      <c r="C58" s="199"/>
      <c r="D58" s="200"/>
      <c r="E58" s="201"/>
      <c r="F58" s="44"/>
      <c r="G58" s="44"/>
    </row>
    <row r="59" spans="2:7" s="25" customFormat="1" ht="12.75" customHeight="1">
      <c r="B59" s="62" t="s">
        <v>4</v>
      </c>
      <c r="C59" s="199" t="s">
        <v>69</v>
      </c>
      <c r="D59" s="200"/>
      <c r="E59" s="201"/>
      <c r="F59" s="44">
        <f>F34+F56+F57</f>
        <v>0</v>
      </c>
      <c r="G59" s="44">
        <f>G34+G56+G57</f>
        <v>0</v>
      </c>
    </row>
    <row r="60" spans="2:7" s="25" customFormat="1" ht="30" customHeight="1">
      <c r="B60" s="81"/>
      <c r="C60" s="199" t="s">
        <v>85</v>
      </c>
      <c r="D60" s="200"/>
      <c r="E60" s="201"/>
      <c r="F60" s="44">
        <f>F59+F33</f>
        <v>294678.60000000009</v>
      </c>
      <c r="G60" s="44">
        <f>G59+G33</f>
        <v>0</v>
      </c>
    </row>
    <row r="61" spans="2:7" s="25" customFormat="1" ht="9.75" customHeight="1">
      <c r="B61" s="76"/>
      <c r="C61" s="76"/>
      <c r="D61" s="76"/>
      <c r="E61" s="76"/>
      <c r="F61" s="78"/>
      <c r="G61" s="78"/>
    </row>
    <row r="62" spans="2:7" s="25" customFormat="1" ht="15.95" customHeight="1">
      <c r="B62" s="76"/>
      <c r="C62" s="76"/>
      <c r="D62" s="76"/>
      <c r="E62" s="76"/>
      <c r="F62" s="78">
        <f>F60-Pasivet!F54</f>
        <v>0</v>
      </c>
      <c r="G62" s="78"/>
    </row>
  </sheetData>
  <mergeCells count="8">
    <mergeCell ref="C33:E33"/>
    <mergeCell ref="C58:E58"/>
    <mergeCell ref="B2:G2"/>
    <mergeCell ref="C34:E34"/>
    <mergeCell ref="C60:E60"/>
    <mergeCell ref="C5:E5"/>
    <mergeCell ref="C59:E59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L57"/>
  <sheetViews>
    <sheetView topLeftCell="B32" workbookViewId="0">
      <selection activeCell="F56" sqref="F56"/>
    </sheetView>
  </sheetViews>
  <sheetFormatPr defaultColWidth="9.140625" defaultRowHeight="12.75"/>
  <cols>
    <col min="1" max="1" width="7.5703125" style="8" customWidth="1"/>
    <col min="2" max="2" width="3.7109375" style="4" customWidth="1"/>
    <col min="3" max="3" width="4" style="4" customWidth="1"/>
    <col min="4" max="4" width="3.42578125" style="4" customWidth="1"/>
    <col min="5" max="5" width="61.85546875" style="8" bestFit="1" customWidth="1"/>
    <col min="6" max="6" width="12.28515625" style="27" customWidth="1"/>
    <col min="7" max="7" width="12" style="27" bestFit="1" customWidth="1"/>
    <col min="8" max="8" width="12.140625" style="8" customWidth="1"/>
    <col min="9" max="10" width="9.140625" style="8"/>
    <col min="11" max="11" width="10" style="8" bestFit="1" customWidth="1"/>
    <col min="12" max="12" width="13" style="8" customWidth="1"/>
    <col min="13" max="13" width="10.85546875" style="8" customWidth="1"/>
    <col min="14" max="14" width="15.42578125" style="8" customWidth="1"/>
    <col min="15" max="16384" width="9.140625" style="8"/>
  </cols>
  <sheetData>
    <row r="1" spans="2:8">
      <c r="B1" s="117">
        <v>0</v>
      </c>
    </row>
    <row r="2" spans="2:8" s="25" customFormat="1" ht="6" customHeight="1">
      <c r="B2" s="3"/>
      <c r="C2" s="21"/>
      <c r="D2" s="21"/>
      <c r="E2" s="22"/>
      <c r="F2" s="23"/>
      <c r="G2" s="23"/>
    </row>
    <row r="3" spans="2:8" s="25" customFormat="1" ht="18" customHeight="1">
      <c r="B3" s="202" t="s">
        <v>210</v>
      </c>
      <c r="C3" s="202"/>
      <c r="D3" s="202"/>
      <c r="E3" s="202"/>
      <c r="F3" s="202"/>
      <c r="G3" s="202"/>
    </row>
    <row r="4" spans="2:8" ht="6.75" customHeight="1"/>
    <row r="5" spans="2:8" s="17" customFormat="1" ht="21" customHeight="1">
      <c r="B5" s="47" t="s">
        <v>2</v>
      </c>
      <c r="C5" s="199" t="s">
        <v>71</v>
      </c>
      <c r="D5" s="200"/>
      <c r="E5" s="201"/>
      <c r="F5" s="43">
        <v>2017</v>
      </c>
      <c r="G5" s="43">
        <v>2016</v>
      </c>
    </row>
    <row r="6" spans="2:8" s="25" customFormat="1" ht="12.75" customHeight="1">
      <c r="B6" s="45"/>
      <c r="C6" s="70" t="s">
        <v>93</v>
      </c>
      <c r="D6" s="71" t="s">
        <v>72</v>
      </c>
      <c r="E6" s="72"/>
      <c r="F6" s="44">
        <f>F7+F8+F9+F10+F11+F12+F13+F14+F15+F16</f>
        <v>137262</v>
      </c>
      <c r="G6" s="44">
        <f>G7+G8+G9+G10+G11+G12+G13+G14+G15+G16</f>
        <v>0</v>
      </c>
    </row>
    <row r="7" spans="2:8" s="25" customFormat="1" ht="12.75" customHeight="1">
      <c r="B7" s="45"/>
      <c r="C7" s="50"/>
      <c r="D7" s="61">
        <v>1</v>
      </c>
      <c r="E7" s="16" t="s">
        <v>73</v>
      </c>
      <c r="F7" s="44"/>
      <c r="G7" s="44"/>
    </row>
    <row r="8" spans="2:8" s="25" customFormat="1" ht="12.75" customHeight="1">
      <c r="B8" s="45"/>
      <c r="C8" s="50"/>
      <c r="D8" s="61">
        <v>2</v>
      </c>
      <c r="E8" s="16" t="s">
        <v>74</v>
      </c>
      <c r="F8" s="44"/>
      <c r="G8" s="44"/>
    </row>
    <row r="9" spans="2:8" s="25" customFormat="1" ht="12.75" customHeight="1">
      <c r="B9" s="45"/>
      <c r="C9" s="50"/>
      <c r="D9" s="61">
        <v>3</v>
      </c>
      <c r="E9" s="16" t="s">
        <v>75</v>
      </c>
      <c r="F9" s="44"/>
      <c r="G9" s="44"/>
    </row>
    <row r="10" spans="2:8" s="25" customFormat="1" ht="12.75" customHeight="1">
      <c r="B10" s="45"/>
      <c r="C10" s="50"/>
      <c r="D10" s="61">
        <v>4</v>
      </c>
      <c r="E10" s="16" t="s">
        <v>76</v>
      </c>
      <c r="F10" s="44">
        <f>shenime!I86</f>
        <v>0</v>
      </c>
      <c r="G10" s="44"/>
      <c r="H10" s="24"/>
    </row>
    <row r="11" spans="2:8" s="25" customFormat="1" ht="12.75" customHeight="1">
      <c r="B11" s="45"/>
      <c r="C11" s="50"/>
      <c r="D11" s="61">
        <v>5</v>
      </c>
      <c r="E11" s="16" t="s">
        <v>77</v>
      </c>
      <c r="F11" s="44"/>
      <c r="G11" s="44"/>
    </row>
    <row r="12" spans="2:8" s="25" customFormat="1" ht="12.75" customHeight="1">
      <c r="B12" s="45"/>
      <c r="C12" s="50"/>
      <c r="D12" s="61">
        <v>6</v>
      </c>
      <c r="E12" s="16" t="s">
        <v>78</v>
      </c>
      <c r="F12" s="44"/>
      <c r="G12" s="44"/>
    </row>
    <row r="13" spans="2:8" s="25" customFormat="1" ht="12.75" customHeight="1">
      <c r="B13" s="45"/>
      <c r="C13" s="50"/>
      <c r="D13" s="61">
        <v>7</v>
      </c>
      <c r="E13" s="16" t="s">
        <v>79</v>
      </c>
      <c r="F13" s="44"/>
      <c r="G13" s="44"/>
    </row>
    <row r="14" spans="2:8" s="25" customFormat="1" ht="12.75" customHeight="1">
      <c r="B14" s="45"/>
      <c r="C14" s="50"/>
      <c r="D14" s="61">
        <v>8</v>
      </c>
      <c r="E14" s="16" t="s">
        <v>80</v>
      </c>
      <c r="F14" s="44">
        <f>shenime!I89</f>
        <v>33480</v>
      </c>
      <c r="G14" s="44"/>
    </row>
    <row r="15" spans="2:8" s="25" customFormat="1" ht="12.75" customHeight="1">
      <c r="B15" s="45"/>
      <c r="C15" s="50"/>
      <c r="D15" s="61">
        <v>9</v>
      </c>
      <c r="E15" s="16" t="s">
        <v>81</v>
      </c>
      <c r="F15" s="44">
        <f>shenime!I92</f>
        <v>103782</v>
      </c>
      <c r="G15" s="44"/>
    </row>
    <row r="16" spans="2:8" s="25" customFormat="1" ht="12.75" customHeight="1">
      <c r="B16" s="45"/>
      <c r="C16" s="50"/>
      <c r="D16" s="61">
        <v>10</v>
      </c>
      <c r="E16" s="16" t="s">
        <v>217</v>
      </c>
      <c r="F16" s="173">
        <f>shenime!I101</f>
        <v>0</v>
      </c>
      <c r="G16" s="127"/>
      <c r="H16" s="24"/>
    </row>
    <row r="17" spans="2:12" s="25" customFormat="1" ht="12.75" customHeight="1">
      <c r="B17" s="45"/>
      <c r="C17" s="70" t="s">
        <v>93</v>
      </c>
      <c r="D17" s="71" t="s">
        <v>82</v>
      </c>
      <c r="E17" s="72"/>
      <c r="F17" s="44"/>
      <c r="G17" s="44"/>
    </row>
    <row r="18" spans="2:12" s="25" customFormat="1" ht="12.75" customHeight="1">
      <c r="B18" s="45"/>
      <c r="C18" s="70" t="s">
        <v>93</v>
      </c>
      <c r="D18" s="71" t="s">
        <v>83</v>
      </c>
      <c r="E18" s="16"/>
      <c r="F18" s="44"/>
      <c r="G18" s="44"/>
      <c r="H18" s="24"/>
    </row>
    <row r="19" spans="2:12" s="25" customFormat="1" ht="12.75" customHeight="1">
      <c r="B19" s="45"/>
      <c r="C19" s="70" t="s">
        <v>93</v>
      </c>
      <c r="D19" s="71" t="s">
        <v>84</v>
      </c>
      <c r="E19" s="16"/>
      <c r="F19" s="44"/>
      <c r="G19" s="44"/>
    </row>
    <row r="20" spans="2:12" s="25" customFormat="1" ht="15.95" customHeight="1">
      <c r="B20" s="45"/>
      <c r="C20" s="199" t="s">
        <v>97</v>
      </c>
      <c r="D20" s="200"/>
      <c r="E20" s="201"/>
      <c r="F20" s="44">
        <f>F6+F17+F18+F19</f>
        <v>137262</v>
      </c>
      <c r="G20" s="44">
        <f>G6+G17+G18+G19</f>
        <v>0</v>
      </c>
    </row>
    <row r="21" spans="2:12" s="25" customFormat="1" ht="12.75" customHeight="1">
      <c r="B21" s="45"/>
      <c r="C21" s="70" t="s">
        <v>93</v>
      </c>
      <c r="D21" s="71" t="s">
        <v>87</v>
      </c>
      <c r="E21" s="42"/>
      <c r="F21" s="44">
        <f>F22+F23+F24+F25+F26+F27+F28+F29</f>
        <v>0</v>
      </c>
      <c r="G21" s="44">
        <f>G22+G23+G24+G25+G26+G27+G28+G29</f>
        <v>0</v>
      </c>
    </row>
    <row r="22" spans="2:12" s="25" customFormat="1" ht="12.75" customHeight="1">
      <c r="B22" s="45"/>
      <c r="C22" s="73"/>
      <c r="D22" s="61">
        <v>1</v>
      </c>
      <c r="E22" s="16" t="s">
        <v>73</v>
      </c>
      <c r="F22" s="44"/>
      <c r="G22" s="44"/>
    </row>
    <row r="23" spans="2:12" s="25" customFormat="1" ht="12.75" customHeight="1">
      <c r="B23" s="45"/>
      <c r="C23" s="73"/>
      <c r="D23" s="61">
        <v>2</v>
      </c>
      <c r="E23" s="16" t="s">
        <v>74</v>
      </c>
      <c r="F23" s="173"/>
      <c r="G23" s="148"/>
      <c r="H23" s="24"/>
      <c r="I23" s="8"/>
      <c r="J23" s="8"/>
      <c r="K23" s="8"/>
      <c r="L23" s="8"/>
    </row>
    <row r="24" spans="2:12" s="25" customFormat="1" ht="12.75" customHeight="1">
      <c r="B24" s="45"/>
      <c r="C24" s="73"/>
      <c r="D24" s="61">
        <v>3</v>
      </c>
      <c r="E24" s="16" t="s">
        <v>88</v>
      </c>
      <c r="F24" s="44"/>
      <c r="G24" s="44"/>
    </row>
    <row r="25" spans="2:12" s="25" customFormat="1" ht="12.75" customHeight="1">
      <c r="B25" s="45"/>
      <c r="C25" s="73"/>
      <c r="D25" s="61">
        <v>4</v>
      </c>
      <c r="E25" s="16" t="s">
        <v>76</v>
      </c>
      <c r="F25" s="44"/>
      <c r="G25" s="44"/>
      <c r="H25" s="175"/>
      <c r="I25" s="175"/>
      <c r="J25" s="175"/>
    </row>
    <row r="26" spans="2:12" s="25" customFormat="1" ht="12.75" customHeight="1">
      <c r="B26" s="45"/>
      <c r="C26" s="73"/>
      <c r="D26" s="61">
        <v>5</v>
      </c>
      <c r="E26" s="16" t="s">
        <v>77</v>
      </c>
      <c r="F26" s="44"/>
      <c r="G26" s="44"/>
    </row>
    <row r="27" spans="2:12" s="25" customFormat="1" ht="12.75" customHeight="1">
      <c r="B27" s="45"/>
      <c r="C27" s="73"/>
      <c r="D27" s="61">
        <v>6</v>
      </c>
      <c r="E27" s="16" t="s">
        <v>78</v>
      </c>
      <c r="F27" s="44"/>
      <c r="G27" s="44"/>
    </row>
    <row r="28" spans="2:12" s="25" customFormat="1" ht="12.75" customHeight="1">
      <c r="B28" s="45"/>
      <c r="C28" s="73"/>
      <c r="D28" s="61">
        <v>7</v>
      </c>
      <c r="E28" s="16" t="s">
        <v>79</v>
      </c>
      <c r="F28" s="44"/>
      <c r="G28" s="44"/>
    </row>
    <row r="29" spans="2:12" s="25" customFormat="1" ht="12.75" customHeight="1">
      <c r="B29" s="45"/>
      <c r="C29" s="73"/>
      <c r="D29" s="61">
        <v>8</v>
      </c>
      <c r="E29" s="16" t="s">
        <v>89</v>
      </c>
      <c r="F29" s="173"/>
      <c r="G29" s="148"/>
      <c r="J29" s="8"/>
    </row>
    <row r="30" spans="2:12" s="25" customFormat="1" ht="12.75" customHeight="1">
      <c r="B30" s="45"/>
      <c r="C30" s="73"/>
      <c r="D30" s="61"/>
      <c r="E30" s="16"/>
      <c r="F30" s="44"/>
      <c r="G30" s="44"/>
    </row>
    <row r="31" spans="2:12" s="25" customFormat="1" ht="12.75" customHeight="1">
      <c r="B31" s="45"/>
      <c r="C31" s="70" t="s">
        <v>93</v>
      </c>
      <c r="D31" s="71" t="s">
        <v>90</v>
      </c>
      <c r="E31" s="72"/>
      <c r="F31" s="44"/>
      <c r="G31" s="44"/>
    </row>
    <row r="32" spans="2:12" s="25" customFormat="1" ht="12.75" customHeight="1">
      <c r="B32" s="45"/>
      <c r="C32" s="70" t="s">
        <v>93</v>
      </c>
      <c r="D32" s="71" t="s">
        <v>91</v>
      </c>
      <c r="E32" s="72"/>
      <c r="F32" s="44"/>
      <c r="G32" s="44"/>
    </row>
    <row r="33" spans="2:7" s="25" customFormat="1" ht="12.75" customHeight="1">
      <c r="B33" s="45"/>
      <c r="C33" s="70" t="s">
        <v>93</v>
      </c>
      <c r="D33" s="71" t="s">
        <v>92</v>
      </c>
      <c r="E33" s="72"/>
      <c r="F33" s="44">
        <f>F34+F35</f>
        <v>0</v>
      </c>
      <c r="G33" s="44">
        <f>G34+G35</f>
        <v>0</v>
      </c>
    </row>
    <row r="34" spans="2:7" s="25" customFormat="1" ht="12.75" customHeight="1">
      <c r="B34" s="45"/>
      <c r="C34" s="50"/>
      <c r="D34" s="61">
        <v>1</v>
      </c>
      <c r="E34" s="16" t="s">
        <v>94</v>
      </c>
      <c r="F34" s="44"/>
      <c r="G34" s="44"/>
    </row>
    <row r="35" spans="2:7" s="25" customFormat="1" ht="12.75" customHeight="1">
      <c r="B35" s="45"/>
      <c r="C35" s="50"/>
      <c r="D35" s="61">
        <v>2</v>
      </c>
      <c r="E35" s="16" t="s">
        <v>95</v>
      </c>
      <c r="F35" s="44"/>
      <c r="G35" s="44"/>
    </row>
    <row r="36" spans="2:7" s="25" customFormat="1" ht="12.75" customHeight="1">
      <c r="B36" s="45"/>
      <c r="C36" s="70" t="s">
        <v>93</v>
      </c>
      <c r="D36" s="71" t="s">
        <v>96</v>
      </c>
      <c r="E36" s="72"/>
      <c r="F36" s="44"/>
      <c r="G36" s="44"/>
    </row>
    <row r="37" spans="2:7" s="25" customFormat="1" ht="12.75" customHeight="1">
      <c r="B37" s="45"/>
      <c r="C37" s="50"/>
      <c r="D37" s="71"/>
      <c r="E37" s="72"/>
      <c r="F37" s="44"/>
      <c r="G37" s="44"/>
    </row>
    <row r="38" spans="2:7" s="25" customFormat="1" ht="15.95" customHeight="1">
      <c r="B38" s="45"/>
      <c r="C38" s="199" t="s">
        <v>98</v>
      </c>
      <c r="D38" s="200"/>
      <c r="E38" s="201"/>
      <c r="F38" s="44">
        <f>F21+F31+F32+F33+F36</f>
        <v>0</v>
      </c>
      <c r="G38" s="44">
        <f>G21+G31+G32+G33+G36</f>
        <v>0</v>
      </c>
    </row>
    <row r="39" spans="2:7" s="25" customFormat="1" ht="15.95" customHeight="1">
      <c r="B39" s="45"/>
      <c r="C39" s="50"/>
      <c r="D39" s="71"/>
      <c r="E39" s="72"/>
      <c r="F39" s="44"/>
      <c r="G39" s="44"/>
    </row>
    <row r="40" spans="2:7" s="25" customFormat="1" ht="24.75" customHeight="1">
      <c r="B40" s="45"/>
      <c r="C40" s="199" t="s">
        <v>86</v>
      </c>
      <c r="D40" s="200"/>
      <c r="E40" s="201"/>
      <c r="F40" s="44">
        <f>F38+F20</f>
        <v>137262</v>
      </c>
      <c r="G40" s="44">
        <f>G38+G20</f>
        <v>0</v>
      </c>
    </row>
    <row r="41" spans="2:7" s="25" customFormat="1" ht="12.75" customHeight="1">
      <c r="B41" s="45"/>
      <c r="C41" s="70" t="s">
        <v>93</v>
      </c>
      <c r="D41" s="71" t="s">
        <v>99</v>
      </c>
      <c r="E41" s="72"/>
      <c r="F41" s="44"/>
      <c r="G41" s="44"/>
    </row>
    <row r="42" spans="2:7" s="25" customFormat="1" ht="12.75" customHeight="1">
      <c r="B42" s="45"/>
      <c r="C42" s="70" t="s">
        <v>93</v>
      </c>
      <c r="D42" s="71" t="s">
        <v>100</v>
      </c>
      <c r="E42" s="72"/>
      <c r="F42" s="44">
        <f>shenime!I116</f>
        <v>0</v>
      </c>
      <c r="G42" s="127"/>
    </row>
    <row r="43" spans="2:7" s="25" customFormat="1" ht="12.75" customHeight="1">
      <c r="B43" s="45"/>
      <c r="C43" s="70" t="s">
        <v>93</v>
      </c>
      <c r="D43" s="71" t="s">
        <v>101</v>
      </c>
      <c r="E43" s="72"/>
      <c r="F43" s="44"/>
      <c r="G43" s="44"/>
    </row>
    <row r="44" spans="2:7" s="25" customFormat="1" ht="12.75" customHeight="1">
      <c r="B44" s="45"/>
      <c r="C44" s="70" t="s">
        <v>93</v>
      </c>
      <c r="D44" s="71" t="s">
        <v>102</v>
      </c>
      <c r="E44" s="72"/>
      <c r="F44" s="44"/>
      <c r="G44" s="44"/>
    </row>
    <row r="45" spans="2:7" s="25" customFormat="1" ht="12.75" customHeight="1">
      <c r="B45" s="45"/>
      <c r="C45" s="70" t="s">
        <v>93</v>
      </c>
      <c r="D45" s="71" t="s">
        <v>103</v>
      </c>
      <c r="E45" s="72"/>
      <c r="F45" s="44">
        <f>F46+F47+F48</f>
        <v>0</v>
      </c>
      <c r="G45" s="44">
        <f>G46+G47+G48</f>
        <v>0</v>
      </c>
    </row>
    <row r="46" spans="2:7" s="25" customFormat="1" ht="12.75" customHeight="1">
      <c r="B46" s="45"/>
      <c r="C46" s="74"/>
      <c r="D46" s="61">
        <v>1</v>
      </c>
      <c r="E46" s="16" t="s">
        <v>104</v>
      </c>
      <c r="F46" s="44"/>
      <c r="G46" s="44"/>
    </row>
    <row r="47" spans="2:7" s="25" customFormat="1" ht="12.75" customHeight="1">
      <c r="B47" s="45"/>
      <c r="C47" s="74"/>
      <c r="D47" s="61">
        <v>2</v>
      </c>
      <c r="E47" s="16" t="s">
        <v>105</v>
      </c>
      <c r="F47" s="44"/>
      <c r="G47" s="44"/>
    </row>
    <row r="48" spans="2:7" s="25" customFormat="1" ht="12.75" customHeight="1">
      <c r="B48" s="45"/>
      <c r="C48" s="74"/>
      <c r="D48" s="61">
        <v>3</v>
      </c>
      <c r="E48" s="16" t="s">
        <v>103</v>
      </c>
      <c r="F48" s="44"/>
      <c r="G48" s="44"/>
    </row>
    <row r="49" spans="2:9" s="25" customFormat="1" ht="12.75" customHeight="1">
      <c r="B49" s="45"/>
      <c r="C49" s="70" t="s">
        <v>93</v>
      </c>
      <c r="D49" s="71" t="s">
        <v>106</v>
      </c>
      <c r="E49" s="72"/>
      <c r="F49" s="44"/>
      <c r="G49" s="44"/>
    </row>
    <row r="50" spans="2:9" s="25" customFormat="1" ht="12.75" customHeight="1">
      <c r="B50" s="45"/>
      <c r="C50" s="70" t="s">
        <v>93</v>
      </c>
      <c r="D50" s="71" t="s">
        <v>107</v>
      </c>
      <c r="E50" s="72"/>
      <c r="F50" s="44">
        <f>'PASH 1'!F50</f>
        <v>157416.6</v>
      </c>
      <c r="G50" s="127"/>
      <c r="I50" s="24"/>
    </row>
    <row r="51" spans="2:9" s="25" customFormat="1" ht="12.75" customHeight="1">
      <c r="B51" s="45"/>
      <c r="C51" s="75"/>
      <c r="D51" s="71"/>
      <c r="E51" s="72"/>
      <c r="F51" s="44"/>
      <c r="G51" s="44"/>
    </row>
    <row r="52" spans="2:9" s="25" customFormat="1" ht="15.95" customHeight="1">
      <c r="B52" s="45"/>
      <c r="C52" s="199" t="s">
        <v>108</v>
      </c>
      <c r="D52" s="200"/>
      <c r="E52" s="201"/>
      <c r="F52" s="44">
        <f>F41+F42+F43+F44+F45+F49+F50</f>
        <v>157416.6</v>
      </c>
      <c r="G52" s="44">
        <f>G41+G42+G43+G44+G45+G49+G50</f>
        <v>0</v>
      </c>
    </row>
    <row r="53" spans="2:9" s="25" customFormat="1" ht="15.95" customHeight="1">
      <c r="B53" s="45"/>
      <c r="C53" s="75"/>
      <c r="D53" s="71"/>
      <c r="E53" s="72"/>
      <c r="F53" s="44"/>
      <c r="G53" s="44"/>
    </row>
    <row r="54" spans="2:9" s="25" customFormat="1" ht="24.75" customHeight="1">
      <c r="B54" s="45"/>
      <c r="C54" s="199" t="s">
        <v>109</v>
      </c>
      <c r="D54" s="200"/>
      <c r="E54" s="201"/>
      <c r="F54" s="44">
        <f>F40+F52</f>
        <v>294678.59999999998</v>
      </c>
      <c r="G54" s="44">
        <f>G40+G52</f>
        <v>0</v>
      </c>
    </row>
    <row r="55" spans="2:9" s="25" customFormat="1" ht="15.95" customHeight="1">
      <c r="B55" s="76"/>
      <c r="C55" s="76"/>
      <c r="D55" s="77"/>
      <c r="E55" s="10"/>
      <c r="F55" s="78"/>
      <c r="G55" s="78"/>
    </row>
    <row r="56" spans="2:9" s="25" customFormat="1" ht="15.95" customHeight="1">
      <c r="B56" s="76"/>
      <c r="C56" s="76"/>
      <c r="D56" s="77"/>
      <c r="E56" s="10"/>
      <c r="F56" s="78"/>
      <c r="G56" s="78"/>
    </row>
    <row r="57" spans="2:9" s="25" customFormat="1" ht="15.95" customHeight="1">
      <c r="B57" s="76"/>
      <c r="C57" s="76"/>
      <c r="D57" s="77"/>
      <c r="E57" s="10"/>
      <c r="F57" s="78"/>
      <c r="G57" s="78"/>
    </row>
  </sheetData>
  <mergeCells count="7">
    <mergeCell ref="C54:E54"/>
    <mergeCell ref="B3:G3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O72"/>
  <sheetViews>
    <sheetView workbookViewId="0">
      <selection activeCell="I21" sqref="I21"/>
    </sheetView>
  </sheetViews>
  <sheetFormatPr defaultColWidth="9.140625" defaultRowHeight="15"/>
  <cols>
    <col min="1" max="1" width="6.28515625" style="8" customWidth="1"/>
    <col min="2" max="2" width="3.7109375" style="107" customWidth="1"/>
    <col min="3" max="3" width="3.42578125" style="4" customWidth="1"/>
    <col min="4" max="4" width="2.7109375" style="4" customWidth="1"/>
    <col min="5" max="5" width="63.140625" style="8" customWidth="1"/>
    <col min="6" max="7" width="11.7109375" style="27" customWidth="1"/>
    <col min="8" max="8" width="11.28515625" style="8" customWidth="1"/>
    <col min="9" max="9" width="10.85546875" style="8" customWidth="1"/>
    <col min="10" max="10" width="9.28515625" style="28" customWidth="1"/>
    <col min="11" max="13" width="9.140625" style="8"/>
    <col min="14" max="14" width="11.140625" style="8" customWidth="1"/>
    <col min="15" max="16384" width="9.140625" style="8"/>
  </cols>
  <sheetData>
    <row r="1" spans="2:14" s="25" customFormat="1" ht="12" customHeight="1">
      <c r="B1" s="29"/>
      <c r="C1" s="3">
        <v>0</v>
      </c>
      <c r="D1" s="21"/>
      <c r="E1" s="22"/>
      <c r="F1" s="23"/>
      <c r="G1" s="24"/>
      <c r="J1" s="26"/>
    </row>
    <row r="2" spans="2:14" s="25" customFormat="1" ht="17.25" customHeight="1">
      <c r="B2" s="213" t="s">
        <v>110</v>
      </c>
      <c r="C2" s="213"/>
      <c r="D2" s="213"/>
      <c r="E2" s="213"/>
      <c r="F2" s="213"/>
      <c r="G2" s="213"/>
      <c r="J2" s="26"/>
    </row>
    <row r="3" spans="2:14" s="25" customFormat="1" ht="17.25" customHeight="1">
      <c r="B3" s="213" t="s">
        <v>111</v>
      </c>
      <c r="C3" s="213"/>
      <c r="D3" s="213"/>
      <c r="E3" s="213"/>
      <c r="F3" s="213"/>
      <c r="G3" s="213"/>
      <c r="J3" s="26"/>
    </row>
    <row r="4" spans="2:14" s="25" customFormat="1" ht="17.25" customHeight="1">
      <c r="B4" s="216" t="s">
        <v>112</v>
      </c>
      <c r="C4" s="216"/>
      <c r="D4" s="216"/>
      <c r="E4" s="216"/>
      <c r="F4" s="216"/>
      <c r="G4" s="216"/>
      <c r="J4" s="26"/>
    </row>
    <row r="5" spans="2:14" ht="7.5" customHeight="1"/>
    <row r="6" spans="2:14" s="25" customFormat="1" ht="15.95" customHeight="1">
      <c r="B6" s="49" t="s">
        <v>2</v>
      </c>
      <c r="C6" s="199" t="s">
        <v>22</v>
      </c>
      <c r="D6" s="200"/>
      <c r="E6" s="201"/>
      <c r="F6" s="43">
        <v>2017</v>
      </c>
      <c r="G6" s="43">
        <v>2016</v>
      </c>
      <c r="J6" s="26"/>
    </row>
    <row r="7" spans="2:14" s="25" customFormat="1" ht="12.75" customHeight="1">
      <c r="B7" s="108" t="s">
        <v>93</v>
      </c>
      <c r="C7" s="18" t="s">
        <v>113</v>
      </c>
      <c r="D7" s="51"/>
      <c r="E7" s="52"/>
      <c r="F7" s="165">
        <v>2667257</v>
      </c>
      <c r="G7" s="164"/>
      <c r="I7" s="4"/>
      <c r="J7" s="8"/>
      <c r="K7" s="8"/>
      <c r="L7" s="8"/>
      <c r="M7" s="8"/>
      <c r="N7" s="128"/>
    </row>
    <row r="8" spans="2:14" s="25" customFormat="1" ht="12.75" customHeight="1">
      <c r="B8" s="108" t="s">
        <v>93</v>
      </c>
      <c r="C8" s="18" t="s">
        <v>114</v>
      </c>
      <c r="D8" s="51"/>
      <c r="E8" s="52"/>
      <c r="F8" s="165"/>
      <c r="G8" s="166"/>
      <c r="J8" s="181"/>
      <c r="N8" s="128"/>
    </row>
    <row r="9" spans="2:14" s="25" customFormat="1" ht="12.75" customHeight="1">
      <c r="B9" s="108" t="s">
        <v>93</v>
      </c>
      <c r="C9" s="18" t="s">
        <v>115</v>
      </c>
      <c r="D9" s="51"/>
      <c r="E9" s="52"/>
      <c r="F9" s="164"/>
      <c r="G9" s="164"/>
      <c r="J9" s="26"/>
    </row>
    <row r="10" spans="2:14" s="25" customFormat="1" ht="12.75" customHeight="1">
      <c r="B10" s="108" t="s">
        <v>93</v>
      </c>
      <c r="C10" s="18" t="s">
        <v>116</v>
      </c>
      <c r="D10" s="51"/>
      <c r="E10" s="52"/>
      <c r="F10" s="164"/>
      <c r="G10" s="164"/>
      <c r="J10" s="26"/>
    </row>
    <row r="11" spans="2:14" s="25" customFormat="1" ht="8.25" customHeight="1">
      <c r="B11" s="109"/>
      <c r="C11" s="53"/>
      <c r="D11" s="51"/>
      <c r="E11" s="52"/>
      <c r="F11" s="167"/>
      <c r="G11" s="167"/>
      <c r="J11" s="26"/>
    </row>
    <row r="12" spans="2:14" s="25" customFormat="1" ht="12.75" customHeight="1">
      <c r="B12" s="108" t="s">
        <v>93</v>
      </c>
      <c r="C12" s="18" t="s">
        <v>117</v>
      </c>
      <c r="D12" s="51"/>
      <c r="E12" s="52"/>
      <c r="F12" s="164">
        <f>F13+F14</f>
        <v>1523954</v>
      </c>
      <c r="G12" s="164">
        <f>G13+G14</f>
        <v>0</v>
      </c>
      <c r="I12" s="4"/>
      <c r="J12" s="8"/>
      <c r="K12" s="8"/>
      <c r="L12" s="8"/>
      <c r="M12" s="190"/>
      <c r="N12" s="8"/>
    </row>
    <row r="13" spans="2:14" s="25" customFormat="1" ht="12.75" customHeight="1">
      <c r="B13" s="109"/>
      <c r="C13" s="53"/>
      <c r="D13" s="64">
        <v>1</v>
      </c>
      <c r="E13" s="65" t="s">
        <v>117</v>
      </c>
      <c r="F13" s="174">
        <v>1523954</v>
      </c>
      <c r="G13" s="167"/>
      <c r="J13" s="181"/>
      <c r="N13" s="128"/>
    </row>
    <row r="14" spans="2:14" s="25" customFormat="1" ht="12.75" customHeight="1">
      <c r="B14" s="110"/>
      <c r="C14" s="53"/>
      <c r="D14" s="25">
        <v>2</v>
      </c>
      <c r="E14" s="65" t="s">
        <v>118</v>
      </c>
      <c r="F14" s="167"/>
      <c r="G14" s="167"/>
      <c r="J14" s="26"/>
    </row>
    <row r="15" spans="2:14" s="25" customFormat="1" ht="8.25" customHeight="1">
      <c r="B15" s="110"/>
      <c r="C15" s="53"/>
      <c r="D15" s="51"/>
      <c r="E15" s="52"/>
      <c r="F15" s="167"/>
      <c r="G15" s="167"/>
      <c r="J15" s="26"/>
    </row>
    <row r="16" spans="2:14" s="25" customFormat="1" ht="12.75" customHeight="1">
      <c r="B16" s="108" t="s">
        <v>93</v>
      </c>
      <c r="C16" s="18" t="s">
        <v>119</v>
      </c>
      <c r="D16" s="51"/>
      <c r="E16" s="52"/>
      <c r="F16" s="164">
        <f>F17+F18</f>
        <v>958107</v>
      </c>
      <c r="G16" s="164">
        <f>G17+G18</f>
        <v>0</v>
      </c>
      <c r="J16" s="26"/>
    </row>
    <row r="17" spans="2:15" s="25" customFormat="1" ht="12.75" customHeight="1">
      <c r="B17" s="110"/>
      <c r="C17" s="53"/>
      <c r="D17" s="54">
        <v>1</v>
      </c>
      <c r="E17" s="16" t="s">
        <v>120</v>
      </c>
      <c r="F17" s="165">
        <v>821000</v>
      </c>
      <c r="G17" s="167"/>
      <c r="J17" s="26"/>
    </row>
    <row r="18" spans="2:15" s="25" customFormat="1" ht="12.75" customHeight="1">
      <c r="B18" s="110"/>
      <c r="C18" s="53"/>
      <c r="D18" s="54">
        <v>2</v>
      </c>
      <c r="E18" s="16" t="s">
        <v>121</v>
      </c>
      <c r="F18" s="165">
        <v>137107</v>
      </c>
      <c r="G18" s="167"/>
      <c r="J18" s="26"/>
    </row>
    <row r="19" spans="2:15" s="25" customFormat="1" ht="12.75" customHeight="1">
      <c r="B19" s="110"/>
      <c r="C19" s="53"/>
      <c r="D19" s="54"/>
      <c r="E19" s="16" t="s">
        <v>122</v>
      </c>
      <c r="F19" s="167"/>
      <c r="G19" s="167"/>
      <c r="J19" s="26"/>
    </row>
    <row r="20" spans="2:15" s="25" customFormat="1" ht="6.75" customHeight="1">
      <c r="B20" s="109"/>
      <c r="C20" s="53"/>
      <c r="D20" s="51"/>
      <c r="E20" s="52"/>
      <c r="F20" s="166"/>
      <c r="G20" s="166"/>
      <c r="J20" s="26"/>
    </row>
    <row r="21" spans="2:15" s="25" customFormat="1" ht="12.75" customHeight="1">
      <c r="B21" s="108" t="s">
        <v>93</v>
      </c>
      <c r="C21" s="18" t="s">
        <v>123</v>
      </c>
      <c r="D21" s="51"/>
      <c r="E21" s="52"/>
      <c r="F21" s="164"/>
      <c r="G21" s="164"/>
      <c r="I21" s="24">
        <f>F12+F16</f>
        <v>2482061</v>
      </c>
      <c r="J21" s="26"/>
    </row>
    <row r="22" spans="2:15" s="25" customFormat="1" ht="12.75" customHeight="1">
      <c r="B22" s="108" t="s">
        <v>93</v>
      </c>
      <c r="C22" s="18" t="s">
        <v>124</v>
      </c>
      <c r="D22" s="51"/>
      <c r="E22" s="52"/>
      <c r="F22" s="174"/>
      <c r="G22" s="166"/>
      <c r="H22" s="183"/>
      <c r="I22" s="4"/>
      <c r="J22" s="8"/>
      <c r="K22" s="8"/>
      <c r="L22" s="8"/>
      <c r="M22" s="8"/>
      <c r="N22" s="8"/>
    </row>
    <row r="23" spans="2:15" s="25" customFormat="1" ht="12.75" customHeight="1">
      <c r="B23" s="108" t="s">
        <v>93</v>
      </c>
      <c r="C23" s="18" t="s">
        <v>125</v>
      </c>
      <c r="D23" s="51"/>
      <c r="E23" s="52"/>
      <c r="F23" s="165"/>
      <c r="G23" s="166"/>
      <c r="I23" s="4"/>
      <c r="J23" s="8"/>
      <c r="K23" s="8"/>
      <c r="L23" s="157"/>
      <c r="M23" s="157"/>
      <c r="N23" s="128"/>
      <c r="O23" s="182"/>
    </row>
    <row r="24" spans="2:15" s="25" customFormat="1" ht="6" customHeight="1">
      <c r="B24" s="109"/>
      <c r="C24" s="53"/>
      <c r="D24" s="51"/>
      <c r="E24" s="52"/>
      <c r="F24" s="166"/>
      <c r="G24" s="166"/>
      <c r="I24" s="28"/>
      <c r="J24" s="8"/>
      <c r="K24" s="8"/>
      <c r="L24" s="157"/>
      <c r="M24" s="157"/>
      <c r="N24" s="8"/>
    </row>
    <row r="25" spans="2:15" s="25" customFormat="1" ht="12.75" customHeight="1">
      <c r="B25" s="108" t="s">
        <v>93</v>
      </c>
      <c r="C25" s="18" t="s">
        <v>126</v>
      </c>
      <c r="D25" s="51"/>
      <c r="E25" s="52"/>
      <c r="F25" s="164">
        <f>F26+F28+F30</f>
        <v>0</v>
      </c>
      <c r="G25" s="164">
        <f>G26+G28+G30</f>
        <v>0</v>
      </c>
      <c r="I25" s="28"/>
      <c r="J25" s="8"/>
      <c r="K25" s="8"/>
      <c r="L25" s="157"/>
      <c r="M25" s="157"/>
      <c r="N25" s="8"/>
    </row>
    <row r="26" spans="2:15" s="25" customFormat="1" ht="12.75" customHeight="1">
      <c r="B26" s="110"/>
      <c r="C26" s="55"/>
      <c r="D26" s="214">
        <v>1</v>
      </c>
      <c r="E26" s="59" t="s">
        <v>127</v>
      </c>
      <c r="F26" s="211"/>
      <c r="G26" s="211"/>
      <c r="I26" s="28"/>
      <c r="J26" s="8"/>
      <c r="K26" s="8"/>
      <c r="L26" s="8"/>
      <c r="M26" s="8"/>
      <c r="N26" s="8"/>
    </row>
    <row r="27" spans="2:15" s="25" customFormat="1" ht="12.75" customHeight="1">
      <c r="B27" s="111"/>
      <c r="C27" s="57"/>
      <c r="D27" s="215"/>
      <c r="E27" s="60" t="s">
        <v>128</v>
      </c>
      <c r="F27" s="212"/>
      <c r="G27" s="212"/>
      <c r="J27" s="26"/>
    </row>
    <row r="28" spans="2:15" s="25" customFormat="1" ht="12.75" customHeight="1">
      <c r="B28" s="110"/>
      <c r="C28" s="55"/>
      <c r="D28" s="214">
        <v>2</v>
      </c>
      <c r="E28" s="59" t="s">
        <v>129</v>
      </c>
      <c r="F28" s="211"/>
      <c r="G28" s="211"/>
      <c r="J28" s="26"/>
    </row>
    <row r="29" spans="2:15" s="25" customFormat="1" ht="12.75" customHeight="1">
      <c r="B29" s="111"/>
      <c r="C29" s="57"/>
      <c r="D29" s="215"/>
      <c r="E29" s="60" t="s">
        <v>132</v>
      </c>
      <c r="F29" s="212"/>
      <c r="G29" s="212"/>
      <c r="J29" s="26"/>
    </row>
    <row r="30" spans="2:15" s="25" customFormat="1" ht="12.75" customHeight="1">
      <c r="B30" s="110"/>
      <c r="C30" s="55"/>
      <c r="D30" s="214">
        <v>3</v>
      </c>
      <c r="E30" s="59" t="s">
        <v>130</v>
      </c>
      <c r="F30" s="211"/>
      <c r="G30" s="211"/>
      <c r="J30" s="26"/>
    </row>
    <row r="31" spans="2:15" s="25" customFormat="1" ht="12.75" customHeight="1">
      <c r="B31" s="111"/>
      <c r="C31" s="57"/>
      <c r="D31" s="215"/>
      <c r="E31" s="60" t="s">
        <v>131</v>
      </c>
      <c r="F31" s="212"/>
      <c r="G31" s="212"/>
      <c r="J31" s="26"/>
    </row>
    <row r="32" spans="2:15" s="25" customFormat="1" ht="9.75" customHeight="1">
      <c r="B32" s="109"/>
      <c r="C32" s="53"/>
      <c r="D32" s="51"/>
      <c r="E32" s="52"/>
      <c r="F32" s="166"/>
      <c r="G32" s="166"/>
      <c r="J32" s="26"/>
    </row>
    <row r="33" spans="2:11" s="25" customFormat="1" ht="12.75" customHeight="1">
      <c r="B33" s="209" t="s">
        <v>93</v>
      </c>
      <c r="C33" s="20" t="s">
        <v>133</v>
      </c>
      <c r="D33" s="66"/>
      <c r="E33" s="67"/>
      <c r="F33" s="217"/>
      <c r="G33" s="217"/>
      <c r="J33" s="26"/>
    </row>
    <row r="34" spans="2:11" s="25" customFormat="1" ht="12.75" customHeight="1">
      <c r="B34" s="210"/>
      <c r="C34" s="58" t="s">
        <v>134</v>
      </c>
      <c r="D34" s="68"/>
      <c r="E34" s="69"/>
      <c r="F34" s="218"/>
      <c r="G34" s="218"/>
      <c r="J34" s="26"/>
    </row>
    <row r="35" spans="2:11" s="25" customFormat="1" ht="9" customHeight="1">
      <c r="B35" s="109"/>
      <c r="C35" s="53"/>
      <c r="D35" s="51"/>
      <c r="E35" s="52"/>
      <c r="F35" s="166"/>
      <c r="G35" s="166"/>
      <c r="J35" s="26"/>
    </row>
    <row r="36" spans="2:11" s="25" customFormat="1" ht="12.75" customHeight="1">
      <c r="B36" s="108" t="s">
        <v>93</v>
      </c>
      <c r="C36" s="18" t="s">
        <v>135</v>
      </c>
      <c r="D36" s="51"/>
      <c r="E36" s="52"/>
      <c r="F36" s="164">
        <f>F37+F39</f>
        <v>0</v>
      </c>
      <c r="G36" s="164">
        <f>G37+G39</f>
        <v>0</v>
      </c>
      <c r="J36" s="26"/>
    </row>
    <row r="37" spans="2:11" s="25" customFormat="1" ht="12.75" customHeight="1">
      <c r="B37" s="110"/>
      <c r="C37" s="55"/>
      <c r="D37" s="214">
        <v>1</v>
      </c>
      <c r="E37" s="59" t="s">
        <v>137</v>
      </c>
      <c r="F37" s="219"/>
      <c r="G37" s="211"/>
      <c r="I37" s="175"/>
      <c r="J37" s="26"/>
      <c r="K37" s="24"/>
    </row>
    <row r="38" spans="2:11" s="25" customFormat="1" ht="12.75" customHeight="1">
      <c r="B38" s="111"/>
      <c r="C38" s="57"/>
      <c r="D38" s="215"/>
      <c r="E38" s="60" t="s">
        <v>138</v>
      </c>
      <c r="F38" s="220"/>
      <c r="G38" s="212"/>
      <c r="J38" s="26"/>
    </row>
    <row r="39" spans="2:11" s="25" customFormat="1" ht="12.75" customHeight="1">
      <c r="B39" s="109"/>
      <c r="C39" s="53"/>
      <c r="D39" s="61">
        <v>2</v>
      </c>
      <c r="E39" s="19" t="s">
        <v>136</v>
      </c>
      <c r="F39" s="166"/>
      <c r="G39" s="166"/>
      <c r="J39" s="26"/>
    </row>
    <row r="40" spans="2:11" s="25" customFormat="1" ht="7.5" customHeight="1">
      <c r="B40" s="109"/>
      <c r="C40" s="53"/>
      <c r="D40" s="51"/>
      <c r="E40" s="52"/>
      <c r="F40" s="166"/>
      <c r="G40" s="166"/>
      <c r="J40" s="26"/>
    </row>
    <row r="41" spans="2:11" s="25" customFormat="1" ht="12.75" customHeight="1">
      <c r="B41" s="108" t="s">
        <v>93</v>
      </c>
      <c r="C41" s="18" t="s">
        <v>139</v>
      </c>
      <c r="D41" s="51"/>
      <c r="E41" s="52"/>
      <c r="F41" s="164"/>
      <c r="G41" s="164"/>
      <c r="J41" s="26"/>
    </row>
    <row r="42" spans="2:11" s="25" customFormat="1" ht="8.25" customHeight="1">
      <c r="B42" s="109"/>
      <c r="C42" s="18"/>
      <c r="D42" s="51"/>
      <c r="E42" s="52"/>
      <c r="F42" s="166"/>
      <c r="G42" s="166"/>
      <c r="J42" s="26"/>
    </row>
    <row r="43" spans="2:11" s="25" customFormat="1" ht="12.75" customHeight="1">
      <c r="B43" s="108" t="s">
        <v>93</v>
      </c>
      <c r="C43" s="18" t="s">
        <v>140</v>
      </c>
      <c r="D43" s="51"/>
      <c r="E43" s="52"/>
      <c r="F43" s="164">
        <f>F7+F8+F9+F10-F12-F16-F21-F22-F23-F36</f>
        <v>185196</v>
      </c>
      <c r="G43" s="164"/>
      <c r="I43" s="184"/>
      <c r="J43" s="184"/>
    </row>
    <row r="44" spans="2:11" s="25" customFormat="1" ht="12" customHeight="1">
      <c r="B44" s="109"/>
      <c r="C44" s="53"/>
      <c r="D44" s="51" t="s">
        <v>218</v>
      </c>
      <c r="E44" s="52"/>
      <c r="F44" s="166"/>
      <c r="G44" s="166"/>
      <c r="J44" s="26"/>
    </row>
    <row r="45" spans="2:11" s="25" customFormat="1" ht="12.75" customHeight="1">
      <c r="B45" s="108" t="s">
        <v>93</v>
      </c>
      <c r="C45" s="18" t="s">
        <v>141</v>
      </c>
      <c r="D45" s="51"/>
      <c r="E45" s="52"/>
      <c r="F45" s="164">
        <f>F46+F47+F48</f>
        <v>27779.399999999998</v>
      </c>
      <c r="G45" s="164">
        <f>G46+G47+G48</f>
        <v>0</v>
      </c>
      <c r="J45" s="26"/>
    </row>
    <row r="46" spans="2:11" s="25" customFormat="1" ht="12.75" customHeight="1">
      <c r="B46" s="109"/>
      <c r="C46" s="53"/>
      <c r="D46" s="61">
        <v>1</v>
      </c>
      <c r="E46" s="19" t="s">
        <v>142</v>
      </c>
      <c r="F46" s="166">
        <f>F43*0.15</f>
        <v>27779.399999999998</v>
      </c>
      <c r="G46" s="166"/>
      <c r="J46" s="26"/>
    </row>
    <row r="47" spans="2:11" s="25" customFormat="1" ht="12.75" customHeight="1">
      <c r="B47" s="109"/>
      <c r="C47" s="53"/>
      <c r="D47" s="61">
        <v>2</v>
      </c>
      <c r="E47" s="19" t="s">
        <v>143</v>
      </c>
      <c r="F47" s="166"/>
      <c r="G47" s="166"/>
      <c r="J47" s="26"/>
    </row>
    <row r="48" spans="2:11" s="25" customFormat="1" ht="12.75" customHeight="1">
      <c r="B48" s="109"/>
      <c r="C48" s="53"/>
      <c r="D48" s="61">
        <v>3</v>
      </c>
      <c r="E48" s="19" t="s">
        <v>144</v>
      </c>
      <c r="F48" s="166"/>
      <c r="G48" s="166"/>
      <c r="J48" s="26"/>
    </row>
    <row r="49" spans="2:10" s="25" customFormat="1" ht="9" customHeight="1">
      <c r="B49" s="109"/>
      <c r="C49" s="53"/>
      <c r="D49" s="51"/>
      <c r="E49" s="52"/>
      <c r="F49" s="166"/>
      <c r="G49" s="166"/>
      <c r="J49" s="26"/>
    </row>
    <row r="50" spans="2:10" s="25" customFormat="1" ht="12.75" customHeight="1">
      <c r="B50" s="108" t="s">
        <v>93</v>
      </c>
      <c r="C50" s="18" t="s">
        <v>145</v>
      </c>
      <c r="D50" s="51"/>
      <c r="E50" s="52"/>
      <c r="F50" s="164">
        <f>F43+F44-F45</f>
        <v>157416.6</v>
      </c>
      <c r="G50" s="164"/>
      <c r="J50" s="26"/>
    </row>
    <row r="51" spans="2:10" s="25" customFormat="1" ht="8.25" customHeight="1">
      <c r="B51" s="109"/>
      <c r="C51" s="53"/>
      <c r="D51" s="51"/>
      <c r="E51" s="52"/>
      <c r="F51" s="166"/>
      <c r="G51" s="166"/>
      <c r="J51" s="26"/>
    </row>
    <row r="52" spans="2:10" s="25" customFormat="1" ht="12.75" customHeight="1">
      <c r="B52" s="108" t="s">
        <v>93</v>
      </c>
      <c r="C52" s="18" t="s">
        <v>146</v>
      </c>
      <c r="D52" s="51"/>
      <c r="E52" s="52"/>
      <c r="F52" s="164"/>
      <c r="G52" s="164"/>
      <c r="J52" s="26"/>
    </row>
    <row r="53" spans="2:10" s="25" customFormat="1" ht="12.75" customHeight="1">
      <c r="B53" s="109"/>
      <c r="C53" s="53"/>
      <c r="D53" s="51"/>
      <c r="E53" s="19" t="s">
        <v>147</v>
      </c>
      <c r="F53" s="166"/>
      <c r="G53" s="166"/>
      <c r="J53" s="26"/>
    </row>
    <row r="54" spans="2:10" s="25" customFormat="1" ht="12.75" customHeight="1">
      <c r="B54" s="109"/>
      <c r="C54" s="53"/>
      <c r="D54" s="51"/>
      <c r="E54" s="19" t="s">
        <v>148</v>
      </c>
      <c r="F54" s="166"/>
      <c r="G54" s="166"/>
      <c r="J54" s="26"/>
    </row>
    <row r="55" spans="2:10" ht="12.75" customHeight="1"/>
    <row r="56" spans="2:10" ht="15.75" customHeight="1">
      <c r="B56" s="213" t="s">
        <v>149</v>
      </c>
      <c r="C56" s="213"/>
      <c r="D56" s="213"/>
      <c r="E56" s="213"/>
      <c r="F56" s="213"/>
      <c r="G56" s="213"/>
    </row>
    <row r="57" spans="2:10" ht="6.75" customHeight="1">
      <c r="E57" s="4"/>
      <c r="F57" s="8"/>
    </row>
    <row r="58" spans="2:10" ht="12.75" customHeight="1">
      <c r="B58" s="108" t="s">
        <v>2</v>
      </c>
      <c r="C58" s="199" t="s">
        <v>22</v>
      </c>
      <c r="D58" s="200"/>
      <c r="E58" s="201"/>
      <c r="F58" s="63">
        <v>2016</v>
      </c>
      <c r="G58" s="63">
        <v>2015</v>
      </c>
    </row>
    <row r="59" spans="2:10" ht="12.75" customHeight="1">
      <c r="B59" s="108" t="s">
        <v>93</v>
      </c>
      <c r="C59" s="13" t="s">
        <v>145</v>
      </c>
      <c r="D59" s="12"/>
      <c r="E59" s="11"/>
      <c r="F59" s="46">
        <f>F50</f>
        <v>157416.6</v>
      </c>
      <c r="G59" s="46">
        <f>G50</f>
        <v>0</v>
      </c>
    </row>
    <row r="60" spans="2:10" ht="7.5" customHeight="1">
      <c r="B60" s="112"/>
      <c r="C60" s="13"/>
      <c r="D60" s="12"/>
      <c r="E60" s="11"/>
      <c r="F60" s="14"/>
      <c r="G60" s="14"/>
    </row>
    <row r="61" spans="2:10" ht="12.75" customHeight="1">
      <c r="B61" s="108"/>
      <c r="C61" s="13" t="s">
        <v>150</v>
      </c>
      <c r="D61" s="12"/>
      <c r="E61" s="11"/>
      <c r="F61" s="46"/>
      <c r="G61" s="46"/>
    </row>
    <row r="62" spans="2:10" ht="12.75" customHeight="1">
      <c r="B62" s="112"/>
      <c r="C62" s="13" t="s">
        <v>151</v>
      </c>
      <c r="D62" s="12"/>
      <c r="E62" s="11"/>
      <c r="F62" s="46"/>
      <c r="G62" s="46"/>
    </row>
    <row r="63" spans="2:10" ht="12.75" customHeight="1">
      <c r="B63" s="112"/>
      <c r="C63" s="13" t="s">
        <v>152</v>
      </c>
      <c r="D63" s="12"/>
      <c r="E63" s="11"/>
      <c r="F63" s="46"/>
      <c r="G63" s="46"/>
    </row>
    <row r="64" spans="2:10" ht="12.75" customHeight="1">
      <c r="B64" s="112"/>
      <c r="C64" s="13" t="s">
        <v>153</v>
      </c>
      <c r="D64" s="12"/>
      <c r="E64" s="11"/>
      <c r="F64" s="46"/>
      <c r="G64" s="46"/>
    </row>
    <row r="65" spans="2:7" ht="12.75" customHeight="1">
      <c r="B65" s="112"/>
      <c r="C65" s="13" t="s">
        <v>154</v>
      </c>
      <c r="D65" s="12"/>
      <c r="E65" s="11"/>
      <c r="F65" s="46"/>
      <c r="G65" s="46"/>
    </row>
    <row r="66" spans="2:7" ht="12.75" customHeight="1">
      <c r="B66" s="108" t="s">
        <v>93</v>
      </c>
      <c r="C66" s="13" t="s">
        <v>155</v>
      </c>
      <c r="D66" s="12"/>
      <c r="E66" s="11"/>
      <c r="F66" s="46">
        <f>F61+F62+F63+F64+F65</f>
        <v>0</v>
      </c>
      <c r="G66" s="46">
        <f>G61+G62+G63+G64+G65</f>
        <v>0</v>
      </c>
    </row>
    <row r="67" spans="2:7" ht="6.75" customHeight="1">
      <c r="B67" s="112"/>
      <c r="C67" s="13"/>
      <c r="D67" s="12"/>
      <c r="E67" s="11"/>
      <c r="F67" s="14"/>
      <c r="G67" s="14"/>
    </row>
    <row r="68" spans="2:7" ht="12.75" customHeight="1">
      <c r="B68" s="108" t="s">
        <v>93</v>
      </c>
      <c r="C68" s="13" t="s">
        <v>156</v>
      </c>
      <c r="D68" s="12"/>
      <c r="E68" s="11"/>
      <c r="F68" s="46">
        <f>F66</f>
        <v>0</v>
      </c>
      <c r="G68" s="46">
        <f>G66</f>
        <v>0</v>
      </c>
    </row>
    <row r="69" spans="2:7" ht="6" customHeight="1">
      <c r="B69" s="112"/>
      <c r="C69" s="13"/>
      <c r="D69" s="12"/>
      <c r="E69" s="11"/>
      <c r="F69" s="14"/>
      <c r="G69" s="14"/>
    </row>
    <row r="70" spans="2:7" ht="12.75" customHeight="1">
      <c r="B70" s="108" t="s">
        <v>93</v>
      </c>
      <c r="C70" s="13" t="s">
        <v>157</v>
      </c>
      <c r="D70" s="12"/>
      <c r="E70" s="11"/>
      <c r="F70" s="46"/>
      <c r="G70" s="46"/>
    </row>
    <row r="71" spans="2:7" ht="12.75" customHeight="1">
      <c r="B71" s="112"/>
      <c r="C71" s="13"/>
      <c r="D71" s="12"/>
      <c r="E71" s="19" t="s">
        <v>147</v>
      </c>
      <c r="F71" s="14"/>
      <c r="G71" s="14"/>
    </row>
    <row r="72" spans="2:7" ht="12.75" customHeight="1">
      <c r="B72" s="112"/>
      <c r="C72" s="13"/>
      <c r="D72" s="12"/>
      <c r="E72" s="19" t="s">
        <v>148</v>
      </c>
      <c r="F72" s="14"/>
      <c r="G72" s="14"/>
    </row>
  </sheetData>
  <mergeCells count="21">
    <mergeCell ref="C58:E58"/>
    <mergeCell ref="F33:F34"/>
    <mergeCell ref="G33:G34"/>
    <mergeCell ref="G28:G29"/>
    <mergeCell ref="F37:F38"/>
    <mergeCell ref="F30:F31"/>
    <mergeCell ref="B2:G2"/>
    <mergeCell ref="D30:D31"/>
    <mergeCell ref="B4:G4"/>
    <mergeCell ref="B3:G3"/>
    <mergeCell ref="D26:D27"/>
    <mergeCell ref="C6:E6"/>
    <mergeCell ref="F26:F27"/>
    <mergeCell ref="G26:G27"/>
    <mergeCell ref="B33:B34"/>
    <mergeCell ref="G37:G38"/>
    <mergeCell ref="B56:G56"/>
    <mergeCell ref="D37:D38"/>
    <mergeCell ref="D28:D29"/>
    <mergeCell ref="F28:F29"/>
    <mergeCell ref="G30:G31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2"/>
  <sheetViews>
    <sheetView topLeftCell="A18" workbookViewId="0">
      <selection activeCell="J38" sqref="J38"/>
    </sheetView>
  </sheetViews>
  <sheetFormatPr defaultColWidth="9.140625" defaultRowHeight="15"/>
  <cols>
    <col min="1" max="1" width="6" style="8" customWidth="1"/>
    <col min="2" max="2" width="3.7109375" style="107" customWidth="1"/>
    <col min="3" max="3" width="3.28515625" style="31" customWidth="1"/>
    <col min="4" max="4" width="67" style="4" customWidth="1"/>
    <col min="5" max="5" width="12.42578125" style="27" customWidth="1"/>
    <col min="6" max="6" width="11.28515625" style="27" customWidth="1"/>
    <col min="7" max="7" width="13.7109375" style="8" customWidth="1"/>
    <col min="8" max="8" width="9.7109375" style="8" bestFit="1" customWidth="1"/>
    <col min="9" max="9" width="10.42578125" style="8" customWidth="1"/>
    <col min="10" max="10" width="13.28515625" style="8" customWidth="1"/>
    <col min="11" max="11" width="9.140625" style="8"/>
    <col min="12" max="12" width="12.140625" style="8" customWidth="1"/>
    <col min="13" max="13" width="12.5703125" style="8" customWidth="1"/>
    <col min="14" max="16384" width="9.140625" style="8"/>
  </cols>
  <sheetData>
    <row r="1" spans="2:10" s="25" customFormat="1" ht="8.25" customHeight="1">
      <c r="B1" s="3">
        <v>0</v>
      </c>
      <c r="C1" s="33"/>
      <c r="D1" s="3"/>
      <c r="E1" s="23"/>
      <c r="F1" s="24"/>
    </row>
    <row r="2" spans="2:10" s="25" customFormat="1" ht="18" customHeight="1">
      <c r="B2" s="222" t="s">
        <v>158</v>
      </c>
      <c r="C2" s="222"/>
      <c r="D2" s="222"/>
      <c r="E2" s="222"/>
      <c r="F2" s="222"/>
    </row>
    <row r="3" spans="2:10" s="25" customFormat="1" ht="18" customHeight="1">
      <c r="B3" s="221" t="s">
        <v>159</v>
      </c>
      <c r="C3" s="221"/>
      <c r="D3" s="221"/>
      <c r="E3" s="221"/>
      <c r="F3" s="221"/>
    </row>
    <row r="4" spans="2:10" ht="12" customHeight="1"/>
    <row r="5" spans="2:10" s="17" customFormat="1" ht="21" customHeight="1">
      <c r="B5" s="113"/>
      <c r="C5" s="20"/>
      <c r="D5" s="48"/>
      <c r="E5" s="43">
        <v>2017</v>
      </c>
      <c r="F5" s="43">
        <v>2016</v>
      </c>
    </row>
    <row r="6" spans="2:10" s="17" customFormat="1" ht="15.75" customHeight="1">
      <c r="B6" s="108" t="s">
        <v>93</v>
      </c>
      <c r="C6" s="20" t="s">
        <v>160</v>
      </c>
      <c r="D6" s="48"/>
      <c r="E6" s="164">
        <f>E7+E8+E9</f>
        <v>294678.60000000009</v>
      </c>
      <c r="F6" s="164">
        <f>F7+F8+F9</f>
        <v>0</v>
      </c>
      <c r="I6" s="8"/>
      <c r="J6" s="8"/>
    </row>
    <row r="7" spans="2:10" s="17" customFormat="1" ht="15.75" customHeight="1">
      <c r="B7" s="113"/>
      <c r="C7" s="20"/>
      <c r="D7" s="30" t="s">
        <v>161</v>
      </c>
      <c r="E7" s="165">
        <v>3200710</v>
      </c>
      <c r="F7" s="165"/>
      <c r="I7" s="8"/>
      <c r="J7" s="8"/>
    </row>
    <row r="8" spans="2:10" s="17" customFormat="1" ht="15.75" customHeight="1">
      <c r="B8" s="113"/>
      <c r="C8" s="20"/>
      <c r="D8" s="30" t="s">
        <v>162</v>
      </c>
      <c r="E8" s="165">
        <v>-2906031.4</v>
      </c>
      <c r="F8" s="165"/>
      <c r="I8" s="8"/>
      <c r="J8" s="8"/>
    </row>
    <row r="9" spans="2:10" s="17" customFormat="1" ht="15.75" customHeight="1">
      <c r="B9" s="114"/>
      <c r="C9" s="18"/>
      <c r="D9" s="16" t="s">
        <v>163</v>
      </c>
      <c r="E9" s="166"/>
      <c r="F9" s="166"/>
      <c r="I9" s="8"/>
      <c r="J9" s="8"/>
    </row>
    <row r="10" spans="2:10" ht="15.75" customHeight="1">
      <c r="B10" s="112"/>
      <c r="C10" s="32" t="s">
        <v>164</v>
      </c>
      <c r="D10" s="34"/>
      <c r="E10" s="164">
        <f>E11+E12</f>
        <v>0</v>
      </c>
      <c r="F10" s="164">
        <f>F11+F12</f>
        <v>0</v>
      </c>
      <c r="J10" s="128"/>
    </row>
    <row r="11" spans="2:10" ht="15.75" customHeight="1">
      <c r="B11" s="112"/>
      <c r="C11" s="32"/>
      <c r="D11" s="35" t="s">
        <v>165</v>
      </c>
      <c r="E11" s="185"/>
      <c r="F11" s="166"/>
    </row>
    <row r="12" spans="2:10" ht="15.75" customHeight="1">
      <c r="B12" s="112"/>
      <c r="C12" s="32"/>
      <c r="D12" s="35" t="s">
        <v>166</v>
      </c>
      <c r="E12" s="174"/>
      <c r="F12" s="165"/>
    </row>
    <row r="13" spans="2:10" ht="15.75" customHeight="1">
      <c r="B13" s="112"/>
      <c r="C13" s="32" t="s">
        <v>167</v>
      </c>
      <c r="D13" s="35"/>
      <c r="E13" s="164">
        <v>0</v>
      </c>
      <c r="F13" s="164">
        <v>0</v>
      </c>
    </row>
    <row r="14" spans="2:10" ht="15.75" customHeight="1">
      <c r="B14" s="108" t="s">
        <v>93</v>
      </c>
      <c r="C14" s="32" t="s">
        <v>168</v>
      </c>
      <c r="D14" s="35"/>
      <c r="E14" s="165">
        <f>E15+E16+E17+E18+E19+E20+E21</f>
        <v>0</v>
      </c>
      <c r="F14" s="165">
        <f>F15+F16+F17+F18+F19+F20+F21</f>
        <v>0</v>
      </c>
    </row>
    <row r="15" spans="2:10" ht="15.75" customHeight="1">
      <c r="B15" s="112"/>
      <c r="C15" s="32"/>
      <c r="D15" s="35" t="s">
        <v>169</v>
      </c>
      <c r="E15" s="166"/>
      <c r="F15" s="166"/>
    </row>
    <row r="16" spans="2:10" ht="15.75" customHeight="1">
      <c r="B16" s="112"/>
      <c r="C16" s="32"/>
      <c r="D16" s="35" t="s">
        <v>170</v>
      </c>
      <c r="E16" s="166"/>
      <c r="F16" s="166"/>
      <c r="J16" s="157"/>
    </row>
    <row r="17" spans="2:6" ht="15.75" customHeight="1">
      <c r="B17" s="112"/>
      <c r="C17" s="32"/>
      <c r="D17" s="35" t="s">
        <v>171</v>
      </c>
      <c r="E17" s="166">
        <v>0</v>
      </c>
      <c r="F17" s="166"/>
    </row>
    <row r="18" spans="2:6" ht="15.75" customHeight="1">
      <c r="B18" s="112"/>
      <c r="C18" s="32"/>
      <c r="D18" s="35" t="s">
        <v>172</v>
      </c>
      <c r="E18" s="166"/>
      <c r="F18" s="166"/>
    </row>
    <row r="19" spans="2:6" ht="15.75" customHeight="1">
      <c r="B19" s="112"/>
      <c r="C19" s="32"/>
      <c r="D19" s="35" t="s">
        <v>173</v>
      </c>
      <c r="E19" s="166"/>
      <c r="F19" s="166"/>
    </row>
    <row r="20" spans="2:6" ht="15.75" customHeight="1">
      <c r="B20" s="112"/>
      <c r="C20" s="32"/>
      <c r="D20" s="35" t="s">
        <v>174</v>
      </c>
      <c r="E20" s="166"/>
      <c r="F20" s="166"/>
    </row>
    <row r="21" spans="2:6" ht="15.75" customHeight="1">
      <c r="B21" s="112"/>
      <c r="C21" s="32"/>
      <c r="D21" s="35" t="s">
        <v>175</v>
      </c>
      <c r="E21" s="166"/>
      <c r="F21" s="166"/>
    </row>
    <row r="22" spans="2:6" ht="15.75" customHeight="1">
      <c r="B22" s="112"/>
      <c r="C22" s="32" t="s">
        <v>176</v>
      </c>
      <c r="D22" s="35"/>
      <c r="E22" s="164">
        <v>0</v>
      </c>
      <c r="F22" s="164">
        <v>0</v>
      </c>
    </row>
    <row r="23" spans="2:6" ht="15.75" customHeight="1">
      <c r="B23" s="108" t="s">
        <v>93</v>
      </c>
      <c r="C23" s="32" t="s">
        <v>177</v>
      </c>
      <c r="D23" s="35"/>
      <c r="E23" s="165">
        <f>E24+E25+E26+E27+E28+E29+E30+E31+E32+E33</f>
        <v>0</v>
      </c>
      <c r="F23" s="165">
        <f>F24+F25+F26+F27+F28+F29+F30+F31+F32+F33</f>
        <v>0</v>
      </c>
    </row>
    <row r="24" spans="2:6" ht="15.75" customHeight="1">
      <c r="B24" s="112"/>
      <c r="C24" s="32"/>
      <c r="D24" s="35" t="s">
        <v>178</v>
      </c>
      <c r="E24" s="166"/>
      <c r="F24" s="166"/>
    </row>
    <row r="25" spans="2:6" ht="15.75" customHeight="1">
      <c r="B25" s="112"/>
      <c r="C25" s="32"/>
      <c r="D25" s="35" t="s">
        <v>179</v>
      </c>
      <c r="E25" s="166"/>
      <c r="F25" s="166"/>
    </row>
    <row r="26" spans="2:6" ht="15.75" customHeight="1">
      <c r="B26" s="112"/>
      <c r="C26" s="32"/>
      <c r="D26" s="35" t="s">
        <v>180</v>
      </c>
      <c r="E26" s="165"/>
      <c r="F26" s="165"/>
    </row>
    <row r="27" spans="2:6" ht="15.75" customHeight="1">
      <c r="B27" s="112"/>
      <c r="C27" s="32"/>
      <c r="D27" s="35" t="s">
        <v>181</v>
      </c>
      <c r="E27" s="166"/>
      <c r="F27" s="166"/>
    </row>
    <row r="28" spans="2:6" ht="15.75" customHeight="1">
      <c r="B28" s="112"/>
      <c r="C28" s="32"/>
      <c r="D28" s="35" t="s">
        <v>182</v>
      </c>
      <c r="E28" s="166"/>
      <c r="F28" s="166"/>
    </row>
    <row r="29" spans="2:6" ht="15.75" customHeight="1">
      <c r="B29" s="112"/>
      <c r="C29" s="32"/>
      <c r="D29" s="35" t="s">
        <v>183</v>
      </c>
      <c r="E29" s="166"/>
      <c r="F29" s="166"/>
    </row>
    <row r="30" spans="2:6" ht="15.75" customHeight="1">
      <c r="B30" s="112"/>
      <c r="C30" s="32"/>
      <c r="D30" s="35" t="s">
        <v>184</v>
      </c>
      <c r="E30" s="166">
        <v>0</v>
      </c>
      <c r="F30" s="166"/>
    </row>
    <row r="31" spans="2:6" ht="15.75" customHeight="1">
      <c r="B31" s="112"/>
      <c r="C31" s="32"/>
      <c r="D31" s="35" t="s">
        <v>185</v>
      </c>
      <c r="E31" s="166"/>
      <c r="F31" s="166"/>
    </row>
    <row r="32" spans="2:6" ht="15.75" customHeight="1">
      <c r="B32" s="112"/>
      <c r="C32" s="32"/>
      <c r="D32" s="35" t="s">
        <v>165</v>
      </c>
      <c r="E32" s="166"/>
      <c r="F32" s="166"/>
    </row>
    <row r="33" spans="2:8" ht="15.75" customHeight="1">
      <c r="B33" s="112"/>
      <c r="C33" s="32"/>
      <c r="D33" s="35" t="s">
        <v>186</v>
      </c>
      <c r="E33" s="166"/>
      <c r="F33" s="166"/>
    </row>
    <row r="34" spans="2:8" ht="15.75" customHeight="1">
      <c r="B34" s="112"/>
      <c r="C34" s="32" t="s">
        <v>187</v>
      </c>
      <c r="D34" s="35"/>
      <c r="E34" s="164">
        <v>0</v>
      </c>
      <c r="F34" s="164">
        <v>0</v>
      </c>
    </row>
    <row r="35" spans="2:8" ht="15.75" customHeight="1">
      <c r="B35" s="112"/>
      <c r="C35" s="32"/>
      <c r="D35" s="35"/>
      <c r="E35" s="165"/>
      <c r="F35" s="165"/>
    </row>
    <row r="36" spans="2:8" ht="15.75" customHeight="1">
      <c r="B36" s="112"/>
      <c r="C36" s="32" t="s">
        <v>188</v>
      </c>
      <c r="D36" s="35"/>
      <c r="E36" s="164">
        <v>0</v>
      </c>
      <c r="F36" s="164">
        <v>0</v>
      </c>
    </row>
    <row r="37" spans="2:8" ht="15.75" customHeight="1">
      <c r="B37" s="112"/>
      <c r="C37" s="32" t="s">
        <v>189</v>
      </c>
      <c r="D37" s="35"/>
      <c r="E37" s="166"/>
      <c r="F37" s="166"/>
      <c r="H37" s="27"/>
    </row>
    <row r="38" spans="2:8" ht="15.75" customHeight="1">
      <c r="B38" s="112"/>
      <c r="C38" s="32"/>
      <c r="D38" s="35" t="s">
        <v>190</v>
      </c>
      <c r="E38" s="166"/>
      <c r="F38" s="166"/>
    </row>
    <row r="39" spans="2:8" ht="15.75" customHeight="1">
      <c r="B39" s="112"/>
      <c r="C39" s="32" t="s">
        <v>191</v>
      </c>
      <c r="D39" s="35"/>
      <c r="E39" s="164">
        <f>E6+E10+E14+E23+E37</f>
        <v>294678.60000000009</v>
      </c>
      <c r="F39" s="164">
        <f>F6+F10+F14+F23+F37</f>
        <v>0</v>
      </c>
      <c r="H39" s="27">
        <f>E39-Pasivet!F54</f>
        <v>0</v>
      </c>
    </row>
    <row r="41" spans="2:8">
      <c r="G41" s="27"/>
    </row>
    <row r="42" spans="2:8">
      <c r="G42" s="27"/>
    </row>
  </sheetData>
  <mergeCells count="2">
    <mergeCell ref="B3:F3"/>
    <mergeCell ref="B2:F2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N29"/>
  <sheetViews>
    <sheetView topLeftCell="A17" workbookViewId="0">
      <selection activeCell="K19" sqref="K19"/>
    </sheetView>
  </sheetViews>
  <sheetFormatPr defaultColWidth="9.140625" defaultRowHeight="15.75"/>
  <cols>
    <col min="1" max="1" width="2.7109375" style="36" customWidth="1"/>
    <col min="2" max="2" width="4" style="36" customWidth="1"/>
    <col min="3" max="3" width="26.85546875" style="37" customWidth="1"/>
    <col min="4" max="4" width="11.5703125" style="37" customWidth="1"/>
    <col min="5" max="9" width="5.7109375" style="37" customWidth="1"/>
    <col min="10" max="10" width="10" style="37" customWidth="1"/>
    <col min="11" max="11" width="10.42578125" style="37" customWidth="1"/>
    <col min="12" max="12" width="7.140625" style="37" customWidth="1"/>
    <col min="13" max="13" width="5.7109375" style="37" customWidth="1"/>
    <col min="14" max="14" width="14.28515625" style="37" customWidth="1"/>
    <col min="15" max="15" width="2.42578125" style="36" customWidth="1"/>
    <col min="16" max="16384" width="9.140625" style="36"/>
  </cols>
  <sheetData>
    <row r="1" spans="2:14">
      <c r="B1" s="36">
        <v>0</v>
      </c>
    </row>
    <row r="2" spans="2:14" ht="18.75">
      <c r="C2" s="223" t="s">
        <v>207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4" ht="9.75" customHeight="1"/>
    <row r="4" spans="2:14" ht="117" customHeight="1">
      <c r="B4" s="38"/>
      <c r="C4" s="39"/>
      <c r="D4" s="168" t="s">
        <v>206</v>
      </c>
      <c r="E4" s="169" t="s">
        <v>101</v>
      </c>
      <c r="F4" s="169" t="s">
        <v>205</v>
      </c>
      <c r="G4" s="169" t="s">
        <v>204</v>
      </c>
      <c r="H4" s="169" t="s">
        <v>203</v>
      </c>
      <c r="I4" s="169" t="s">
        <v>103</v>
      </c>
      <c r="J4" s="169" t="s">
        <v>202</v>
      </c>
      <c r="K4" s="169" t="s">
        <v>192</v>
      </c>
      <c r="L4" s="169" t="s">
        <v>25</v>
      </c>
      <c r="M4" s="169" t="s">
        <v>201</v>
      </c>
      <c r="N4" s="169" t="s">
        <v>25</v>
      </c>
    </row>
    <row r="5" spans="2:14" ht="27" customHeight="1">
      <c r="B5" s="40" t="s">
        <v>93</v>
      </c>
      <c r="C5" s="41" t="s">
        <v>356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2:14" ht="31.5">
      <c r="B6" s="38"/>
      <c r="C6" s="41" t="s">
        <v>200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4" ht="31.5">
      <c r="B7" s="40" t="s">
        <v>93</v>
      </c>
      <c r="C7" s="41" t="s">
        <v>219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2:14" ht="31.5">
      <c r="B8" s="38"/>
      <c r="C8" s="41" t="s">
        <v>196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2:14">
      <c r="B9" s="38"/>
      <c r="C9" s="41" t="s">
        <v>198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2:14" ht="31.5">
      <c r="B10" s="38"/>
      <c r="C10" s="41" t="s">
        <v>197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2:14" ht="31.5">
      <c r="B11" s="38"/>
      <c r="C11" s="41" t="s">
        <v>199</v>
      </c>
      <c r="D11" s="119"/>
      <c r="E11" s="119"/>
      <c r="F11" s="119"/>
      <c r="G11" s="119"/>
      <c r="H11" s="119"/>
      <c r="I11" s="119"/>
      <c r="J11" s="119"/>
      <c r="K11" s="119"/>
      <c r="L11" s="118"/>
      <c r="M11" s="119"/>
      <c r="N11" s="118"/>
    </row>
    <row r="12" spans="2:14" ht="33" customHeight="1">
      <c r="B12" s="38"/>
      <c r="C12" s="41" t="s">
        <v>195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2:14" ht="18.75" customHeight="1">
      <c r="B13" s="38"/>
      <c r="C13" s="41" t="s">
        <v>194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2:14">
      <c r="B14" s="38"/>
      <c r="C14" s="41" t="s">
        <v>186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2:14" ht="31.5">
      <c r="B15" s="38"/>
      <c r="C15" s="41" t="s">
        <v>193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2:14">
      <c r="B16" s="38"/>
      <c r="C16" s="41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2:14" ht="47.25">
      <c r="B17" s="40" t="s">
        <v>93</v>
      </c>
      <c r="C17" s="41" t="s">
        <v>357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2:14">
      <c r="B18" s="38"/>
      <c r="C18" s="41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2:14" ht="31.5">
      <c r="B19" s="40" t="s">
        <v>93</v>
      </c>
      <c r="C19" s="41" t="s">
        <v>358</v>
      </c>
      <c r="D19" s="118">
        <f>Pasivet!G42</f>
        <v>0</v>
      </c>
      <c r="E19" s="118"/>
      <c r="F19" s="118"/>
      <c r="G19" s="118"/>
      <c r="H19" s="118"/>
      <c r="I19" s="118"/>
      <c r="J19" s="118">
        <f>Pasivet!G49</f>
        <v>0</v>
      </c>
      <c r="K19" s="118">
        <f>Pasivet!G50</f>
        <v>0</v>
      </c>
      <c r="L19" s="118"/>
      <c r="M19" s="118"/>
      <c r="N19" s="118">
        <f>SUM(D19:M19)</f>
        <v>0</v>
      </c>
    </row>
    <row r="20" spans="2:14" ht="31.5">
      <c r="B20" s="38"/>
      <c r="C20" s="41" t="s">
        <v>199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2:14">
      <c r="B21" s="38"/>
      <c r="C21" s="41" t="s">
        <v>198</v>
      </c>
      <c r="D21" s="118"/>
      <c r="E21" s="118"/>
      <c r="F21" s="118"/>
      <c r="G21" s="118"/>
      <c r="H21" s="118"/>
      <c r="I21" s="118"/>
      <c r="J21" s="118">
        <f>Pasivet!F50</f>
        <v>157416.6</v>
      </c>
      <c r="K21" s="118"/>
      <c r="L21" s="118"/>
      <c r="M21" s="118"/>
      <c r="N21" s="118"/>
    </row>
    <row r="22" spans="2:14" ht="31.5">
      <c r="B22" s="38"/>
      <c r="C22" s="41" t="s">
        <v>197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2:14" ht="31.5">
      <c r="B23" s="38"/>
      <c r="C23" s="41" t="s">
        <v>196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spans="2:14" ht="39.75" customHeight="1">
      <c r="B24" s="38"/>
      <c r="C24" s="41" t="s">
        <v>195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</row>
    <row r="25" spans="2:14" ht="31.5">
      <c r="B25" s="38"/>
      <c r="C25" s="41" t="s">
        <v>194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</row>
    <row r="26" spans="2:14">
      <c r="B26" s="38"/>
      <c r="C26" s="41" t="s">
        <v>186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</row>
    <row r="27" spans="2:14" ht="31.5">
      <c r="B27" s="38"/>
      <c r="C27" s="41" t="s">
        <v>193</v>
      </c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  <row r="28" spans="2:14" ht="31.5">
      <c r="B28" s="40" t="s">
        <v>93</v>
      </c>
      <c r="C28" s="41" t="s">
        <v>359</v>
      </c>
      <c r="D28" s="118">
        <f>SUM(D19:D27)</f>
        <v>0</v>
      </c>
      <c r="E28" s="118">
        <f t="shared" ref="E28:M28" si="0">SUM(E19:E27)</f>
        <v>0</v>
      </c>
      <c r="F28" s="118">
        <f t="shared" si="0"/>
        <v>0</v>
      </c>
      <c r="G28" s="118">
        <f t="shared" si="0"/>
        <v>0</v>
      </c>
      <c r="H28" s="118">
        <f t="shared" si="0"/>
        <v>0</v>
      </c>
      <c r="I28" s="118">
        <f t="shared" si="0"/>
        <v>0</v>
      </c>
      <c r="J28" s="118">
        <f t="shared" si="0"/>
        <v>157416.6</v>
      </c>
      <c r="K28" s="118">
        <f t="shared" si="0"/>
        <v>0</v>
      </c>
      <c r="L28" s="118">
        <f t="shared" si="0"/>
        <v>0</v>
      </c>
      <c r="M28" s="118">
        <f t="shared" si="0"/>
        <v>0</v>
      </c>
      <c r="N28" s="118">
        <f>SUM(D28:M28)</f>
        <v>157416.6</v>
      </c>
    </row>
    <row r="29" spans="2:14">
      <c r="N29" s="126"/>
    </row>
  </sheetData>
  <mergeCells count="1">
    <mergeCell ref="C2:N2"/>
  </mergeCells>
  <printOptions horizontalCentered="1"/>
  <pageMargins left="0.2" right="0" top="0.196850393700787" bottom="0" header="0.31496062992126" footer="0.31496062992126"/>
  <pageSetup scale="85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159"/>
  <sheetViews>
    <sheetView topLeftCell="A131" workbookViewId="0">
      <selection activeCell="H158" sqref="H158:H159"/>
    </sheetView>
  </sheetViews>
  <sheetFormatPr defaultRowHeight="12.75"/>
  <cols>
    <col min="1" max="1" width="2" customWidth="1"/>
    <col min="2" max="2" width="3.42578125" customWidth="1"/>
    <col min="3" max="3" width="5.85546875" customWidth="1"/>
    <col min="4" max="4" width="11" customWidth="1"/>
    <col min="5" max="5" width="15.5703125" customWidth="1"/>
    <col min="6" max="6" width="8.140625" customWidth="1"/>
    <col min="7" max="7" width="12.28515625" customWidth="1"/>
    <col min="8" max="8" width="13" customWidth="1"/>
    <col min="9" max="10" width="10.85546875" customWidth="1"/>
    <col min="11" max="11" width="11.85546875" customWidth="1"/>
    <col min="12" max="12" width="14.5703125" customWidth="1"/>
    <col min="13" max="13" width="12.7109375" customWidth="1"/>
    <col min="14" max="14" width="12.42578125" customWidth="1"/>
  </cols>
  <sheetData>
    <row r="2" spans="3:5">
      <c r="E2" t="s">
        <v>236</v>
      </c>
    </row>
    <row r="5" spans="3:5">
      <c r="C5" t="s">
        <v>237</v>
      </c>
    </row>
    <row r="6" spans="3:5">
      <c r="C6" t="s">
        <v>238</v>
      </c>
    </row>
    <row r="7" spans="3:5">
      <c r="C7" t="s">
        <v>239</v>
      </c>
    </row>
    <row r="8" spans="3:5">
      <c r="C8" t="s">
        <v>240</v>
      </c>
    </row>
    <row r="9" spans="3:5">
      <c r="C9" t="s">
        <v>241</v>
      </c>
    </row>
    <row r="10" spans="3:5">
      <c r="C10" t="s">
        <v>242</v>
      </c>
    </row>
    <row r="12" spans="3:5">
      <c r="C12" t="s">
        <v>243</v>
      </c>
      <c r="D12" t="s">
        <v>244</v>
      </c>
    </row>
    <row r="14" spans="3:5">
      <c r="C14">
        <v>1</v>
      </c>
      <c r="D14" t="s">
        <v>245</v>
      </c>
    </row>
    <row r="15" spans="3:5">
      <c r="C15">
        <v>2</v>
      </c>
      <c r="D15" t="s">
        <v>246</v>
      </c>
    </row>
    <row r="16" spans="3:5">
      <c r="C16">
        <v>3</v>
      </c>
      <c r="D16" t="s">
        <v>247</v>
      </c>
    </row>
    <row r="17" spans="3:13">
      <c r="C17">
        <v>4</v>
      </c>
      <c r="D17" t="s">
        <v>248</v>
      </c>
    </row>
    <row r="19" spans="3:13">
      <c r="D19" t="s">
        <v>249</v>
      </c>
    </row>
    <row r="20" spans="3:13">
      <c r="C20" t="s">
        <v>250</v>
      </c>
    </row>
    <row r="21" spans="3:13">
      <c r="C21" t="s">
        <v>251</v>
      </c>
    </row>
    <row r="24" spans="3:13">
      <c r="C24" t="s">
        <v>252</v>
      </c>
    </row>
    <row r="25" spans="3:13">
      <c r="C25" s="121"/>
      <c r="D25" s="121"/>
      <c r="E25" s="121"/>
      <c r="F25" s="121"/>
      <c r="G25" s="121"/>
      <c r="H25" s="121"/>
      <c r="I25" s="121"/>
      <c r="J25" s="121"/>
      <c r="K25" s="121"/>
    </row>
    <row r="26" spans="3:13">
      <c r="C26" s="121"/>
      <c r="D26" s="121" t="s">
        <v>253</v>
      </c>
      <c r="E26" s="121" t="s">
        <v>254</v>
      </c>
      <c r="F26" s="121"/>
      <c r="G26" s="121"/>
      <c r="H26" s="121"/>
      <c r="I26" s="121">
        <f>I28+I63</f>
        <v>294678.60000000009</v>
      </c>
      <c r="J26" s="121" t="s">
        <v>220</v>
      </c>
      <c r="K26" s="121"/>
      <c r="L26" s="121"/>
      <c r="M26" s="121"/>
    </row>
    <row r="27" spans="3:13">
      <c r="C27" s="121"/>
      <c r="D27" s="121"/>
      <c r="E27" s="121"/>
      <c r="F27" s="121"/>
      <c r="G27" s="121"/>
      <c r="H27" s="121"/>
      <c r="I27" s="121"/>
      <c r="J27" s="121"/>
      <c r="K27" s="121"/>
    </row>
    <row r="28" spans="3:13">
      <c r="C28" s="121"/>
      <c r="D28" s="121" t="s">
        <v>3</v>
      </c>
      <c r="E28" s="121" t="s">
        <v>255</v>
      </c>
      <c r="F28" s="121"/>
      <c r="G28" s="121"/>
      <c r="H28" s="121"/>
      <c r="I28" s="121">
        <f>I29+I44+I56</f>
        <v>294678.60000000009</v>
      </c>
      <c r="J28" s="121" t="s">
        <v>220</v>
      </c>
      <c r="K28" s="121"/>
      <c r="L28" s="121"/>
      <c r="M28" s="121"/>
    </row>
    <row r="29" spans="3:13">
      <c r="C29" s="121">
        <v>1</v>
      </c>
      <c r="D29" s="121" t="s">
        <v>256</v>
      </c>
      <c r="E29" s="121"/>
      <c r="F29" s="121"/>
      <c r="G29" s="121"/>
      <c r="H29" s="121"/>
      <c r="I29" s="121">
        <f>I38+I42</f>
        <v>294678.60000000009</v>
      </c>
      <c r="J29" s="121" t="s">
        <v>220</v>
      </c>
      <c r="K29" s="121"/>
    </row>
    <row r="30" spans="3:13">
      <c r="C30" s="124"/>
      <c r="D30" s="124" t="s">
        <v>9</v>
      </c>
      <c r="E30" s="124"/>
      <c r="F30" s="124"/>
      <c r="G30" s="124"/>
      <c r="H30" s="124"/>
      <c r="I30" s="124"/>
      <c r="J30" s="121"/>
      <c r="K30" s="121"/>
    </row>
    <row r="31" spans="3:13">
      <c r="C31" s="124" t="s">
        <v>2</v>
      </c>
      <c r="D31" s="124" t="s">
        <v>9</v>
      </c>
      <c r="E31" s="124" t="s">
        <v>233</v>
      </c>
      <c r="F31" s="124" t="s">
        <v>232</v>
      </c>
      <c r="G31" s="124" t="s">
        <v>231</v>
      </c>
      <c r="H31" s="124" t="s">
        <v>257</v>
      </c>
      <c r="I31" s="124" t="s">
        <v>231</v>
      </c>
      <c r="J31" s="121"/>
      <c r="K31" s="121"/>
    </row>
    <row r="32" spans="3:13">
      <c r="C32" s="124"/>
      <c r="D32" s="124"/>
      <c r="E32" s="124"/>
      <c r="F32" s="124"/>
      <c r="G32" s="124" t="s">
        <v>230</v>
      </c>
      <c r="H32" s="124" t="s">
        <v>229</v>
      </c>
      <c r="I32" s="124" t="s">
        <v>216</v>
      </c>
      <c r="J32" s="121"/>
      <c r="K32" s="121"/>
    </row>
    <row r="33" spans="3:11">
      <c r="C33" s="124"/>
      <c r="D33" s="124" t="s">
        <v>258</v>
      </c>
      <c r="E33" s="124" t="s">
        <v>259</v>
      </c>
      <c r="F33" s="124"/>
      <c r="G33" s="186"/>
      <c r="H33" s="186"/>
      <c r="I33" s="186"/>
      <c r="J33" s="121"/>
      <c r="K33" s="121"/>
    </row>
    <row r="34" spans="3:11">
      <c r="C34" s="124"/>
      <c r="D34" s="124" t="s">
        <v>258</v>
      </c>
      <c r="E34" s="124" t="s">
        <v>259</v>
      </c>
      <c r="F34" s="124"/>
      <c r="G34" s="124"/>
      <c r="H34" s="124"/>
      <c r="I34" s="124"/>
      <c r="J34" s="121"/>
      <c r="K34" s="121"/>
    </row>
    <row r="35" spans="3:11">
      <c r="C35" s="124"/>
      <c r="D35" s="124" t="s">
        <v>258</v>
      </c>
      <c r="E35" s="124" t="s">
        <v>220</v>
      </c>
      <c r="F35" s="124"/>
      <c r="G35" s="124"/>
      <c r="H35" s="124"/>
      <c r="I35" s="124"/>
      <c r="J35" s="121"/>
      <c r="K35" s="121"/>
    </row>
    <row r="36" spans="3:11">
      <c r="C36" s="124"/>
      <c r="D36" s="14" t="s">
        <v>365</v>
      </c>
      <c r="E36" s="124"/>
      <c r="F36" s="124"/>
      <c r="G36" s="124"/>
      <c r="H36" s="124"/>
      <c r="I36" s="124"/>
      <c r="J36" s="121"/>
      <c r="K36" s="121"/>
    </row>
    <row r="37" spans="3:11">
      <c r="C37" s="124"/>
      <c r="D37" s="124"/>
      <c r="E37" s="124"/>
      <c r="F37" s="124"/>
      <c r="G37" s="124"/>
      <c r="H37" s="124"/>
      <c r="I37" s="124"/>
      <c r="J37" s="121"/>
      <c r="K37" s="121"/>
    </row>
    <row r="38" spans="3:11">
      <c r="C38" s="124"/>
      <c r="D38" s="124"/>
      <c r="E38" s="124"/>
      <c r="F38" s="124"/>
      <c r="G38" s="124"/>
      <c r="H38" s="124"/>
      <c r="I38" s="124">
        <f>SUM(I33:I37)</f>
        <v>0</v>
      </c>
      <c r="J38" s="121"/>
      <c r="K38" s="121"/>
    </row>
    <row r="39" spans="3:11">
      <c r="C39" s="121"/>
      <c r="D39" s="121" t="s">
        <v>10</v>
      </c>
      <c r="E39" s="121"/>
      <c r="F39" s="121"/>
      <c r="G39" s="121"/>
      <c r="H39" s="121"/>
      <c r="I39" s="121"/>
      <c r="J39" s="121"/>
      <c r="K39" s="121"/>
    </row>
    <row r="40" spans="3:11">
      <c r="C40" s="124" t="s">
        <v>2</v>
      </c>
      <c r="D40" s="124" t="s">
        <v>260</v>
      </c>
      <c r="E40" s="124"/>
      <c r="F40" s="124"/>
      <c r="G40" s="124" t="s">
        <v>261</v>
      </c>
      <c r="H40" s="124" t="s">
        <v>231</v>
      </c>
      <c r="I40" s="124" t="s">
        <v>231</v>
      </c>
      <c r="J40" s="121"/>
      <c r="K40" s="121"/>
    </row>
    <row r="41" spans="3:11">
      <c r="C41" s="124"/>
      <c r="D41" s="124"/>
      <c r="E41" s="124"/>
      <c r="F41" s="124"/>
      <c r="G41" s="124" t="s">
        <v>262</v>
      </c>
      <c r="H41" s="124" t="s">
        <v>230</v>
      </c>
      <c r="I41" s="124" t="s">
        <v>216</v>
      </c>
      <c r="J41" s="121"/>
      <c r="K41" s="121"/>
    </row>
    <row r="42" spans="3:11">
      <c r="C42" s="124"/>
      <c r="D42" s="124" t="s">
        <v>263</v>
      </c>
      <c r="E42" s="124"/>
      <c r="F42" s="124"/>
      <c r="G42" s="124"/>
      <c r="H42" s="124"/>
      <c r="I42" s="124">
        <f>'Fluksi 1'!E39-shenime!I38</f>
        <v>294678.60000000009</v>
      </c>
      <c r="J42" s="121"/>
      <c r="K42" s="121"/>
    </row>
    <row r="43" spans="3:11">
      <c r="C43" s="121"/>
      <c r="D43" s="121"/>
      <c r="E43" s="121"/>
      <c r="F43" s="121"/>
      <c r="G43" s="121"/>
      <c r="H43" s="121"/>
      <c r="I43" s="121"/>
      <c r="J43" s="121"/>
      <c r="K43" s="121"/>
    </row>
    <row r="44" spans="3:11">
      <c r="C44" s="121">
        <v>3</v>
      </c>
      <c r="D44" s="161" t="s">
        <v>32</v>
      </c>
      <c r="E44" s="121"/>
      <c r="F44" s="121"/>
      <c r="G44" s="121"/>
      <c r="H44" s="121"/>
      <c r="I44" s="121">
        <f>I45+I47</f>
        <v>0</v>
      </c>
      <c r="J44" s="121" t="s">
        <v>220</v>
      </c>
      <c r="K44" s="121"/>
    </row>
    <row r="45" spans="3:11">
      <c r="C45" s="160" t="s">
        <v>264</v>
      </c>
      <c r="D45" s="162" t="s">
        <v>33</v>
      </c>
      <c r="E45" s="121"/>
      <c r="F45" s="121"/>
      <c r="G45" s="121"/>
      <c r="H45" s="121"/>
      <c r="I45" s="121"/>
      <c r="J45" s="121" t="s">
        <v>220</v>
      </c>
      <c r="K45" s="121"/>
    </row>
    <row r="46" spans="3:11">
      <c r="C46" s="160"/>
      <c r="D46" s="121"/>
      <c r="E46" s="121"/>
      <c r="F46" s="121"/>
      <c r="G46" s="121"/>
      <c r="H46" s="121"/>
      <c r="I46" s="121"/>
      <c r="J46" s="121"/>
      <c r="K46" s="121"/>
    </row>
    <row r="47" spans="3:11">
      <c r="C47" s="160" t="s">
        <v>265</v>
      </c>
      <c r="D47" s="162" t="s">
        <v>36</v>
      </c>
      <c r="E47" s="121"/>
      <c r="F47" s="121"/>
      <c r="G47" s="121"/>
      <c r="H47" s="121"/>
      <c r="I47" s="121">
        <f>I49</f>
        <v>0</v>
      </c>
      <c r="J47" s="121" t="s">
        <v>220</v>
      </c>
      <c r="K47" s="121"/>
    </row>
    <row r="48" spans="3:11">
      <c r="C48" s="121"/>
      <c r="D48" s="121"/>
      <c r="E48" s="121"/>
      <c r="F48" s="121"/>
      <c r="G48" s="121"/>
      <c r="H48" s="121"/>
      <c r="I48" s="121"/>
      <c r="J48" s="121"/>
      <c r="K48" s="121"/>
    </row>
    <row r="49" spans="3:11">
      <c r="C49" s="121">
        <v>1</v>
      </c>
      <c r="D49" s="121" t="s">
        <v>266</v>
      </c>
      <c r="E49" s="121"/>
      <c r="F49" s="121"/>
      <c r="G49" s="121"/>
      <c r="H49" s="121"/>
      <c r="I49" s="121"/>
      <c r="J49" s="121" t="s">
        <v>220</v>
      </c>
      <c r="K49" s="121"/>
    </row>
    <row r="50" spans="3:11">
      <c r="C50" s="121">
        <v>2</v>
      </c>
      <c r="D50" s="121" t="s">
        <v>267</v>
      </c>
      <c r="E50" s="121"/>
      <c r="F50" s="121"/>
      <c r="G50" s="121"/>
      <c r="H50" s="121"/>
      <c r="I50" s="121"/>
      <c r="J50" s="121"/>
      <c r="K50" s="121"/>
    </row>
    <row r="51" spans="3:11">
      <c r="C51" s="121"/>
      <c r="D51" s="121" t="s">
        <v>268</v>
      </c>
      <c r="E51" s="121"/>
      <c r="F51" s="121"/>
      <c r="G51" s="121"/>
      <c r="H51" s="121"/>
      <c r="I51" s="121">
        <v>0</v>
      </c>
      <c r="J51" s="121" t="s">
        <v>220</v>
      </c>
      <c r="K51" s="121"/>
    </row>
    <row r="52" spans="3:11">
      <c r="C52" s="121"/>
      <c r="D52" s="121" t="s">
        <v>269</v>
      </c>
      <c r="E52" s="121"/>
      <c r="F52" s="121"/>
      <c r="G52" s="121"/>
      <c r="H52" s="121"/>
      <c r="I52" s="121">
        <v>0</v>
      </c>
      <c r="J52" s="121" t="s">
        <v>220</v>
      </c>
      <c r="K52" s="121"/>
    </row>
    <row r="53" spans="3:11">
      <c r="C53" s="121"/>
      <c r="D53" s="121" t="s">
        <v>270</v>
      </c>
      <c r="E53" s="121"/>
      <c r="F53" s="121"/>
      <c r="G53" s="121"/>
      <c r="H53" s="121"/>
      <c r="I53" s="121">
        <v>0</v>
      </c>
      <c r="J53" s="121" t="s">
        <v>220</v>
      </c>
      <c r="K53" s="121"/>
    </row>
    <row r="54" spans="3:11">
      <c r="C54" s="121"/>
      <c r="D54" s="121" t="s">
        <v>271</v>
      </c>
      <c r="E54" s="121"/>
      <c r="F54" s="121"/>
      <c r="G54" s="121"/>
      <c r="H54" s="121"/>
      <c r="I54" s="121">
        <v>0</v>
      </c>
      <c r="J54" s="121" t="s">
        <v>220</v>
      </c>
      <c r="K54" s="121"/>
    </row>
    <row r="55" spans="3:11">
      <c r="C55" s="121"/>
      <c r="D55" s="121"/>
      <c r="E55" s="121"/>
      <c r="F55" s="121"/>
      <c r="G55" s="121"/>
      <c r="H55" s="121"/>
      <c r="I55" s="121"/>
      <c r="J55" s="121"/>
      <c r="K55" s="121"/>
    </row>
    <row r="56" spans="3:11">
      <c r="C56" s="121">
        <v>4</v>
      </c>
      <c r="D56" s="121" t="s">
        <v>272</v>
      </c>
      <c r="E56" s="121"/>
      <c r="F56" s="121"/>
      <c r="G56" s="121"/>
      <c r="H56" s="121"/>
      <c r="I56" s="121">
        <f>I57+I58+I59+I60+I61</f>
        <v>0</v>
      </c>
      <c r="J56" s="121" t="s">
        <v>220</v>
      </c>
      <c r="K56" s="121"/>
    </row>
    <row r="57" spans="3:11">
      <c r="C57" s="160" t="s">
        <v>264</v>
      </c>
      <c r="D57" s="162" t="s">
        <v>39</v>
      </c>
      <c r="E57" s="121"/>
      <c r="F57" s="121"/>
      <c r="G57" s="121"/>
      <c r="H57" s="121"/>
      <c r="I57" s="121"/>
      <c r="J57" s="121" t="s">
        <v>220</v>
      </c>
      <c r="K57" s="121"/>
    </row>
    <row r="58" spans="3:11">
      <c r="C58" s="160" t="s">
        <v>265</v>
      </c>
      <c r="D58" s="162" t="s">
        <v>40</v>
      </c>
      <c r="E58" s="121"/>
      <c r="F58" s="121"/>
      <c r="G58" s="121"/>
      <c r="H58" s="121"/>
      <c r="I58" s="121">
        <v>0</v>
      </c>
      <c r="J58" s="121" t="s">
        <v>220</v>
      </c>
      <c r="K58" s="121"/>
    </row>
    <row r="59" spans="3:11">
      <c r="C59" s="160" t="s">
        <v>273</v>
      </c>
      <c r="D59" s="162" t="s">
        <v>41</v>
      </c>
      <c r="E59" s="121"/>
      <c r="F59" s="121"/>
      <c r="G59" s="121"/>
      <c r="H59" s="121"/>
      <c r="I59" s="121"/>
      <c r="J59" s="121" t="s">
        <v>220</v>
      </c>
      <c r="K59" s="121"/>
    </row>
    <row r="60" spans="3:11">
      <c r="C60" s="160" t="s">
        <v>274</v>
      </c>
      <c r="D60" s="162" t="s">
        <v>42</v>
      </c>
      <c r="E60" s="121"/>
      <c r="F60" s="121"/>
      <c r="G60" s="121"/>
      <c r="H60" s="121"/>
      <c r="I60" s="121"/>
      <c r="J60" s="121" t="s">
        <v>220</v>
      </c>
      <c r="K60" s="121"/>
    </row>
    <row r="61" spans="3:11">
      <c r="C61" s="163" t="s">
        <v>350</v>
      </c>
      <c r="D61" s="162" t="s">
        <v>43</v>
      </c>
      <c r="E61" s="121"/>
      <c r="F61" s="121"/>
      <c r="G61" s="121"/>
      <c r="H61" s="121"/>
      <c r="I61" s="121"/>
      <c r="J61" s="121" t="s">
        <v>220</v>
      </c>
      <c r="K61" s="121"/>
    </row>
    <row r="62" spans="3:11">
      <c r="C62" s="160"/>
      <c r="D62" s="121"/>
      <c r="E62" s="121"/>
      <c r="F62" s="121"/>
      <c r="G62" s="121"/>
      <c r="H62" s="121"/>
      <c r="I62" s="121"/>
      <c r="J62" s="121"/>
      <c r="K62" s="121"/>
    </row>
    <row r="63" spans="3:11">
      <c r="C63" s="121" t="s">
        <v>4</v>
      </c>
      <c r="D63" s="121" t="s">
        <v>275</v>
      </c>
      <c r="E63" s="121"/>
      <c r="F63" s="121"/>
      <c r="G63" s="121"/>
      <c r="H63" s="121"/>
      <c r="I63" s="121">
        <f>I66+I67+I68</f>
        <v>0</v>
      </c>
      <c r="J63" s="121" t="s">
        <v>220</v>
      </c>
      <c r="K63" s="121"/>
    </row>
    <row r="64" spans="3:11">
      <c r="C64" s="121"/>
      <c r="D64" s="121"/>
      <c r="E64" s="121"/>
      <c r="F64" s="121"/>
      <c r="G64" s="121"/>
      <c r="H64" s="121"/>
      <c r="I64" s="121"/>
      <c r="J64" s="121"/>
      <c r="K64" s="121"/>
    </row>
    <row r="65" spans="3:14">
      <c r="C65" s="121">
        <v>1</v>
      </c>
      <c r="D65" s="161" t="s">
        <v>57</v>
      </c>
      <c r="E65" s="121"/>
      <c r="F65" s="121"/>
      <c r="G65" s="121"/>
      <c r="H65" s="121"/>
      <c r="I65" s="121">
        <f>I66+I67+I68</f>
        <v>0</v>
      </c>
      <c r="J65" s="121" t="s">
        <v>220</v>
      </c>
      <c r="K65" s="121"/>
    </row>
    <row r="66" spans="3:14">
      <c r="C66" s="121"/>
      <c r="D66" s="162" t="s">
        <v>58</v>
      </c>
      <c r="E66" s="121"/>
      <c r="F66" s="121"/>
      <c r="G66" s="121"/>
      <c r="H66" s="121"/>
      <c r="I66" s="121"/>
      <c r="J66" s="121" t="s">
        <v>220</v>
      </c>
      <c r="K66" s="121"/>
    </row>
    <row r="67" spans="3:14">
      <c r="C67" s="121"/>
      <c r="D67" s="162" t="s">
        <v>59</v>
      </c>
      <c r="E67" s="121"/>
      <c r="F67" s="121"/>
      <c r="G67" s="121"/>
      <c r="H67" s="121"/>
      <c r="I67" s="121"/>
      <c r="J67" s="121" t="s">
        <v>220</v>
      </c>
      <c r="K67" s="121"/>
    </row>
    <row r="68" spans="3:14">
      <c r="C68" s="121"/>
      <c r="D68" s="162" t="s">
        <v>60</v>
      </c>
      <c r="E68" s="121"/>
      <c r="F68" s="121"/>
      <c r="G68" s="121"/>
      <c r="H68" s="121"/>
      <c r="I68" s="121"/>
      <c r="J68" s="121" t="s">
        <v>220</v>
      </c>
      <c r="K68" s="121"/>
    </row>
    <row r="69" spans="3:14">
      <c r="C69" s="121"/>
      <c r="D69" s="162" t="s">
        <v>61</v>
      </c>
      <c r="E69" s="121"/>
      <c r="F69" s="121"/>
      <c r="G69" s="121"/>
      <c r="H69" s="121"/>
      <c r="I69" s="121"/>
      <c r="J69" s="121"/>
      <c r="K69" s="121"/>
    </row>
    <row r="70" spans="3:14">
      <c r="C70" s="121"/>
      <c r="D70" s="121" t="s">
        <v>276</v>
      </c>
      <c r="E70" s="121"/>
      <c r="F70" s="121"/>
      <c r="G70" s="121"/>
      <c r="H70" s="121"/>
      <c r="I70" s="121"/>
      <c r="J70" s="121"/>
      <c r="K70" s="121"/>
    </row>
    <row r="71" spans="3:14">
      <c r="C71" s="121" t="s">
        <v>2</v>
      </c>
      <c r="D71" s="124" t="s">
        <v>228</v>
      </c>
      <c r="E71" s="124" t="s">
        <v>277</v>
      </c>
      <c r="F71" s="124"/>
      <c r="G71" s="124"/>
      <c r="H71" s="124"/>
      <c r="I71" s="124"/>
      <c r="J71" s="124" t="s">
        <v>278</v>
      </c>
      <c r="K71" s="124"/>
    </row>
    <row r="72" spans="3:14">
      <c r="C72" s="121"/>
      <c r="D72" s="124"/>
      <c r="E72" s="124" t="s">
        <v>227</v>
      </c>
      <c r="F72" s="124" t="s">
        <v>279</v>
      </c>
      <c r="G72" s="124" t="s">
        <v>226</v>
      </c>
      <c r="H72" s="124" t="s">
        <v>225</v>
      </c>
      <c r="I72" s="124" t="s">
        <v>227</v>
      </c>
      <c r="J72" s="124" t="s">
        <v>226</v>
      </c>
      <c r="K72" s="124" t="s">
        <v>280</v>
      </c>
    </row>
    <row r="73" spans="3:14">
      <c r="C73" s="121"/>
      <c r="D73" s="124" t="s">
        <v>281</v>
      </c>
      <c r="E73" s="124"/>
      <c r="F73" s="124"/>
      <c r="G73" s="124"/>
      <c r="H73" s="124">
        <v>0</v>
      </c>
      <c r="I73" s="124">
        <v>0</v>
      </c>
      <c r="J73" s="124"/>
      <c r="K73" s="124">
        <v>0</v>
      </c>
    </row>
    <row r="74" spans="3:14">
      <c r="C74" s="121"/>
      <c r="D74" s="124" t="s">
        <v>282</v>
      </c>
      <c r="E74" s="124"/>
      <c r="F74" s="124"/>
      <c r="G74" s="124"/>
      <c r="H74" s="124">
        <f>E74+F74-G74</f>
        <v>0</v>
      </c>
      <c r="I74" s="124"/>
      <c r="J74" s="124"/>
      <c r="K74" s="124">
        <f>I74-J74</f>
        <v>0</v>
      </c>
    </row>
    <row r="75" spans="3:14">
      <c r="C75" s="121"/>
      <c r="D75" s="124" t="s">
        <v>283</v>
      </c>
      <c r="E75" s="124"/>
      <c r="F75" s="124"/>
      <c r="G75" s="186">
        <f>'PASH 1'!F22</f>
        <v>0</v>
      </c>
      <c r="H75" s="124">
        <f>E75+F75-G75</f>
        <v>0</v>
      </c>
      <c r="I75" s="124"/>
      <c r="J75" s="124"/>
      <c r="K75" s="124">
        <f>I75-J75</f>
        <v>0</v>
      </c>
    </row>
    <row r="76" spans="3:14">
      <c r="C76" s="121"/>
      <c r="D76" s="124" t="s">
        <v>284</v>
      </c>
      <c r="E76" s="124"/>
      <c r="F76" s="124"/>
      <c r="G76" s="124"/>
      <c r="H76" s="124">
        <f>E76+F76-G76</f>
        <v>0</v>
      </c>
      <c r="I76" s="124"/>
      <c r="J76" s="124"/>
      <c r="K76" s="124">
        <f>I76-J76</f>
        <v>0</v>
      </c>
    </row>
    <row r="77" spans="3:14">
      <c r="C77" s="121"/>
      <c r="D77" s="124" t="s">
        <v>285</v>
      </c>
      <c r="E77" s="124"/>
      <c r="F77" s="124"/>
      <c r="G77" s="124"/>
      <c r="H77" s="124">
        <v>0</v>
      </c>
      <c r="I77" s="124"/>
      <c r="J77" s="124"/>
      <c r="K77" s="124">
        <f>I77-J77</f>
        <v>0</v>
      </c>
    </row>
    <row r="78" spans="3:14">
      <c r="C78" s="121"/>
      <c r="D78" s="124" t="s">
        <v>286</v>
      </c>
      <c r="E78" s="124"/>
      <c r="F78" s="124"/>
      <c r="G78" s="124"/>
      <c r="H78" s="124">
        <v>0</v>
      </c>
      <c r="I78" s="124"/>
      <c r="J78" s="124"/>
      <c r="K78" s="124">
        <f>I78-J78</f>
        <v>0</v>
      </c>
    </row>
    <row r="79" spans="3:14">
      <c r="C79" s="121"/>
      <c r="D79" s="124"/>
      <c r="E79" s="124">
        <f>SUM(E74:E78)</f>
        <v>0</v>
      </c>
      <c r="F79" s="124">
        <f>SUM(F74:F78)</f>
        <v>0</v>
      </c>
      <c r="G79" s="124">
        <f>SUM(G74:G78)</f>
        <v>0</v>
      </c>
      <c r="H79" s="124">
        <f>SUM(H74:H78)</f>
        <v>0</v>
      </c>
      <c r="I79" s="124">
        <f>SUM(I73:I78)</f>
        <v>0</v>
      </c>
      <c r="J79" s="124">
        <f>SUM(J73:J78)</f>
        <v>0</v>
      </c>
      <c r="K79" s="124">
        <f>SUM(K73:K78)</f>
        <v>0</v>
      </c>
      <c r="N79" s="121"/>
    </row>
    <row r="80" spans="3:14">
      <c r="C80" s="121"/>
      <c r="D80" s="121"/>
      <c r="E80" s="121"/>
      <c r="F80" s="121"/>
      <c r="G80" s="121"/>
      <c r="H80" s="121"/>
      <c r="I80" s="121"/>
      <c r="J80" s="121"/>
      <c r="K80" s="121"/>
    </row>
    <row r="81" spans="3:13">
      <c r="C81" s="121" t="s">
        <v>23</v>
      </c>
      <c r="D81" s="121" t="s">
        <v>287</v>
      </c>
      <c r="E81" s="121"/>
      <c r="F81" s="121"/>
      <c r="G81" s="121"/>
      <c r="H81" s="121"/>
      <c r="I81" s="121">
        <f>I83+I103+I113</f>
        <v>294678.59999999998</v>
      </c>
      <c r="J81" s="121" t="s">
        <v>220</v>
      </c>
      <c r="K81" s="121"/>
      <c r="L81" s="121"/>
      <c r="M81" s="121"/>
    </row>
    <row r="82" spans="3:13">
      <c r="C82" s="121"/>
      <c r="D82" s="121"/>
      <c r="E82" s="121"/>
      <c r="F82" s="121"/>
      <c r="G82" s="121"/>
      <c r="H82" s="121"/>
      <c r="I82" s="121"/>
      <c r="J82" s="121"/>
      <c r="K82" s="121"/>
      <c r="L82" s="121"/>
    </row>
    <row r="83" spans="3:13">
      <c r="C83" s="121"/>
      <c r="D83" s="121" t="s">
        <v>288</v>
      </c>
      <c r="E83" s="121"/>
      <c r="F83" s="121"/>
      <c r="G83" s="121"/>
      <c r="H83" s="121"/>
      <c r="I83" s="121">
        <f>I86+I89+I92+I101</f>
        <v>137262</v>
      </c>
      <c r="J83" s="121" t="s">
        <v>220</v>
      </c>
      <c r="K83" s="121"/>
      <c r="L83" s="121"/>
      <c r="M83" s="121"/>
    </row>
    <row r="84" spans="3:13">
      <c r="C84" s="121">
        <v>1</v>
      </c>
      <c r="D84" s="162" t="s">
        <v>74</v>
      </c>
      <c r="E84" s="121"/>
      <c r="F84" s="121"/>
      <c r="G84" s="121"/>
      <c r="H84" s="121"/>
      <c r="I84" s="121">
        <v>0</v>
      </c>
      <c r="J84" s="121" t="s">
        <v>220</v>
      </c>
      <c r="K84" s="121"/>
    </row>
    <row r="85" spans="3:13">
      <c r="C85" s="121">
        <v>2</v>
      </c>
      <c r="D85" s="162" t="s">
        <v>75</v>
      </c>
      <c r="E85" s="121"/>
      <c r="F85" s="121"/>
      <c r="G85" s="121"/>
      <c r="H85" s="121"/>
      <c r="I85" s="121">
        <v>0</v>
      </c>
      <c r="J85" s="121" t="s">
        <v>220</v>
      </c>
      <c r="K85" s="121"/>
    </row>
    <row r="86" spans="3:13">
      <c r="C86" s="121">
        <v>3</v>
      </c>
      <c r="D86" s="162" t="s">
        <v>76</v>
      </c>
      <c r="E86" s="121"/>
      <c r="F86" s="121"/>
      <c r="G86" s="121"/>
      <c r="H86" s="121"/>
      <c r="I86" s="121"/>
      <c r="J86" s="121" t="s">
        <v>220</v>
      </c>
      <c r="K86" s="121"/>
    </row>
    <row r="87" spans="3:13">
      <c r="C87" s="121"/>
      <c r="D87" s="27" t="s">
        <v>349</v>
      </c>
      <c r="E87" s="121"/>
      <c r="F87" s="121"/>
      <c r="G87" s="121"/>
      <c r="H87" s="121"/>
      <c r="I87" s="121"/>
      <c r="J87" s="121" t="s">
        <v>220</v>
      </c>
      <c r="K87" s="121"/>
    </row>
    <row r="88" spans="3:13">
      <c r="C88" s="121"/>
      <c r="D88" s="121"/>
      <c r="E88" s="121"/>
      <c r="F88" s="121"/>
      <c r="G88" s="121"/>
      <c r="H88" s="121"/>
      <c r="I88" s="121"/>
      <c r="J88" s="121"/>
      <c r="K88" s="121"/>
    </row>
    <row r="89" spans="3:13">
      <c r="C89" s="121"/>
      <c r="D89" s="162" t="s">
        <v>80</v>
      </c>
      <c r="E89" s="121"/>
      <c r="F89" s="121"/>
      <c r="G89" s="121"/>
      <c r="H89" s="121"/>
      <c r="I89" s="121">
        <f>I90+I91</f>
        <v>33480</v>
      </c>
      <c r="J89" s="121" t="s">
        <v>220</v>
      </c>
      <c r="K89" s="121"/>
    </row>
    <row r="90" spans="3:13">
      <c r="C90" s="121"/>
      <c r="D90" s="121" t="s">
        <v>289</v>
      </c>
      <c r="E90" s="121"/>
      <c r="F90" s="121"/>
      <c r="G90" s="121"/>
      <c r="H90" s="121"/>
      <c r="I90" s="121"/>
      <c r="J90" s="121" t="s">
        <v>220</v>
      </c>
      <c r="K90" s="121"/>
    </row>
    <row r="91" spans="3:13">
      <c r="C91" s="121"/>
      <c r="D91" s="121" t="s">
        <v>291</v>
      </c>
      <c r="E91" s="121"/>
      <c r="F91" s="121"/>
      <c r="G91" s="121"/>
      <c r="H91" s="121"/>
      <c r="I91" s="121">
        <v>33480</v>
      </c>
      <c r="J91" s="121" t="s">
        <v>220</v>
      </c>
      <c r="K91" s="121"/>
    </row>
    <row r="92" spans="3:13">
      <c r="C92" s="121" t="s">
        <v>273</v>
      </c>
      <c r="D92" s="121" t="s">
        <v>290</v>
      </c>
      <c r="E92" s="121"/>
      <c r="F92" s="121"/>
      <c r="G92" s="121"/>
      <c r="H92" s="121"/>
      <c r="I92" s="121">
        <f>I93+I94+I99</f>
        <v>103782</v>
      </c>
      <c r="J92" s="121" t="s">
        <v>220</v>
      </c>
      <c r="K92" s="121"/>
    </row>
    <row r="93" spans="3:13">
      <c r="C93" s="121">
        <v>1</v>
      </c>
      <c r="D93" s="27" t="s">
        <v>366</v>
      </c>
      <c r="E93" s="121"/>
      <c r="F93" s="121"/>
      <c r="G93" s="121"/>
      <c r="H93" s="121"/>
      <c r="I93" s="121">
        <v>103782</v>
      </c>
      <c r="J93" s="121" t="s">
        <v>220</v>
      </c>
      <c r="K93" s="121"/>
    </row>
    <row r="94" spans="3:13">
      <c r="C94" s="121">
        <v>2</v>
      </c>
      <c r="D94" s="121" t="s">
        <v>221</v>
      </c>
      <c r="E94" s="121"/>
      <c r="F94" s="121"/>
      <c r="G94" s="121"/>
      <c r="H94" s="121"/>
      <c r="I94" s="187">
        <v>0</v>
      </c>
      <c r="J94" s="121" t="s">
        <v>220</v>
      </c>
      <c r="K94" s="121"/>
    </row>
    <row r="95" spans="3:13">
      <c r="C95" s="121">
        <v>3</v>
      </c>
      <c r="D95" s="121" t="s">
        <v>267</v>
      </c>
      <c r="E95" s="121"/>
      <c r="F95" s="121"/>
      <c r="G95" s="121"/>
      <c r="H95" s="121"/>
      <c r="I95" s="121">
        <v>0</v>
      </c>
      <c r="J95" s="121" t="s">
        <v>220</v>
      </c>
      <c r="K95" s="121"/>
    </row>
    <row r="96" spans="3:13">
      <c r="C96" s="121"/>
      <c r="D96" s="121" t="s">
        <v>268</v>
      </c>
      <c r="E96" s="121"/>
      <c r="F96" s="121"/>
      <c r="G96" s="121"/>
      <c r="H96" s="121"/>
      <c r="I96" s="121">
        <v>0</v>
      </c>
      <c r="J96" s="121" t="s">
        <v>220</v>
      </c>
      <c r="K96" s="121"/>
    </row>
    <row r="97" spans="3:13">
      <c r="C97" s="121"/>
      <c r="D97" s="121" t="s">
        <v>269</v>
      </c>
      <c r="E97" s="121"/>
      <c r="F97" s="121"/>
      <c r="G97" s="121"/>
      <c r="H97" s="121"/>
      <c r="I97" s="121"/>
      <c r="J97" s="121" t="s">
        <v>220</v>
      </c>
      <c r="K97" s="121"/>
    </row>
    <row r="98" spans="3:13">
      <c r="C98" s="121"/>
      <c r="D98" s="121" t="s">
        <v>270</v>
      </c>
      <c r="E98" s="121"/>
      <c r="F98" s="121"/>
      <c r="G98" s="121"/>
      <c r="H98" s="121"/>
      <c r="I98" s="121"/>
      <c r="J98" s="121" t="s">
        <v>220</v>
      </c>
      <c r="K98" s="121"/>
    </row>
    <row r="99" spans="3:13">
      <c r="C99" s="121"/>
      <c r="D99" s="121" t="s">
        <v>292</v>
      </c>
      <c r="E99" s="121"/>
      <c r="F99" s="121"/>
      <c r="G99" s="121"/>
      <c r="H99" s="121"/>
      <c r="I99" s="121">
        <f>I98-I97</f>
        <v>0</v>
      </c>
      <c r="J99" s="121" t="s">
        <v>220</v>
      </c>
      <c r="K99" s="121"/>
    </row>
    <row r="100" spans="3:13">
      <c r="C100" s="121"/>
      <c r="D100" s="121"/>
      <c r="E100" s="121"/>
      <c r="F100" s="121"/>
      <c r="G100" s="121"/>
      <c r="H100" s="121"/>
      <c r="I100" s="121"/>
      <c r="J100" s="121"/>
      <c r="K100" s="121"/>
    </row>
    <row r="101" spans="3:13">
      <c r="C101" s="121" t="s">
        <v>274</v>
      </c>
      <c r="D101" s="162" t="s">
        <v>217</v>
      </c>
      <c r="E101" s="121" t="s">
        <v>354</v>
      </c>
      <c r="F101" s="121"/>
      <c r="G101" s="121"/>
      <c r="H101" s="121"/>
      <c r="I101" s="121"/>
      <c r="J101" s="121" t="s">
        <v>220</v>
      </c>
      <c r="K101" s="121"/>
    </row>
    <row r="102" spans="3:13">
      <c r="C102" s="121"/>
      <c r="D102" s="121"/>
      <c r="E102" s="121"/>
      <c r="F102" s="121"/>
      <c r="G102" s="121"/>
      <c r="H102" s="121"/>
      <c r="I102" s="121"/>
      <c r="J102" s="121"/>
      <c r="K102" s="121"/>
    </row>
    <row r="103" spans="3:13">
      <c r="C103" s="121" t="s">
        <v>4</v>
      </c>
      <c r="D103" s="121" t="s">
        <v>293</v>
      </c>
      <c r="E103" s="121"/>
      <c r="F103" s="121"/>
      <c r="G103" s="121"/>
      <c r="H103" s="121"/>
      <c r="I103" s="121">
        <f>I105</f>
        <v>0</v>
      </c>
      <c r="J103" s="121" t="s">
        <v>220</v>
      </c>
      <c r="K103" s="121"/>
      <c r="L103" s="121"/>
      <c r="M103" s="121"/>
    </row>
    <row r="104" spans="3:13">
      <c r="C104" s="121"/>
      <c r="D104" s="121"/>
      <c r="E104" s="121"/>
      <c r="F104" s="121"/>
      <c r="G104" s="121"/>
      <c r="H104" s="121"/>
      <c r="I104" s="121"/>
      <c r="J104" s="121"/>
      <c r="K104" s="121"/>
    </row>
    <row r="105" spans="3:13">
      <c r="C105" s="121">
        <v>1</v>
      </c>
      <c r="D105" s="162" t="s">
        <v>74</v>
      </c>
      <c r="E105" s="121"/>
      <c r="F105" s="121"/>
      <c r="G105" s="121"/>
      <c r="H105" s="121"/>
      <c r="I105" s="121"/>
      <c r="J105" s="121" t="s">
        <v>220</v>
      </c>
      <c r="K105" s="121"/>
    </row>
    <row r="106" spans="3:13">
      <c r="C106" s="121"/>
      <c r="D106" s="162" t="s">
        <v>351</v>
      </c>
      <c r="E106" s="121"/>
      <c r="F106" s="121"/>
      <c r="G106" s="121"/>
      <c r="H106" s="121"/>
      <c r="I106" s="121"/>
      <c r="J106" s="121"/>
      <c r="K106" s="121"/>
    </row>
    <row r="107" spans="3:13">
      <c r="C107" s="121"/>
      <c r="D107" s="162" t="s">
        <v>352</v>
      </c>
      <c r="E107" s="121"/>
      <c r="F107" s="121"/>
      <c r="G107" s="121"/>
      <c r="H107" s="121"/>
      <c r="I107" s="121">
        <v>0</v>
      </c>
      <c r="J107" s="121" t="s">
        <v>220</v>
      </c>
      <c r="K107" s="121"/>
      <c r="M107" s="8"/>
    </row>
    <row r="108" spans="3:13">
      <c r="C108" s="121"/>
      <c r="D108" s="162"/>
      <c r="E108" s="121"/>
      <c r="F108" s="121"/>
      <c r="G108" s="121"/>
      <c r="H108" s="121"/>
      <c r="I108" s="121"/>
      <c r="J108" s="121"/>
      <c r="K108" s="121"/>
    </row>
    <row r="109" spans="3:13">
      <c r="C109" s="121">
        <v>2</v>
      </c>
      <c r="D109" s="162" t="s">
        <v>89</v>
      </c>
      <c r="E109" s="121"/>
      <c r="F109" s="121"/>
      <c r="G109" s="121"/>
      <c r="H109" s="121"/>
      <c r="I109" s="121" t="s">
        <v>222</v>
      </c>
      <c r="J109" s="121"/>
      <c r="K109" s="121"/>
    </row>
    <row r="110" spans="3:13">
      <c r="C110" s="121"/>
      <c r="D110" s="121"/>
      <c r="E110" s="121"/>
      <c r="F110" s="121"/>
      <c r="G110" s="121"/>
      <c r="H110" s="121"/>
      <c r="I110" s="121"/>
      <c r="J110" s="121"/>
      <c r="K110" s="121"/>
    </row>
    <row r="111" spans="3:13">
      <c r="C111" s="121"/>
      <c r="D111" s="121"/>
      <c r="E111" s="121"/>
      <c r="F111" s="121"/>
      <c r="G111" s="121"/>
      <c r="H111" s="121"/>
      <c r="I111" s="121"/>
      <c r="J111" s="121"/>
      <c r="K111" s="121"/>
    </row>
    <row r="112" spans="3:13">
      <c r="C112" s="121"/>
      <c r="D112" s="121"/>
      <c r="E112" s="121"/>
      <c r="F112" s="121"/>
      <c r="G112" s="121"/>
      <c r="H112" s="121"/>
      <c r="I112" s="121"/>
      <c r="J112" s="121"/>
      <c r="K112" s="121"/>
    </row>
    <row r="113" spans="3:13">
      <c r="C113" s="121" t="s">
        <v>223</v>
      </c>
      <c r="D113" s="121" t="s">
        <v>294</v>
      </c>
      <c r="E113" s="121"/>
      <c r="F113" s="121"/>
      <c r="G113" s="121"/>
      <c r="H113" s="121"/>
      <c r="I113" s="121">
        <f>I116+I123+I124</f>
        <v>157416.6</v>
      </c>
      <c r="J113" s="121" t="s">
        <v>220</v>
      </c>
      <c r="K113" s="121"/>
      <c r="L113" s="121"/>
      <c r="M113" s="121"/>
    </row>
    <row r="114" spans="3:13">
      <c r="C114" s="121"/>
      <c r="D114" s="121"/>
      <c r="E114" s="121"/>
      <c r="F114" s="121"/>
      <c r="G114" s="121"/>
      <c r="H114" s="121"/>
      <c r="I114" s="121"/>
      <c r="J114" s="121"/>
      <c r="K114" s="121"/>
    </row>
    <row r="115" spans="3:13">
      <c r="C115" s="121">
        <v>1</v>
      </c>
      <c r="D115" s="123" t="s">
        <v>99</v>
      </c>
      <c r="E115" s="10"/>
      <c r="F115" s="121"/>
      <c r="G115" s="121"/>
      <c r="H115" s="121"/>
      <c r="I115" s="121"/>
      <c r="J115" s="121"/>
      <c r="K115" s="121"/>
    </row>
    <row r="116" spans="3:13">
      <c r="C116" s="121">
        <v>2</v>
      </c>
      <c r="D116" s="123" t="s">
        <v>100</v>
      </c>
      <c r="E116" s="10"/>
      <c r="F116" s="121"/>
      <c r="G116" s="121"/>
      <c r="H116" s="121"/>
      <c r="I116" s="121"/>
      <c r="J116" s="121" t="s">
        <v>220</v>
      </c>
      <c r="K116" s="121"/>
    </row>
    <row r="117" spans="3:13">
      <c r="C117" s="121">
        <v>3</v>
      </c>
      <c r="D117" s="123" t="s">
        <v>101</v>
      </c>
      <c r="E117" s="10"/>
      <c r="F117" s="121"/>
      <c r="G117" s="121"/>
      <c r="H117" s="121"/>
      <c r="I117" s="121">
        <v>0</v>
      </c>
      <c r="J117" s="121" t="s">
        <v>220</v>
      </c>
      <c r="K117" s="121"/>
    </row>
    <row r="118" spans="3:13">
      <c r="C118" s="121">
        <v>4</v>
      </c>
      <c r="D118" s="123" t="s">
        <v>102</v>
      </c>
      <c r="E118" s="10"/>
      <c r="F118" s="121"/>
      <c r="G118" s="121"/>
      <c r="H118" s="121"/>
      <c r="I118" s="121"/>
      <c r="J118" s="121"/>
      <c r="K118" s="121"/>
    </row>
    <row r="119" spans="3:13">
      <c r="C119" s="121">
        <v>5</v>
      </c>
      <c r="D119" s="123" t="s">
        <v>103</v>
      </c>
      <c r="E119" s="10"/>
      <c r="F119" s="121"/>
      <c r="G119" s="121"/>
      <c r="H119" s="121"/>
      <c r="I119" s="121"/>
      <c r="J119" s="121"/>
      <c r="K119" s="121"/>
    </row>
    <row r="120" spans="3:13">
      <c r="C120" s="121">
        <v>6</v>
      </c>
      <c r="D120" s="76">
        <v>1</v>
      </c>
      <c r="E120" s="162" t="s">
        <v>104</v>
      </c>
      <c r="F120" s="121"/>
      <c r="G120" s="121"/>
      <c r="H120" s="121"/>
      <c r="I120" s="121">
        <v>0</v>
      </c>
      <c r="J120" s="121" t="s">
        <v>220</v>
      </c>
      <c r="K120" s="121"/>
    </row>
    <row r="121" spans="3:13">
      <c r="C121" s="121">
        <v>7</v>
      </c>
      <c r="D121" s="76">
        <v>2</v>
      </c>
      <c r="E121" s="162" t="s">
        <v>105</v>
      </c>
      <c r="F121" s="121"/>
      <c r="G121" s="121"/>
      <c r="H121" s="121"/>
      <c r="I121" s="121"/>
      <c r="J121" s="121"/>
      <c r="K121" s="121"/>
    </row>
    <row r="122" spans="3:13">
      <c r="C122" s="121">
        <v>8</v>
      </c>
      <c r="D122" s="76">
        <v>3</v>
      </c>
      <c r="E122" s="162" t="s">
        <v>103</v>
      </c>
      <c r="F122" s="121"/>
      <c r="G122" s="121"/>
      <c r="H122" s="121"/>
      <c r="I122" s="121"/>
      <c r="J122" s="121"/>
      <c r="K122" s="121"/>
    </row>
    <row r="123" spans="3:13">
      <c r="C123" s="121">
        <v>9</v>
      </c>
      <c r="D123" s="123" t="s">
        <v>106</v>
      </c>
      <c r="E123" s="10"/>
      <c r="F123" s="121"/>
      <c r="G123" s="121"/>
      <c r="H123" s="121"/>
      <c r="I123" s="121">
        <f>Pasivet!F49</f>
        <v>0</v>
      </c>
      <c r="J123" s="121" t="s">
        <v>220</v>
      </c>
      <c r="K123" s="121"/>
    </row>
    <row r="124" spans="3:13">
      <c r="C124" s="121">
        <v>10</v>
      </c>
      <c r="D124" s="123" t="s">
        <v>107</v>
      </c>
      <c r="E124" s="10"/>
      <c r="F124" s="121"/>
      <c r="G124" s="121"/>
      <c r="H124" s="121"/>
      <c r="I124" s="121">
        <f>Pasivet!F50</f>
        <v>157416.6</v>
      </c>
      <c r="J124" s="121" t="s">
        <v>220</v>
      </c>
      <c r="K124" s="121"/>
    </row>
    <row r="125" spans="3:13">
      <c r="C125" s="121"/>
      <c r="D125" s="121"/>
      <c r="E125" s="121"/>
      <c r="F125" s="121"/>
      <c r="G125" s="121"/>
      <c r="H125" s="121"/>
      <c r="I125" s="121"/>
      <c r="J125" s="121"/>
      <c r="K125" s="121"/>
    </row>
    <row r="126" spans="3:13">
      <c r="C126" s="121" t="s">
        <v>26</v>
      </c>
      <c r="D126" s="121" t="s">
        <v>295</v>
      </c>
      <c r="E126" s="121"/>
      <c r="F126" s="121"/>
      <c r="G126" s="121"/>
      <c r="H126" s="121"/>
      <c r="I126" s="121"/>
      <c r="J126" s="121"/>
      <c r="K126" s="121"/>
    </row>
    <row r="127" spans="3:13">
      <c r="C127" s="121"/>
      <c r="D127" s="121"/>
      <c r="E127" s="121"/>
      <c r="F127" s="121"/>
      <c r="G127" s="121"/>
      <c r="H127" s="121"/>
      <c r="I127" s="121"/>
      <c r="J127" s="121"/>
      <c r="K127" s="121"/>
    </row>
    <row r="128" spans="3:13">
      <c r="C128" s="121">
        <v>705</v>
      </c>
      <c r="D128" s="121" t="s">
        <v>296</v>
      </c>
      <c r="E128" s="121"/>
      <c r="F128" s="121"/>
      <c r="G128" s="121"/>
      <c r="H128" s="121"/>
      <c r="I128" s="121">
        <f>I130+I131</f>
        <v>2667257</v>
      </c>
      <c r="J128" s="121" t="s">
        <v>220</v>
      </c>
      <c r="K128" s="121"/>
    </row>
    <row r="129" spans="3:11">
      <c r="C129" s="121"/>
      <c r="D129" s="121" t="s">
        <v>297</v>
      </c>
      <c r="E129" s="121"/>
      <c r="F129" s="121"/>
      <c r="G129" s="121"/>
      <c r="H129" s="121"/>
      <c r="I129" s="121"/>
      <c r="J129" s="121" t="s">
        <v>220</v>
      </c>
      <c r="K129" s="121"/>
    </row>
    <row r="130" spans="3:11">
      <c r="C130" s="121"/>
      <c r="D130" s="27" t="s">
        <v>353</v>
      </c>
      <c r="E130" s="121"/>
      <c r="F130" s="121"/>
      <c r="G130" s="121"/>
      <c r="H130" s="121"/>
      <c r="I130" s="121">
        <f>'PASH 1'!F7</f>
        <v>2667257</v>
      </c>
      <c r="J130" s="121" t="s">
        <v>220</v>
      </c>
      <c r="K130" s="121"/>
    </row>
    <row r="131" spans="3:11">
      <c r="C131" s="121"/>
      <c r="D131" s="121" t="s">
        <v>298</v>
      </c>
      <c r="E131" s="121"/>
      <c r="F131" s="121"/>
      <c r="G131" s="121"/>
      <c r="H131" s="121"/>
      <c r="I131" s="121">
        <f>'PASH 1'!F8</f>
        <v>0</v>
      </c>
      <c r="J131" s="121" t="s">
        <v>220</v>
      </c>
      <c r="K131" s="121"/>
    </row>
    <row r="132" spans="3:11">
      <c r="C132" s="121">
        <v>605</v>
      </c>
      <c r="D132" s="121" t="s">
        <v>299</v>
      </c>
      <c r="E132" s="121"/>
      <c r="F132" s="121"/>
      <c r="G132" s="121"/>
      <c r="H132" s="121"/>
      <c r="I132" s="121">
        <f>'PASH 1'!F12</f>
        <v>1523954</v>
      </c>
      <c r="J132" s="121" t="s">
        <v>220</v>
      </c>
      <c r="K132" s="121"/>
    </row>
    <row r="133" spans="3:11">
      <c r="C133" s="121"/>
      <c r="D133" s="121"/>
      <c r="E133" s="121"/>
      <c r="F133" s="121"/>
      <c r="G133" s="121"/>
      <c r="H133" s="121"/>
      <c r="I133" s="121"/>
      <c r="J133" s="121"/>
      <c r="K133" s="121"/>
    </row>
    <row r="134" spans="3:11">
      <c r="C134" s="121">
        <v>641</v>
      </c>
      <c r="D134" s="121" t="s">
        <v>300</v>
      </c>
      <c r="E134" s="121"/>
      <c r="F134" s="121"/>
      <c r="G134" s="121"/>
      <c r="H134" s="121"/>
      <c r="I134" s="121">
        <f>'PASH 1'!F17</f>
        <v>821000</v>
      </c>
      <c r="J134" s="121" t="s">
        <v>220</v>
      </c>
      <c r="K134" s="121"/>
    </row>
    <row r="135" spans="3:11">
      <c r="C135" s="121">
        <v>644</v>
      </c>
      <c r="D135" s="121" t="s">
        <v>301</v>
      </c>
      <c r="E135" s="121"/>
      <c r="F135" s="121"/>
      <c r="G135" s="121"/>
      <c r="H135" s="121"/>
      <c r="I135" s="121">
        <f>'PASH 1'!F18</f>
        <v>137107</v>
      </c>
      <c r="J135" s="121" t="s">
        <v>220</v>
      </c>
      <c r="K135" s="121"/>
    </row>
    <row r="136" spans="3:11">
      <c r="C136" s="121">
        <v>602</v>
      </c>
      <c r="D136" s="121" t="s">
        <v>302</v>
      </c>
      <c r="E136" s="121"/>
      <c r="F136" s="121"/>
      <c r="G136" s="121"/>
      <c r="H136" s="121"/>
      <c r="I136" s="121">
        <f>'PASH 1'!F23</f>
        <v>0</v>
      </c>
      <c r="J136" s="121" t="s">
        <v>220</v>
      </c>
      <c r="K136" s="121"/>
    </row>
    <row r="137" spans="3:11">
      <c r="C137" s="121">
        <v>626</v>
      </c>
      <c r="D137" s="121" t="s">
        <v>303</v>
      </c>
      <c r="E137" s="121"/>
      <c r="F137" s="121"/>
      <c r="G137" s="121"/>
      <c r="H137" s="121"/>
      <c r="I137" s="121">
        <v>0</v>
      </c>
      <c r="J137" s="121" t="s">
        <v>220</v>
      </c>
      <c r="K137" s="121"/>
    </row>
    <row r="138" spans="3:11">
      <c r="C138" s="121">
        <v>608</v>
      </c>
      <c r="D138" s="121" t="s">
        <v>304</v>
      </c>
      <c r="E138" s="121"/>
      <c r="F138" s="121"/>
      <c r="G138" s="121"/>
      <c r="H138" s="121"/>
      <c r="I138" s="121">
        <v>0</v>
      </c>
      <c r="J138" s="121" t="s">
        <v>220</v>
      </c>
      <c r="K138" s="121"/>
    </row>
    <row r="139" spans="3:11">
      <c r="C139" s="121">
        <v>634</v>
      </c>
      <c r="D139" s="121" t="s">
        <v>305</v>
      </c>
      <c r="E139" s="121"/>
      <c r="F139" s="121"/>
      <c r="G139" s="121"/>
      <c r="H139" s="121"/>
      <c r="I139" s="121">
        <v>0</v>
      </c>
      <c r="J139" s="121" t="s">
        <v>220</v>
      </c>
      <c r="K139" s="121"/>
    </row>
    <row r="140" spans="3:11">
      <c r="C140" s="121">
        <v>658</v>
      </c>
      <c r="D140" s="121" t="s">
        <v>306</v>
      </c>
      <c r="E140" s="121"/>
      <c r="F140" s="121"/>
      <c r="G140" s="121"/>
      <c r="H140" s="121"/>
      <c r="I140" s="121">
        <v>0</v>
      </c>
      <c r="J140" s="121" t="s">
        <v>220</v>
      </c>
      <c r="K140" s="121"/>
    </row>
    <row r="141" spans="3:11">
      <c r="C141" s="121">
        <v>667</v>
      </c>
      <c r="D141" s="121" t="s">
        <v>307</v>
      </c>
      <c r="E141" s="121"/>
      <c r="F141" s="121"/>
      <c r="G141" s="121"/>
      <c r="H141" s="121"/>
      <c r="I141" s="121">
        <f>'PASH 1'!F36</f>
        <v>0</v>
      </c>
      <c r="J141" s="121" t="s">
        <v>220</v>
      </c>
      <c r="K141" s="121"/>
    </row>
    <row r="142" spans="3:11">
      <c r="C142" s="121">
        <v>657</v>
      </c>
      <c r="D142" s="121" t="s">
        <v>308</v>
      </c>
      <c r="E142" s="121"/>
      <c r="F142" s="121"/>
      <c r="G142" s="121"/>
      <c r="H142" s="121"/>
      <c r="I142" s="121">
        <v>0</v>
      </c>
      <c r="J142" s="121" t="s">
        <v>220</v>
      </c>
      <c r="K142" s="121"/>
    </row>
    <row r="143" spans="3:11">
      <c r="C143" s="121">
        <v>681</v>
      </c>
      <c r="D143" s="121" t="s">
        <v>226</v>
      </c>
      <c r="E143" s="121"/>
      <c r="F143" s="121"/>
      <c r="G143" s="121"/>
      <c r="H143" s="121"/>
      <c r="I143" s="121">
        <f>'PASH 1'!F22</f>
        <v>0</v>
      </c>
      <c r="J143" s="121" t="s">
        <v>220</v>
      </c>
      <c r="K143" s="121"/>
    </row>
    <row r="144" spans="3:11">
      <c r="C144" s="121"/>
      <c r="D144" s="121" t="s">
        <v>309</v>
      </c>
      <c r="E144" s="121"/>
      <c r="F144" s="121"/>
      <c r="G144" s="121"/>
      <c r="H144" s="121"/>
      <c r="I144" s="121">
        <f>SUM(I132:I143)</f>
        <v>2482061</v>
      </c>
      <c r="J144" s="121" t="s">
        <v>220</v>
      </c>
      <c r="K144" s="121"/>
    </row>
    <row r="145" spans="1:11">
      <c r="C145" s="121"/>
      <c r="D145" s="121" t="s">
        <v>310</v>
      </c>
      <c r="E145" s="121"/>
      <c r="F145" s="121"/>
      <c r="G145" s="121"/>
      <c r="H145" s="121"/>
      <c r="I145" s="121">
        <f>I128-I144</f>
        <v>185196</v>
      </c>
      <c r="J145" s="121" t="s">
        <v>220</v>
      </c>
      <c r="K145" s="121"/>
    </row>
    <row r="146" spans="1:11">
      <c r="C146" s="121"/>
      <c r="D146" s="121" t="s">
        <v>311</v>
      </c>
      <c r="E146" s="121"/>
      <c r="F146" s="121"/>
      <c r="G146" s="121"/>
      <c r="H146" s="121"/>
      <c r="I146" s="121">
        <f>'PASH 1'!F45</f>
        <v>27779.399999999998</v>
      </c>
      <c r="J146" s="121" t="s">
        <v>220</v>
      </c>
      <c r="K146" s="121"/>
    </row>
    <row r="147" spans="1:11">
      <c r="C147" s="121"/>
      <c r="D147" s="121" t="s">
        <v>312</v>
      </c>
      <c r="E147" s="121"/>
      <c r="F147" s="121"/>
      <c r="G147" s="121"/>
      <c r="H147" s="121"/>
      <c r="I147" s="121">
        <f>I145-I146</f>
        <v>157416.6</v>
      </c>
      <c r="J147" s="121" t="s">
        <v>220</v>
      </c>
      <c r="K147" s="121"/>
    </row>
    <row r="148" spans="1:11">
      <c r="C148" s="121"/>
      <c r="D148" s="121"/>
      <c r="E148" s="121"/>
      <c r="F148" s="121"/>
      <c r="G148" s="121"/>
      <c r="H148" s="121"/>
      <c r="I148" s="121"/>
      <c r="J148" s="121"/>
      <c r="K148" s="121"/>
    </row>
    <row r="149" spans="1:11" ht="15.75">
      <c r="A149" s="9"/>
      <c r="B149" s="224" t="s">
        <v>26</v>
      </c>
      <c r="C149" s="224"/>
      <c r="D149" s="15" t="s">
        <v>27</v>
      </c>
      <c r="E149" s="1"/>
      <c r="F149" s="1"/>
      <c r="G149" s="1"/>
      <c r="H149" s="1"/>
      <c r="I149" s="1"/>
      <c r="J149" s="1"/>
      <c r="K149" s="1"/>
    </row>
    <row r="150" spans="1:11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9"/>
      <c r="B151" s="1"/>
      <c r="C151" s="115"/>
      <c r="D151" s="116" t="s">
        <v>211</v>
      </c>
      <c r="E151" s="1"/>
      <c r="F151" s="1"/>
      <c r="G151" s="1"/>
      <c r="H151" s="1"/>
      <c r="I151" s="1"/>
      <c r="J151" s="1"/>
      <c r="K151" s="1"/>
    </row>
    <row r="152" spans="1:11">
      <c r="A152" s="9"/>
      <c r="B152" s="1"/>
      <c r="C152" s="116" t="s">
        <v>212</v>
      </c>
      <c r="D152" s="116"/>
      <c r="E152" s="1"/>
      <c r="F152" s="1"/>
      <c r="G152" s="1"/>
      <c r="H152" s="1"/>
      <c r="I152" s="1"/>
      <c r="J152" s="1"/>
      <c r="K152" s="1"/>
    </row>
    <row r="153" spans="1:11">
      <c r="A153" s="9"/>
      <c r="B153" s="1"/>
      <c r="C153" s="116"/>
      <c r="D153" s="116" t="s">
        <v>213</v>
      </c>
      <c r="E153" s="1"/>
      <c r="F153" s="1"/>
      <c r="G153" s="1"/>
      <c r="H153" s="1"/>
      <c r="I153" s="1"/>
      <c r="J153" s="1"/>
      <c r="K153" s="1"/>
    </row>
    <row r="154" spans="1:11">
      <c r="A154" s="9"/>
      <c r="B154" s="1"/>
      <c r="C154" s="116" t="s">
        <v>214</v>
      </c>
      <c r="D154" s="116"/>
      <c r="E154" s="1"/>
      <c r="F154" s="1"/>
      <c r="G154" s="1"/>
      <c r="H154" s="1"/>
      <c r="I154" s="1"/>
      <c r="J154" s="1"/>
      <c r="K154" s="1"/>
    </row>
    <row r="155" spans="1:11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225" t="s">
        <v>208</v>
      </c>
      <c r="B156" s="225"/>
      <c r="C156" s="225"/>
      <c r="D156" s="225"/>
      <c r="E156" s="225"/>
      <c r="F156" s="1"/>
      <c r="H156" s="225" t="s">
        <v>12</v>
      </c>
      <c r="I156" s="225"/>
      <c r="J156" s="225"/>
      <c r="K156" s="225"/>
    </row>
    <row r="158" spans="1:11">
      <c r="D158" t="s">
        <v>313</v>
      </c>
      <c r="H158" t="s">
        <v>323</v>
      </c>
    </row>
    <row r="159" spans="1:11">
      <c r="H159" s="8" t="s">
        <v>378</v>
      </c>
    </row>
  </sheetData>
  <mergeCells count="3">
    <mergeCell ref="B149:C149"/>
    <mergeCell ref="A156:E156"/>
    <mergeCell ref="H156:K156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E16" sqref="E16:E17"/>
    </sheetView>
  </sheetViews>
  <sheetFormatPr defaultRowHeight="12.75"/>
  <cols>
    <col min="2" max="2" width="8.42578125" customWidth="1"/>
    <col min="3" max="3" width="20.5703125" customWidth="1"/>
    <col min="4" max="4" width="12.42578125" customWidth="1"/>
    <col min="5" max="5" width="16.140625" customWidth="1"/>
    <col min="6" max="6" width="12.85546875" customWidth="1"/>
  </cols>
  <sheetData>
    <row r="2" spans="2:6">
      <c r="B2" s="128" t="s">
        <v>314</v>
      </c>
      <c r="C2" s="128" t="s">
        <v>377</v>
      </c>
    </row>
    <row r="3" spans="2:6">
      <c r="B3" s="129" t="s">
        <v>315</v>
      </c>
      <c r="C3" s="159" t="s">
        <v>369</v>
      </c>
    </row>
    <row r="4" spans="2:6">
      <c r="B4" s="129" t="s">
        <v>316</v>
      </c>
      <c r="C4" s="229" t="s">
        <v>372</v>
      </c>
    </row>
    <row r="5" spans="2:6">
      <c r="B5" s="129" t="s">
        <v>317</v>
      </c>
      <c r="C5" s="130" t="s">
        <v>234</v>
      </c>
    </row>
    <row r="6" spans="2:6">
      <c r="B6" s="129"/>
      <c r="C6" s="6"/>
    </row>
    <row r="7" spans="2:6">
      <c r="B7" s="131" t="s">
        <v>360</v>
      </c>
    </row>
    <row r="8" spans="2:6" ht="13.5" thickBot="1">
      <c r="B8" s="131"/>
    </row>
    <row r="9" spans="2:6">
      <c r="B9" s="132" t="s">
        <v>2</v>
      </c>
      <c r="C9" s="133" t="s">
        <v>318</v>
      </c>
      <c r="D9" s="133" t="s">
        <v>319</v>
      </c>
      <c r="E9" s="133" t="s">
        <v>320</v>
      </c>
      <c r="F9" s="134" t="s">
        <v>227</v>
      </c>
    </row>
    <row r="10" spans="2:6" ht="13.5" thickBot="1">
      <c r="B10" s="135"/>
      <c r="C10" s="136"/>
      <c r="D10" s="136" t="s">
        <v>321</v>
      </c>
      <c r="E10" s="136"/>
      <c r="F10" s="137"/>
    </row>
    <row r="11" spans="2:6">
      <c r="B11" s="176"/>
      <c r="C11" s="177" t="s">
        <v>334</v>
      </c>
      <c r="D11" s="178"/>
      <c r="E11" s="178"/>
      <c r="F11" s="179"/>
    </row>
    <row r="12" spans="2:6" ht="13.5" thickBot="1">
      <c r="B12" s="170"/>
      <c r="C12" s="180"/>
      <c r="D12" s="171"/>
      <c r="E12" s="171"/>
      <c r="F12" s="172"/>
    </row>
    <row r="13" spans="2:6" ht="13.5" thickBot="1">
      <c r="B13" s="226" t="s">
        <v>322</v>
      </c>
      <c r="C13" s="227"/>
      <c r="D13" s="138"/>
      <c r="E13" s="138"/>
      <c r="F13" s="139">
        <f>SUM(F11:F12)</f>
        <v>0</v>
      </c>
    </row>
    <row r="14" spans="2:6">
      <c r="B14" s="9"/>
      <c r="C14" s="9"/>
      <c r="D14" s="1"/>
      <c r="E14" s="1"/>
      <c r="F14" s="1"/>
    </row>
    <row r="16" spans="2:6">
      <c r="E16" t="s">
        <v>323</v>
      </c>
    </row>
    <row r="17" spans="5:5">
      <c r="E17" s="8" t="s">
        <v>378</v>
      </c>
    </row>
  </sheetData>
  <mergeCells count="1">
    <mergeCell ref="B13:C1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I61"/>
  <sheetViews>
    <sheetView workbookViewId="0">
      <selection activeCell="D14" sqref="D14"/>
    </sheetView>
  </sheetViews>
  <sheetFormatPr defaultRowHeight="12.75"/>
  <cols>
    <col min="1" max="1" width="5.28515625" customWidth="1"/>
    <col min="2" max="2" width="8.42578125" customWidth="1"/>
    <col min="3" max="3" width="20.5703125" customWidth="1"/>
    <col min="4" max="4" width="12.42578125" customWidth="1"/>
    <col min="5" max="5" width="16.140625" customWidth="1"/>
    <col min="6" max="6" width="12.85546875" customWidth="1"/>
    <col min="7" max="7" width="12.28515625" customWidth="1"/>
  </cols>
  <sheetData>
    <row r="2" spans="2:7" ht="18">
      <c r="C2" s="140" t="s">
        <v>324</v>
      </c>
      <c r="D2" s="2"/>
      <c r="E2" s="2"/>
      <c r="F2" s="2"/>
    </row>
    <row r="3" spans="2:7">
      <c r="E3" s="129" t="s">
        <v>376</v>
      </c>
    </row>
    <row r="5" spans="2:7">
      <c r="B5" s="129" t="s">
        <v>325</v>
      </c>
      <c r="C5" s="128" t="s">
        <v>314</v>
      </c>
      <c r="D5" s="128" t="s">
        <v>377</v>
      </c>
    </row>
    <row r="6" spans="2:7">
      <c r="B6" s="129" t="s">
        <v>315</v>
      </c>
      <c r="C6" s="129" t="s">
        <v>315</v>
      </c>
      <c r="D6" s="159" t="s">
        <v>369</v>
      </c>
    </row>
    <row r="7" spans="2:7">
      <c r="B7" s="129" t="s">
        <v>316</v>
      </c>
      <c r="C7" s="129" t="s">
        <v>316</v>
      </c>
      <c r="D7" s="229" t="s">
        <v>372</v>
      </c>
    </row>
    <row r="8" spans="2:7">
      <c r="B8" s="129" t="s">
        <v>317</v>
      </c>
      <c r="C8" s="129" t="s">
        <v>317</v>
      </c>
      <c r="D8" s="130" t="s">
        <v>234</v>
      </c>
    </row>
    <row r="9" spans="2:7">
      <c r="B9" s="129" t="s">
        <v>326</v>
      </c>
    </row>
    <row r="10" spans="2:7">
      <c r="B10" s="141" t="s">
        <v>327</v>
      </c>
      <c r="C10" s="147" t="s">
        <v>328</v>
      </c>
      <c r="D10" s="147" t="s">
        <v>329</v>
      </c>
      <c r="E10" s="147" t="s">
        <v>330</v>
      </c>
      <c r="F10" s="147" t="s">
        <v>331</v>
      </c>
      <c r="G10" s="147" t="s">
        <v>227</v>
      </c>
    </row>
    <row r="11" spans="2:7">
      <c r="B11" s="141">
        <v>1</v>
      </c>
      <c r="C11" s="148"/>
      <c r="D11" s="127"/>
      <c r="E11" s="122"/>
      <c r="F11" s="122"/>
      <c r="G11" s="149"/>
    </row>
    <row r="12" spans="2:7">
      <c r="B12" s="147"/>
      <c r="C12" s="147" t="s">
        <v>332</v>
      </c>
      <c r="D12" s="147"/>
      <c r="E12" s="188"/>
      <c r="F12" s="147"/>
      <c r="G12" s="189">
        <f>SUM(G11:G11)</f>
        <v>0</v>
      </c>
    </row>
    <row r="14" spans="2:7">
      <c r="E14" t="s">
        <v>323</v>
      </c>
    </row>
    <row r="15" spans="2:7">
      <c r="E15" s="8" t="s">
        <v>378</v>
      </c>
    </row>
    <row r="19" spans="2:7" ht="18">
      <c r="C19" s="140" t="s">
        <v>333</v>
      </c>
      <c r="D19" s="2"/>
      <c r="E19" s="2"/>
      <c r="F19" s="2"/>
    </row>
    <row r="20" spans="2:7">
      <c r="B20" s="129" t="s">
        <v>325</v>
      </c>
      <c r="C20" s="128" t="s">
        <v>377</v>
      </c>
      <c r="E20" s="129" t="s">
        <v>355</v>
      </c>
    </row>
    <row r="21" spans="2:7" ht="13.5" thickBot="1">
      <c r="B21" s="129" t="s">
        <v>315</v>
      </c>
      <c r="C21" s="159" t="s">
        <v>369</v>
      </c>
    </row>
    <row r="22" spans="2:7">
      <c r="B22" s="152" t="s">
        <v>327</v>
      </c>
      <c r="C22" s="142" t="s">
        <v>328</v>
      </c>
      <c r="D22" s="142" t="s">
        <v>329</v>
      </c>
      <c r="E22" s="142" t="s">
        <v>330</v>
      </c>
      <c r="F22" s="142" t="s">
        <v>331</v>
      </c>
      <c r="G22" s="143" t="s">
        <v>227</v>
      </c>
    </row>
    <row r="23" spans="2:7">
      <c r="B23" s="144">
        <v>1</v>
      </c>
      <c r="C23" s="145"/>
      <c r="D23" s="148"/>
      <c r="E23" s="122"/>
      <c r="F23" s="122"/>
      <c r="G23" s="146"/>
    </row>
    <row r="24" spans="2:7" ht="13.5" thickBot="1">
      <c r="B24" s="153"/>
      <c r="C24" s="150" t="s">
        <v>332</v>
      </c>
      <c r="D24" s="150"/>
      <c r="E24" s="150">
        <f>SUM(E23:E23)</f>
        <v>0</v>
      </c>
      <c r="F24" s="150"/>
      <c r="G24" s="151">
        <f>SUM(G23:G23)</f>
        <v>0</v>
      </c>
    </row>
    <row r="29" spans="2:7">
      <c r="E29" t="s">
        <v>323</v>
      </c>
    </row>
    <row r="30" spans="2:7">
      <c r="E30" s="8" t="s">
        <v>378</v>
      </c>
    </row>
    <row r="31" spans="2:7">
      <c r="E31" s="8"/>
    </row>
    <row r="32" spans="2:7">
      <c r="E32" s="8"/>
    </row>
    <row r="33" spans="2:9">
      <c r="E33" s="8"/>
    </row>
    <row r="34" spans="2:9">
      <c r="E34" s="8"/>
    </row>
    <row r="35" spans="2:9" ht="18">
      <c r="C35" s="140" t="s">
        <v>335</v>
      </c>
      <c r="D35" s="2"/>
      <c r="E35" s="2"/>
      <c r="F35" s="2"/>
    </row>
    <row r="36" spans="2:9">
      <c r="B36" s="128" t="s">
        <v>314</v>
      </c>
      <c r="C36" s="128" t="s">
        <v>377</v>
      </c>
      <c r="E36" s="129" t="s">
        <v>376</v>
      </c>
    </row>
    <row r="37" spans="2:9" ht="13.5" thickBot="1">
      <c r="B37" s="129" t="s">
        <v>315</v>
      </c>
      <c r="C37" s="159" t="s">
        <v>369</v>
      </c>
    </row>
    <row r="38" spans="2:9">
      <c r="B38" s="152" t="s">
        <v>327</v>
      </c>
      <c r="C38" s="142" t="s">
        <v>328</v>
      </c>
      <c r="D38" s="142" t="s">
        <v>329</v>
      </c>
      <c r="E38" s="142" t="s">
        <v>330</v>
      </c>
      <c r="F38" s="142" t="s">
        <v>331</v>
      </c>
      <c r="G38" s="143" t="s">
        <v>227</v>
      </c>
    </row>
    <row r="39" spans="2:9">
      <c r="B39" s="144">
        <v>1</v>
      </c>
      <c r="C39" s="145"/>
      <c r="D39" s="127"/>
      <c r="E39" s="122"/>
      <c r="F39" s="125"/>
      <c r="G39" s="146"/>
      <c r="I39" s="8"/>
    </row>
    <row r="40" spans="2:9">
      <c r="B40" s="154">
        <v>2</v>
      </c>
      <c r="C40" s="145"/>
      <c r="D40" s="155"/>
      <c r="E40" s="156"/>
      <c r="F40" s="156"/>
      <c r="G40" s="146"/>
    </row>
    <row r="41" spans="2:9" ht="13.5" thickBot="1">
      <c r="B41" s="153"/>
      <c r="C41" s="150" t="s">
        <v>332</v>
      </c>
      <c r="D41" s="150"/>
      <c r="E41" s="150">
        <f>SUM(E39:E40)</f>
        <v>0</v>
      </c>
      <c r="F41" s="150"/>
      <c r="G41" s="151">
        <f>SUM(G39:G40)</f>
        <v>0</v>
      </c>
    </row>
    <row r="42" spans="2:9">
      <c r="E42" s="8"/>
    </row>
    <row r="43" spans="2:9">
      <c r="E43" s="8"/>
    </row>
    <row r="44" spans="2:9">
      <c r="E44" t="s">
        <v>323</v>
      </c>
    </row>
    <row r="45" spans="2:9">
      <c r="E45" s="8" t="s">
        <v>378</v>
      </c>
    </row>
    <row r="46" spans="2:9">
      <c r="E46" s="8"/>
    </row>
    <row r="47" spans="2:9">
      <c r="E47" s="8"/>
    </row>
    <row r="48" spans="2:9">
      <c r="E48" s="8"/>
    </row>
    <row r="49" spans="3:5">
      <c r="E49" s="8"/>
    </row>
    <row r="50" spans="3:5">
      <c r="E50" s="8"/>
    </row>
    <row r="51" spans="3:5">
      <c r="E51" s="8"/>
    </row>
    <row r="52" spans="3:5">
      <c r="E52" s="8"/>
    </row>
    <row r="53" spans="3:5">
      <c r="E53" s="8"/>
    </row>
    <row r="54" spans="3:5">
      <c r="E54" s="8"/>
    </row>
    <row r="55" spans="3:5">
      <c r="E55" s="8"/>
    </row>
    <row r="56" spans="3:5">
      <c r="E56" s="8"/>
    </row>
    <row r="57" spans="3:5">
      <c r="E57" s="8"/>
    </row>
    <row r="58" spans="3:5">
      <c r="E58" s="8"/>
    </row>
    <row r="60" spans="3:5">
      <c r="C60" t="s">
        <v>336</v>
      </c>
    </row>
    <row r="61" spans="3:5">
      <c r="C61" t="s">
        <v>337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PASH 1</vt:lpstr>
      <vt:lpstr>Fluksi 1</vt:lpstr>
      <vt:lpstr>Kapitali 1</vt:lpstr>
      <vt:lpstr>shenime</vt:lpstr>
      <vt:lpstr>mj trans</vt:lpstr>
      <vt:lpstr>inv</vt:lpstr>
      <vt:lpstr>AAM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Denis</cp:lastModifiedBy>
  <cp:lastPrinted>2017-03-26T07:18:43Z</cp:lastPrinted>
  <dcterms:created xsi:type="dcterms:W3CDTF">2002-02-16T18:16:52Z</dcterms:created>
  <dcterms:modified xsi:type="dcterms:W3CDTF">2018-03-29T20:09:42Z</dcterms:modified>
</cp:coreProperties>
</file>