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 \QKR KONDI\FORMATET E QKR-kondi\"/>
    </mc:Choice>
  </mc:AlternateContent>
  <bookViews>
    <workbookView xWindow="936" yWindow="60" windowWidth="19440" windowHeight="670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7" i="18" l="1"/>
  <c r="D47" i="18" l="1"/>
  <c r="B42" i="18" l="1"/>
  <c r="B47" i="18" s="1"/>
  <c r="B57" i="18" s="1"/>
  <c r="D44" i="18" l="1"/>
  <c r="B44" i="18"/>
  <c r="D19" i="18"/>
  <c r="D37" i="18"/>
  <c r="D26" i="18"/>
  <c r="B26" i="18"/>
  <c r="B27" i="18"/>
  <c r="D23" i="18"/>
  <c r="D22" i="18"/>
  <c r="B23" i="18"/>
  <c r="B22" i="18"/>
  <c r="D20" i="18"/>
  <c r="B19" i="18"/>
  <c r="B20" i="18"/>
  <c r="D55" i="18" l="1"/>
  <c r="B55" i="18"/>
  <c r="D42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<sst xmlns="http://schemas.openxmlformats.org/spreadsheetml/2006/main" count="414" uniqueCount="271">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</sst>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9" fillId="63" borderId="26" xfId="0" applyNumberFormat="1" applyFont="1" applyFill="1" applyBorder="1" applyAlignment="1">
      <alignment vertical="center"/>
    </xf>
    <xf numFmtId="3" fontId="189" fillId="63" borderId="27" xfId="0" applyNumberFormat="1" applyFont="1" applyFill="1" applyBorder="1" applyAlignment="1">
      <alignment vertical="center"/>
    </xf>
    <xf numFmtId="183" fontId="187" fillId="63" borderId="26" xfId="215" applyNumberFormat="1" applyFont="1" applyFill="1" applyBorder="1" applyAlignment="1">
      <alignment horizontal="center" vertical="center"/>
    </xf>
    <xf numFmtId="183" fontId="187" fillId="63" borderId="0" xfId="215" applyNumberFormat="1" applyFont="1" applyFill="1" applyBorder="1" applyAlignment="1">
      <alignment vertical="center"/>
    </xf>
    <xf numFmtId="3" fontId="188" fillId="63" borderId="0" xfId="0" applyNumberFormat="1" applyFont="1" applyFill="1" applyBorder="1" applyAlignment="1">
      <alignment horizontal="right" vertical="center"/>
    </xf>
    <xf numFmtId="3" fontId="189" fillId="63" borderId="0" xfId="0" applyNumberFormat="1" applyFont="1" applyFill="1" applyBorder="1" applyAlignment="1">
      <alignment horizontal="center" vertical="center"/>
    </xf>
    <xf numFmtId="183" fontId="189" fillId="63" borderId="0" xfId="215" applyNumberFormat="1" applyFont="1" applyFill="1" applyBorder="1" applyAlignment="1">
      <alignment horizontal="center" vertical="center"/>
    </xf>
    <xf numFmtId="183" fontId="187" fillId="63" borderId="0" xfId="215" applyNumberFormat="1" applyFont="1" applyFill="1" applyBorder="1" applyAlignment="1">
      <alignment horizontal="center" vertical="center"/>
    </xf>
    <xf numFmtId="3" fontId="189" fillId="63" borderId="0" xfId="0" applyNumberFormat="1" applyFont="1" applyFill="1" applyBorder="1" applyAlignment="1">
      <alignment vertical="center"/>
    </xf>
    <xf numFmtId="183" fontId="189" fillId="63" borderId="0" xfId="215" applyNumberFormat="1" applyFont="1" applyFill="1" applyBorder="1" applyAlignment="1">
      <alignment vertical="center"/>
    </xf>
    <xf numFmtId="0" fontId="175" fillId="0" borderId="0" xfId="3506" applyFont="1" applyBorder="1" applyAlignment="1">
      <alignment horizontal="center" vertical="center"/>
    </xf>
    <xf numFmtId="0" fontId="176" fillId="0" borderId="0" xfId="3275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Presje" xfId="215" builtinId="3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6" zoomScaleNormal="100" workbookViewId="0">
      <selection activeCell="A50" sqref="A5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6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269</v>
      </c>
    </row>
    <row r="10" spans="1:6">
      <c r="A10" s="63" t="s">
        <v>261</v>
      </c>
      <c r="B10" s="86">
        <v>13356108</v>
      </c>
      <c r="C10" s="52"/>
      <c r="D10" s="64">
        <v>12340816</v>
      </c>
      <c r="E10" s="51"/>
      <c r="F10" s="81" t="s">
        <v>266</v>
      </c>
    </row>
    <row r="11" spans="1:6">
      <c r="A11" s="63" t="s">
        <v>263</v>
      </c>
      <c r="B11" s="64"/>
      <c r="C11" s="52"/>
      <c r="D11" s="64"/>
      <c r="E11" s="51"/>
      <c r="F11" s="81" t="s">
        <v>267</v>
      </c>
    </row>
    <row r="12" spans="1:6">
      <c r="A12" s="63" t="s">
        <v>264</v>
      </c>
      <c r="B12" s="64"/>
      <c r="C12" s="52"/>
      <c r="D12" s="64"/>
      <c r="E12" s="51"/>
      <c r="F12" s="81" t="s">
        <v>267</v>
      </c>
    </row>
    <row r="13" spans="1:6">
      <c r="A13" s="63" t="s">
        <v>265</v>
      </c>
      <c r="B13" s="64"/>
      <c r="C13" s="52"/>
      <c r="D13" s="64"/>
      <c r="E13" s="51"/>
      <c r="F13" s="81" t="s">
        <v>267</v>
      </c>
    </row>
    <row r="14" spans="1:6">
      <c r="A14" s="63" t="s">
        <v>262</v>
      </c>
      <c r="B14" s="87">
        <v>4194667</v>
      </c>
      <c r="C14" s="52"/>
      <c r="D14" s="64"/>
      <c r="E14" s="51"/>
      <c r="F14" s="81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8">
        <f>-8473291</f>
        <v>-8473291</v>
      </c>
      <c r="C19" s="52"/>
      <c r="D19" s="64">
        <f>-5380708</f>
        <v>-5380708</v>
      </c>
      <c r="E19" s="51"/>
      <c r="F19" s="42"/>
    </row>
    <row r="20" spans="1:6">
      <c r="A20" s="63" t="s">
        <v>247</v>
      </c>
      <c r="B20" s="89">
        <f>-523483</f>
        <v>-523483</v>
      </c>
      <c r="C20" s="52"/>
      <c r="D20" s="64">
        <f>-718962</f>
        <v>-718962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7">
        <f>-2804688</f>
        <v>-2804688</v>
      </c>
      <c r="C22" s="52"/>
      <c r="D22" s="83">
        <f>-2500727</f>
        <v>-2500727</v>
      </c>
      <c r="E22" s="51"/>
      <c r="F22" s="42"/>
    </row>
    <row r="23" spans="1:6">
      <c r="A23" s="63" t="s">
        <v>249</v>
      </c>
      <c r="B23" s="87">
        <f>-476542</f>
        <v>-476542</v>
      </c>
      <c r="C23" s="52"/>
      <c r="D23" s="84">
        <f>-417621</f>
        <v>-417621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90">
        <f>-1551848</f>
        <v>-1551848</v>
      </c>
      <c r="C26" s="52"/>
      <c r="D26" s="85">
        <f>-1214498</f>
        <v>-1214498</v>
      </c>
      <c r="E26" s="51"/>
      <c r="F26" s="42"/>
    </row>
    <row r="27" spans="1:6">
      <c r="A27" s="45" t="s">
        <v>221</v>
      </c>
      <c r="B27" s="87">
        <f>-2930370</f>
        <v>-2930370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87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91">
        <f>-301007</f>
        <v>-301007</v>
      </c>
      <c r="C37" s="52"/>
      <c r="D37" s="84">
        <f>-225560</f>
        <v>-225560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270</v>
      </c>
      <c r="B41" s="92"/>
      <c r="C41" s="52"/>
      <c r="D41" s="64"/>
      <c r="E41" s="51"/>
      <c r="F41" s="42"/>
    </row>
    <row r="42" spans="1:6">
      <c r="A42" s="45" t="s">
        <v>224</v>
      </c>
      <c r="B42" s="55">
        <f>SUM(B9:B41)</f>
        <v>489546</v>
      </c>
      <c r="C42" s="55"/>
      <c r="D42" s="54">
        <f>SUM(D9:D41)</f>
        <v>1882740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-85357</f>
        <v>-85357</v>
      </c>
      <c r="C44" s="52"/>
      <c r="D44" s="64">
        <f>-282411</f>
        <v>-282411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58">
        <f>SUM(B42:B46)</f>
        <v>404189</v>
      </c>
      <c r="C47" s="58"/>
      <c r="D47" s="58">
        <f t="shared" ref="D47" si="0">SUM(D42:D46)</f>
        <v>1600329</v>
      </c>
      <c r="E47" s="58"/>
      <c r="F47" s="58"/>
    </row>
    <row r="48" spans="1:6" ht="14.4" thickBot="1">
      <c r="A48" s="67"/>
      <c r="B48" s="52"/>
      <c r="C48" s="68"/>
      <c r="D48" s="68"/>
      <c r="E48" s="59"/>
      <c r="F48" s="42"/>
    </row>
    <row r="49" spans="1:6" ht="14.4" thickTop="1">
      <c r="A49" s="69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245</v>
      </c>
      <c r="B55" s="71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4"/>
      <c r="C56" s="74"/>
      <c r="D56" s="73"/>
      <c r="E56" s="60"/>
      <c r="F56" s="37"/>
    </row>
    <row r="57" spans="1:6" ht="14.4" thickBot="1">
      <c r="A57" s="69" t="s">
        <v>246</v>
      </c>
      <c r="B57" s="76">
        <f>B47+B55</f>
        <v>404189</v>
      </c>
      <c r="C57" s="76"/>
      <c r="D57" s="75">
        <f>D47+D55</f>
        <v>1600329</v>
      </c>
      <c r="E57" s="60"/>
      <c r="F57" s="37"/>
    </row>
    <row r="58" spans="1:6" ht="14.4" thickTop="1">
      <c r="A58" s="72"/>
      <c r="B58" s="74"/>
      <c r="C58" s="74"/>
      <c r="D58" s="73"/>
      <c r="E58" s="60"/>
      <c r="F58" s="37"/>
    </row>
    <row r="59" spans="1:6" ht="14.4">
      <c r="A59" s="77" t="s">
        <v>234</v>
      </c>
      <c r="B59" s="74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93"/>
      <c r="C62" s="39"/>
      <c r="D62" s="39"/>
      <c r="E62" s="61"/>
      <c r="F62" s="39"/>
    </row>
    <row r="63" spans="1:6">
      <c r="A63" s="38"/>
      <c r="B63" s="93"/>
      <c r="C63" s="39"/>
      <c r="D63" s="39"/>
      <c r="E63" s="61"/>
      <c r="F63" s="39"/>
    </row>
    <row r="64" spans="1:6">
      <c r="A64" s="40" t="s">
        <v>260</v>
      </c>
      <c r="B64" s="93"/>
      <c r="C64" s="39"/>
      <c r="D64" s="39"/>
      <c r="E64" s="61"/>
      <c r="F64" s="39"/>
    </row>
    <row r="65" spans="1:6">
      <c r="A65" s="78"/>
      <c r="B65" s="94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Fleta të punës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2019-07-20T17:55:16Z</dcterms:modified>
</cp:coreProperties>
</file>