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ledi Puna\Viti 2018\Bilanci viti 2018\"/>
    </mc:Choice>
  </mc:AlternateContent>
  <bookViews>
    <workbookView xWindow="0" yWindow="0" windowWidth="20490" windowHeight="7620" activeTab="2"/>
  </bookViews>
  <sheets>
    <sheet name="Kapaku" sheetId="1" r:id="rId1"/>
    <sheet name="Aktivi" sheetId="2" r:id="rId2"/>
    <sheet name="Pasivi" sheetId="3" r:id="rId3"/>
    <sheet name="PASH" sheetId="4" r:id="rId4"/>
    <sheet name="Fluksi mon." sheetId="5" r:id="rId5"/>
    <sheet name="Kapitali" sheetId="6" r:id="rId6"/>
  </sheets>
  <definedNames>
    <definedName name="_xlnm.Print_Area" localSheetId="0">Kapaku!$B$2:$N$42</definedName>
  </definedNames>
  <calcPr calcId="162913"/>
</workbook>
</file>

<file path=xl/calcChain.xml><?xml version="1.0" encoding="utf-8"?>
<calcChain xmlns="http://schemas.openxmlformats.org/spreadsheetml/2006/main">
  <c r="D24" i="4" l="1"/>
  <c r="D23" i="4"/>
  <c r="D22" i="4"/>
  <c r="D15" i="4"/>
  <c r="D33" i="4"/>
  <c r="D38" i="4" s="1"/>
  <c r="K29" i="6"/>
  <c r="J29" i="6"/>
  <c r="I29" i="6"/>
  <c r="G29" i="6"/>
  <c r="F29" i="6"/>
  <c r="E29" i="6"/>
  <c r="D29" i="6"/>
  <c r="C29" i="6"/>
  <c r="B29" i="6"/>
  <c r="L28" i="6"/>
  <c r="L27" i="6"/>
  <c r="L26" i="6"/>
  <c r="L25" i="6"/>
  <c r="L24" i="6"/>
  <c r="L23" i="6"/>
  <c r="L22" i="6"/>
  <c r="L21" i="6"/>
  <c r="L20" i="6"/>
  <c r="H20" i="6"/>
  <c r="G20" i="6"/>
  <c r="F20" i="6"/>
  <c r="E20" i="6"/>
  <c r="D20" i="6"/>
  <c r="C20" i="6"/>
  <c r="B20" i="6"/>
  <c r="L19" i="6"/>
  <c r="L18" i="6"/>
  <c r="K18" i="6"/>
  <c r="J18" i="6"/>
  <c r="I18" i="6"/>
  <c r="H18" i="6"/>
  <c r="G18" i="6"/>
  <c r="F18" i="6"/>
  <c r="E18" i="6"/>
  <c r="D18" i="6"/>
  <c r="C18" i="6"/>
  <c r="B18" i="6"/>
  <c r="L17" i="6"/>
  <c r="L16" i="6"/>
  <c r="H16" i="6"/>
  <c r="L15" i="6"/>
  <c r="L14" i="6"/>
  <c r="L13" i="6"/>
  <c r="F13" i="6"/>
  <c r="L12" i="6"/>
  <c r="L11" i="6"/>
  <c r="H11" i="6"/>
  <c r="L10" i="6"/>
  <c r="H10" i="6"/>
  <c r="L9" i="6"/>
  <c r="L8" i="6"/>
  <c r="K8" i="6"/>
  <c r="J8" i="6"/>
  <c r="I8" i="6"/>
  <c r="H8" i="6"/>
  <c r="G8" i="6"/>
  <c r="F8" i="6"/>
  <c r="E8" i="6"/>
  <c r="D8" i="6"/>
  <c r="C8" i="6"/>
  <c r="B8" i="6"/>
  <c r="L7" i="6"/>
  <c r="A2" i="6"/>
  <c r="A1" i="6"/>
  <c r="C39" i="5"/>
  <c r="C37" i="5"/>
  <c r="C36" i="5"/>
  <c r="C35" i="5"/>
  <c r="C24" i="5"/>
  <c r="C23" i="5"/>
  <c r="C15" i="5"/>
  <c r="C14" i="5"/>
  <c r="C7" i="5"/>
  <c r="A2" i="5"/>
  <c r="A1" i="5"/>
  <c r="E60" i="4"/>
  <c r="E59" i="4"/>
  <c r="D59" i="4"/>
  <c r="E53" i="4"/>
  <c r="E38" i="4"/>
  <c r="E33" i="4"/>
  <c r="E32" i="4"/>
  <c r="D32" i="4"/>
  <c r="E29" i="4"/>
  <c r="D29" i="4"/>
  <c r="E24" i="4"/>
  <c r="E23" i="4"/>
  <c r="E22" i="4"/>
  <c r="D16" i="4"/>
  <c r="E15" i="4"/>
  <c r="E12" i="4"/>
  <c r="D12" i="4"/>
  <c r="A2" i="4"/>
  <c r="A1" i="4"/>
  <c r="E57" i="3"/>
  <c r="E56" i="3"/>
  <c r="E55" i="3"/>
  <c r="E53" i="3"/>
  <c r="D53" i="3"/>
  <c r="E42" i="3"/>
  <c r="D42" i="3"/>
  <c r="E35" i="3"/>
  <c r="D35" i="3"/>
  <c r="E24" i="3"/>
  <c r="D24" i="3"/>
  <c r="E20" i="3"/>
  <c r="D20" i="3"/>
  <c r="A2" i="3"/>
  <c r="A1" i="3"/>
  <c r="E58" i="2"/>
  <c r="D58" i="2"/>
  <c r="E57" i="2"/>
  <c r="D57" i="2"/>
  <c r="E54" i="2"/>
  <c r="D54" i="2"/>
  <c r="E48" i="2"/>
  <c r="D48" i="2"/>
  <c r="E45" i="2"/>
  <c r="E33" i="2"/>
  <c r="D33" i="2"/>
  <c r="E31" i="2"/>
  <c r="E30" i="2"/>
  <c r="D30" i="2"/>
  <c r="E21" i="2"/>
  <c r="D21" i="2"/>
  <c r="D53" i="4" l="1"/>
  <c r="D60" i="4" s="1"/>
  <c r="D55" i="3"/>
  <c r="D56" i="3" s="1"/>
  <c r="D57" i="3" s="1"/>
  <c r="H22" i="6"/>
  <c r="H29" i="6" s="1"/>
  <c r="L29" i="6" s="1"/>
</calcChain>
</file>

<file path=xl/sharedStrings.xml><?xml version="1.0" encoding="utf-8"?>
<sst xmlns="http://schemas.openxmlformats.org/spreadsheetml/2006/main" count="366" uniqueCount="312">
  <si>
    <t>PASQYRAT    FINANCIARE</t>
  </si>
  <si>
    <t>( Mbeshtetur ne ligjin nr 9228 dt 29.04.2004 "Per Kontabilitetin dhe Pasqyrat Financiare",</t>
  </si>
  <si>
    <t>te ndryshuar , dhe ne Standartet Kombetare te Kontabilitetit - SKK-2 te Permiresuara )</t>
  </si>
  <si>
    <t>Te dhena identifikuese</t>
  </si>
  <si>
    <t>Te dhena te tjera</t>
  </si>
  <si>
    <t>-</t>
  </si>
  <si>
    <t>Emri</t>
  </si>
  <si>
    <t>RIVIERA SHPK</t>
  </si>
  <si>
    <t>□</t>
  </si>
  <si>
    <t>Individuale</t>
  </si>
  <si>
    <t xml:space="preserve">Pasqyra Finaciare </t>
  </si>
  <si>
    <t>Nipt</t>
  </si>
  <si>
    <t>K 51503045 A</t>
  </si>
  <si>
    <t>Te konsoliduara</t>
  </si>
  <si>
    <t>Adresa</t>
  </si>
  <si>
    <t>Autostrada Tirane-Durres</t>
  </si>
  <si>
    <t>Monedha</t>
  </si>
  <si>
    <t>Leke</t>
  </si>
  <si>
    <t>Data e krijimit</t>
  </si>
  <si>
    <t>25.06.2002</t>
  </si>
  <si>
    <t>Rrumbullakimi</t>
  </si>
  <si>
    <t>Nr Regjistrit Tregetar</t>
  </si>
  <si>
    <t>Periudha Kontabel</t>
  </si>
  <si>
    <t>Nga</t>
  </si>
  <si>
    <t>01.01.2018</t>
  </si>
  <si>
    <t>Deri</t>
  </si>
  <si>
    <t>31.12.2018</t>
  </si>
  <si>
    <t>Fusha e veprimtarise</t>
  </si>
  <si>
    <t>Tregeti &amp; Perpunim</t>
  </si>
  <si>
    <t>Mermeri</t>
  </si>
  <si>
    <t>Data e plotesimit te PF</t>
  </si>
  <si>
    <t>27.03.2019</t>
  </si>
  <si>
    <t>Riviera Shpk</t>
  </si>
  <si>
    <t>K51503045A</t>
  </si>
  <si>
    <t>Pasqyra e Pozicionit Financiar (Bilanci)</t>
  </si>
  <si>
    <t>Per periudhen: 01/01/2018  deri: 31/12/2018</t>
  </si>
  <si>
    <t>AKTIVET</t>
  </si>
  <si>
    <t>Shenime</t>
  </si>
  <si>
    <t>Viti  2018</t>
  </si>
  <si>
    <t>Viti  2017</t>
  </si>
  <si>
    <t>1</t>
  </si>
  <si>
    <t>Aktivet afatshkurtra</t>
  </si>
  <si>
    <t>1.1</t>
  </si>
  <si>
    <t>Aktivet Monetare</t>
  </si>
  <si>
    <t>1.2</t>
  </si>
  <si>
    <t>Investime</t>
  </si>
  <si>
    <t>1.2.1</t>
  </si>
  <si>
    <t>Në tituj pronësie të njësive ekonomike brenda grupit</t>
  </si>
  <si>
    <t>1.2.2</t>
  </si>
  <si>
    <t>Aksionet e veta</t>
  </si>
  <si>
    <t>1.2.3</t>
  </si>
  <si>
    <t>Te tjera Financiare</t>
  </si>
  <si>
    <t>Shuma 1.2</t>
  </si>
  <si>
    <t>1.3</t>
  </si>
  <si>
    <t>Të drejta të arkëtueshme</t>
  </si>
  <si>
    <t>1.3.1</t>
  </si>
  <si>
    <t>Nga aktiviteti i shfrytëzimit</t>
  </si>
  <si>
    <t>1.3.2</t>
  </si>
  <si>
    <t>Nga njësitë ekonomike brenda grupit</t>
  </si>
  <si>
    <t>1.3.3</t>
  </si>
  <si>
    <t>Nga  njësitë ekonomike ku ka interesa pjesëmarrëse</t>
  </si>
  <si>
    <t>1.3.4</t>
  </si>
  <si>
    <t>Të tjera</t>
  </si>
  <si>
    <t>1.3.5</t>
  </si>
  <si>
    <t>Kapital i nënshkruar i papaguar</t>
  </si>
  <si>
    <t>Shuma 1.3</t>
  </si>
  <si>
    <t>1.4</t>
  </si>
  <si>
    <t>Inventari</t>
  </si>
  <si>
    <t>1.4.1</t>
  </si>
  <si>
    <t>Lendet e para</t>
  </si>
  <si>
    <t>1.4.2</t>
  </si>
  <si>
    <t>Prodhime në proces dhe gjysëmprodukte</t>
  </si>
  <si>
    <t>1.4.3</t>
  </si>
  <si>
    <t>Produkte te gatshme</t>
  </si>
  <si>
    <t>1.4.4</t>
  </si>
  <si>
    <t>Mallra per rishitje</t>
  </si>
  <si>
    <t>1.4.5</t>
  </si>
  <si>
    <t xml:space="preserve">Te tjera </t>
  </si>
  <si>
    <t>1.4.6</t>
  </si>
  <si>
    <t>AAGJM të mbajtura për shitje</t>
  </si>
  <si>
    <t>1.4.7</t>
  </si>
  <si>
    <t>Parapagime për inventar</t>
  </si>
  <si>
    <t>Shuma 1.4</t>
  </si>
  <si>
    <t>1.5</t>
  </si>
  <si>
    <t>Shpenzime të shtyra</t>
  </si>
  <si>
    <t>1.6</t>
  </si>
  <si>
    <t>Të arkëtueshme nga të ardhurat e konstatuara</t>
  </si>
  <si>
    <t>TOTALI</t>
  </si>
  <si>
    <t>2</t>
  </si>
  <si>
    <t>Aktivet afatgjata</t>
  </si>
  <si>
    <t>2.1</t>
  </si>
  <si>
    <t>Aktive financiare</t>
  </si>
  <si>
    <t>2.1.1</t>
  </si>
  <si>
    <t>Tituj pronësie në njësitë ekonomike brenda grupit</t>
  </si>
  <si>
    <t>2.1.2</t>
  </si>
  <si>
    <t xml:space="preserve">Tituj të huadhënies në njësitë ekonomike brenda grupit </t>
  </si>
  <si>
    <t>2.1.3</t>
  </si>
  <si>
    <t xml:space="preserve">Tituj pronësie  në njësitë ekonomike ku ka interesa pjesëmarrëse </t>
  </si>
  <si>
    <t>2.1.4</t>
  </si>
  <si>
    <t>Tituj të huadhënies  në njësitë ekonomike ku ka interesa pjesëmarrëse</t>
  </si>
  <si>
    <t>2.1.5</t>
  </si>
  <si>
    <t xml:space="preserve">Tituj të tjerë të mbajtur si aktive afatgjata </t>
  </si>
  <si>
    <t>2.1.6</t>
  </si>
  <si>
    <t>Tituj të tjerë të huadhënies</t>
  </si>
  <si>
    <t>Shuma 2.1</t>
  </si>
  <si>
    <t>2.2</t>
  </si>
  <si>
    <t>Aktive afatgjata materiale</t>
  </si>
  <si>
    <t>2.2.1</t>
  </si>
  <si>
    <t>Toka dhe ndërtesa</t>
  </si>
  <si>
    <t>2.2.2</t>
  </si>
  <si>
    <t>Impiante dhe makineri</t>
  </si>
  <si>
    <t>2.2.3</t>
  </si>
  <si>
    <t xml:space="preserve">Të tjera Instalime dhe pajisje </t>
  </si>
  <si>
    <t>2.2.4</t>
  </si>
  <si>
    <t xml:space="preserve">Parapagime për aktive materiale dhe në proces </t>
  </si>
  <si>
    <t>Shuma 2.2</t>
  </si>
  <si>
    <t>2.3</t>
  </si>
  <si>
    <t>Aktivet biologjike afatgjata</t>
  </si>
  <si>
    <t>2.4</t>
  </si>
  <si>
    <t>Aktivet afatgjata jomateriale</t>
  </si>
  <si>
    <t>2.4.1</t>
  </si>
  <si>
    <t>Koncesione,patenta,liçenca,marka tregtare,të drejta dhe aktive të ngjashme</t>
  </si>
  <si>
    <t>2.4.2</t>
  </si>
  <si>
    <t>Emri i Mirë</t>
  </si>
  <si>
    <t>2.4.3</t>
  </si>
  <si>
    <t xml:space="preserve">Parapagime për AAJM                                                                 </t>
  </si>
  <si>
    <t>Shuma 2.4</t>
  </si>
  <si>
    <t>2.5</t>
  </si>
  <si>
    <t>Aktive tatimore të shtyra</t>
  </si>
  <si>
    <t>2.6</t>
  </si>
  <si>
    <t>Kapitali i nënshkruar i papaguar</t>
  </si>
  <si>
    <t>Totali i Aktiveve</t>
  </si>
  <si>
    <t>Aktive jashte bilancit</t>
  </si>
  <si>
    <t>Per periudhen: 01/01/2018 deri: 31/12/2018</t>
  </si>
  <si>
    <t>PASIVET</t>
  </si>
  <si>
    <t>3</t>
  </si>
  <si>
    <t>Detyrimet Afatshkurtra</t>
  </si>
  <si>
    <t>3.1.1</t>
  </si>
  <si>
    <t>Titujt e huamarrjes</t>
  </si>
  <si>
    <t>3.1.2</t>
  </si>
  <si>
    <t>Detyrime ndaj institucioneve të kredisë</t>
  </si>
  <si>
    <t>3.1.3</t>
  </si>
  <si>
    <t xml:space="preserve">Arkëtime në avancë për porosi </t>
  </si>
  <si>
    <t>3.1.4</t>
  </si>
  <si>
    <t>Të pagueshme për aktivitetin e shfrytëzimit</t>
  </si>
  <si>
    <t>3.1.5</t>
  </si>
  <si>
    <t>Dëftesa të pagueshme</t>
  </si>
  <si>
    <t>3.1.6</t>
  </si>
  <si>
    <t>Të pagueshme ndaj njësive ekonomike brenda grupit</t>
  </si>
  <si>
    <t>3.1.7</t>
  </si>
  <si>
    <t>Të pagueshme ndaj  njësive ekonomike ku ka interesa pjesëmarrëse</t>
  </si>
  <si>
    <t>3.1.8</t>
  </si>
  <si>
    <t>Të pagueshme ndaj punonjësve dhe sigurimeve shoqërore/shëndetsore</t>
  </si>
  <si>
    <t>3.1.9</t>
  </si>
  <si>
    <t>Të pagueshme për detyrimet tatimore</t>
  </si>
  <si>
    <t>3.1.10</t>
  </si>
  <si>
    <t>Të tjera të pagueshme</t>
  </si>
  <si>
    <t>Shuma 3</t>
  </si>
  <si>
    <t>Të pagueshme për shpenzime të konstatuara</t>
  </si>
  <si>
    <t xml:space="preserve">Të ardhura të shtyra </t>
  </si>
  <si>
    <t>Provizione</t>
  </si>
  <si>
    <t>Detyrime afatgjata</t>
  </si>
  <si>
    <t>4.1.1</t>
  </si>
  <si>
    <t>4.1.2</t>
  </si>
  <si>
    <t>4.1.3</t>
  </si>
  <si>
    <t xml:space="preserve">Arkëtimet në avancë për porosi </t>
  </si>
  <si>
    <t>4.1.4</t>
  </si>
  <si>
    <t>4.1.5</t>
  </si>
  <si>
    <t>4.1.6</t>
  </si>
  <si>
    <t>4.1.7</t>
  </si>
  <si>
    <t>4.1.8</t>
  </si>
  <si>
    <t>Shuma 4</t>
  </si>
  <si>
    <t xml:space="preserve">Të pagueshme për shpenzime të konstatuara </t>
  </si>
  <si>
    <t>Të ardhura të shtyra</t>
  </si>
  <si>
    <t>Provizione:</t>
  </si>
  <si>
    <t>4.4.1</t>
  </si>
  <si>
    <t xml:space="preserve">Provizione  për pensionet </t>
  </si>
  <si>
    <t>4.4.2</t>
  </si>
  <si>
    <t>Provizione të tjera</t>
  </si>
  <si>
    <t>Detyrime tatimore të shtyra</t>
  </si>
  <si>
    <t>5</t>
  </si>
  <si>
    <t>Kapitali</t>
  </si>
  <si>
    <t>5.1</t>
  </si>
  <si>
    <t>Kapitali dhe Rezervat</t>
  </si>
  <si>
    <t>5.2</t>
  </si>
  <si>
    <t>Kapitali i Nënshkruar</t>
  </si>
  <si>
    <t>5.3</t>
  </si>
  <si>
    <t>Primi i lidhur me kapitalin</t>
  </si>
  <si>
    <t>5.4</t>
  </si>
  <si>
    <t>Rezerva rivlerësimi</t>
  </si>
  <si>
    <t>5.5</t>
  </si>
  <si>
    <t>Rezerva të tjera</t>
  </si>
  <si>
    <t>5.5.1</t>
  </si>
  <si>
    <t xml:space="preserve">Rezerva ligjore </t>
  </si>
  <si>
    <t>5.5.2</t>
  </si>
  <si>
    <t>Rezerva statutore</t>
  </si>
  <si>
    <t>5.5.3</t>
  </si>
  <si>
    <t>Shuma 5.5</t>
  </si>
  <si>
    <t>5.7</t>
  </si>
  <si>
    <t>Fitimet e pashperndara</t>
  </si>
  <si>
    <t>5.8</t>
  </si>
  <si>
    <t>Fitim / Humbja e vitit financiar</t>
  </si>
  <si>
    <t>TOTALI   I   DETYRIMEVE   DHE   KAPITALIT</t>
  </si>
  <si>
    <t>Pasive jashte bilancit</t>
  </si>
  <si>
    <t>Pasqyra e Performancës</t>
  </si>
  <si>
    <t>(Pasqyra e të ardhurave dhe shpenzimeve)</t>
  </si>
  <si>
    <t>Formati 1 – Shpenzimet e shfrytëzimit të klasifikuara sipas natyrës</t>
  </si>
  <si>
    <t>Emertimi</t>
  </si>
  <si>
    <t>Viti 2018</t>
  </si>
  <si>
    <t>Viti 2017</t>
  </si>
  <si>
    <t>Të ardhura nga aktiviteti i shfrytëzimit</t>
  </si>
  <si>
    <t>Ndryshimi në inventarin e produkteve të gatshme dhe prodhimit në proces</t>
  </si>
  <si>
    <t>Puna e kryer nga njësia ekonomike dhe e kapitalizuar</t>
  </si>
  <si>
    <t>4</t>
  </si>
  <si>
    <t>Të ardhura të tjera të shfrytëzimit</t>
  </si>
  <si>
    <t xml:space="preserve">Lënda e parë dhe materiale të konsumueshme </t>
  </si>
  <si>
    <t xml:space="preserve">Të tjera shpenzime </t>
  </si>
  <si>
    <t>Kosto e punes</t>
  </si>
  <si>
    <t>Paga dhe shpërblime</t>
  </si>
  <si>
    <t>Shpenzime të sigurimeve shoqërore/shëndetsore (paraqitur veçmas nga shpenzimet për pensionet)</t>
  </si>
  <si>
    <t>Zhvlerësimi i aktiveve afatgjata materiale</t>
  </si>
  <si>
    <t>Shpenzime konsumi dhe amortizimi</t>
  </si>
  <si>
    <t>Shpenzime të tjera shfrytëzimi</t>
  </si>
  <si>
    <t>Totali i shpenzimeve</t>
  </si>
  <si>
    <t>Fitimi apo humbja nga veprimtaria kryesore</t>
  </si>
  <si>
    <t xml:space="preserve">Të ardhura të tjera </t>
  </si>
  <si>
    <t>Të ardhura nga njësitë ekonomike ku ka interesa pjesëmarrëse (paraqitur veçmas të ardhurat   nga njësitë ekonomike brenda grupit)</t>
  </si>
  <si>
    <t>Të ardhura nga investimet dhe huatë e tjera pjesë e aktiveve afatgjata (paraqitur veçmas të ardhurat nga njësitë ekonomike brenda grupit)</t>
  </si>
  <si>
    <t>Interesa të arkëtueshëm dhe të ardhura të tjera të ngjashme (paraqitur veçmas të ardhurat nga njësitë ekonomike brenda grupit)</t>
  </si>
  <si>
    <t>Zhvlerësimi i aktiveve  financiare dhe investimeve financiare të mbajtura si  aktive afatshkurtra</t>
  </si>
  <si>
    <t>Shpenzime financiare</t>
  </si>
  <si>
    <t>Shpenzime interesi dhe shpenzime  të ngjashme (paraqitur veçmas shpenzimet për t'u paguar tek njësitë ekonomike brenda grupit)</t>
  </si>
  <si>
    <t>Shpenzime të tjera financiare</t>
  </si>
  <si>
    <t xml:space="preserve">Pjesa e fitimit/humbjes nga pjesëmarrjet </t>
  </si>
  <si>
    <t>Fitimi(humbja) para tatimit</t>
  </si>
  <si>
    <t>Shpenzimet e tatimit mbi fitimin</t>
  </si>
  <si>
    <t>Shpenzimi aktual i tatimit mbi fitimin</t>
  </si>
  <si>
    <t>Shpenzimi i tatim fitimit të shtyrë</t>
  </si>
  <si>
    <t>Pjesa e tatim fitimit të  pjesëmarrjeve</t>
  </si>
  <si>
    <t>Fitimi (humbja) neto e vitit financiar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</si>
  <si>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</si>
  <si>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</si>
  <si>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</si>
  <si>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</si>
  <si>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Nr</t>
  </si>
  <si>
    <t>Pershkrimi  i  Elementeve</t>
  </si>
  <si>
    <t>Shenimet</t>
  </si>
  <si>
    <t>Fitimi/Humbja e vitit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</si>
  <si>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</si>
  <si>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</si>
  <si>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</si>
  <si>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</si>
  <si>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</si>
  <si>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</si>
  <si>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</si>
  <si>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</si>
  <si>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Per periudhen: 01/01/2018deri: 31/12/2018</t>
  </si>
  <si>
    <t>Pasqyra   e   Fluksit   te Mjeteve   Monetare - Metoda direkte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</si>
  <si>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</si>
  <si>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</si>
  <si>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</si>
  <si>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</si>
  <si>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</si>
  <si>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</si>
  <si>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</si>
  <si>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</si>
  <si>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</si>
  <si>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</si>
  <si>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</si>
  <si>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</si>
  <si>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</si>
  <si>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</si>
  <si>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</si>
  <si>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</si>
  <si>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</si>
  <si>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</si>
  <si>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</si>
  <si>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</si>
  <si>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</si>
  <si>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</si>
  <si>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</si>
  <si>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</si>
  <si>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</si>
  <si>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</si>
  <si>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</si>
  <si>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</si>
  <si>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</si>
  <si>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</si>
  <si>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</si>
  <si>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</si>
  <si>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</si>
  <si>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</si>
  <si>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</si>
  <si>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</si>
  <si>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</si>
  <si>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Fitimi i pashperndare</t>
  </si>
  <si>
    <t>Fitim / Humbja e vitit</t>
  </si>
  <si>
    <t>Totali</t>
  </si>
  <si>
    <t>Interesa Jo-Kontrollues</t>
  </si>
  <si>
    <t>Pozicioni financiar më 31 dhjetor 2016</t>
  </si>
  <si>
    <t>Efekti i ndryshimeve në politikat kontabël</t>
  </si>
  <si>
    <t>Pozicioni financiar i rideklaruar më 1 janar 2017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</si>
  <si>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</si>
  <si>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</si>
  <si>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</si>
  <si>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</si>
  <si>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</si>
  <si>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</si>
  <si>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</si>
  <si>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Pozicioni financiar i rideklaruar më 31 dhjetor 2017</t>
  </si>
  <si>
    <t>Pozicioni financiar i rideklaruar më 1 janar 2018</t>
  </si>
  <si>
    <t>Pozicioni financiar më 31 dhjetor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</si>
</sst>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"/>
    <numFmt numFmtId="165" formatCode="#,##0.000"/>
  </numFmts>
  <fonts count="27" x14ac:knownFonts="1">
    <font>
      <sz val="10"/>
      <color rgb="FF000000"/>
      <name val="Arial"/>
    </font>
    <font>
      <sz val="12"/>
      <color rgb="FF000000"/>
      <name val="Times New Roman"/>
    </font>
    <font>
      <i/>
      <u/>
      <sz val="12"/>
      <color rgb="FF000000"/>
      <name val="Times New Roman"/>
    </font>
    <font>
      <i/>
      <sz val="12"/>
      <color rgb="FF000000"/>
      <name val="Times New Roman"/>
    </font>
    <font>
      <sz val="36"/>
      <color rgb="FF000000"/>
      <name val="Times New Roman"/>
    </font>
    <font>
      <b/>
      <sz val="12"/>
      <color rgb="FF000000"/>
      <name val="Times New Roman"/>
    </font>
    <font>
      <u/>
      <sz val="12"/>
      <color rgb="FF000000"/>
      <name val="Times New Roman"/>
    </font>
    <font>
      <b/>
      <u/>
      <sz val="12"/>
      <color rgb="FF000000"/>
      <name val="Times New Roman"/>
    </font>
    <font>
      <b/>
      <sz val="14"/>
      <color rgb="FF000000"/>
      <name val="Arial"/>
    </font>
    <font>
      <sz val="10"/>
      <color rgb="FF000000"/>
      <name val="MS Sans Serif"/>
    </font>
    <font>
      <i/>
      <sz val="8.15"/>
      <color rgb="FF000000"/>
      <name val="Times New Roman"/>
    </font>
    <font>
      <i/>
      <sz val="6.95"/>
      <color rgb="FF000000"/>
      <name val="Times New Roman"/>
    </font>
    <font>
      <i/>
      <sz val="9"/>
      <color rgb="FF000000"/>
      <name val="Times New Roman"/>
    </font>
    <font>
      <b/>
      <i/>
      <sz val="10"/>
      <color rgb="FF000000"/>
      <name val="Times New Roman"/>
    </font>
    <font>
      <b/>
      <sz val="10"/>
      <color rgb="FF000000"/>
      <name val="Arial"/>
    </font>
    <font>
      <b/>
      <i/>
      <sz val="11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i/>
      <sz val="11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i/>
      <sz val="10"/>
      <color rgb="FF000000"/>
      <name val="Times New Roman"/>
    </font>
    <font>
      <b/>
      <i/>
      <sz val="9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4"/>
      <color rgb="FF000000"/>
      <name val="Times New Roman"/>
    </font>
    <font>
      <b/>
      <i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333399"/>
      </top>
      <bottom style="hair">
        <color rgb="FF000000"/>
      </bottom>
      <diagonal/>
    </border>
    <border>
      <left style="double">
        <color rgb="FF333399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333399"/>
      </left>
      <right style="thin">
        <color rgb="FF000000"/>
      </right>
      <top style="hair">
        <color rgb="FF000000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333399"/>
      </bottom>
      <diagonal/>
    </border>
    <border>
      <left style="double">
        <color rgb="FF333399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333399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double">
        <color rgb="FF333399"/>
      </left>
      <right/>
      <top style="hair">
        <color rgb="FF000000"/>
      </top>
      <bottom style="double">
        <color rgb="FF333399"/>
      </bottom>
      <diagonal/>
    </border>
    <border>
      <left/>
      <right/>
      <top style="hair">
        <color rgb="FF000000"/>
      </top>
      <bottom style="double">
        <color rgb="FF333399"/>
      </bottom>
      <diagonal/>
    </border>
    <border>
      <left style="double">
        <color rgb="FF333399"/>
      </left>
      <right/>
      <top style="double">
        <color rgb="FF333399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333399"/>
      </top>
      <bottom style="dotted">
        <color rgb="FF000000"/>
      </bottom>
      <diagonal/>
    </border>
    <border>
      <left/>
      <right/>
      <top style="double">
        <color rgb="FF333399"/>
      </top>
      <bottom style="dotted">
        <color rgb="FF000000"/>
      </bottom>
      <diagonal/>
    </border>
    <border>
      <left style="thin">
        <color rgb="FF000000"/>
      </left>
      <right style="double">
        <color rgb="FF333399"/>
      </right>
      <top style="double">
        <color rgb="FF333399"/>
      </top>
      <bottom style="dotted">
        <color rgb="FF000000"/>
      </bottom>
      <diagonal/>
    </border>
    <border>
      <left style="double">
        <color rgb="FF333399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uble">
        <color rgb="FF333399"/>
      </right>
      <top style="dotted">
        <color rgb="FF000000"/>
      </top>
      <bottom style="dotted">
        <color rgb="FF000000"/>
      </bottom>
      <diagonal/>
    </border>
    <border>
      <left style="double">
        <color rgb="FF333399"/>
      </left>
      <right/>
      <top style="dotted">
        <color rgb="FF000000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uble">
        <color rgb="FF333399"/>
      </bottom>
      <diagonal/>
    </border>
    <border>
      <left style="thin">
        <color rgb="FF000000"/>
      </left>
      <right style="double">
        <color rgb="FF333399"/>
      </right>
      <top style="dotted">
        <color rgb="FF000000"/>
      </top>
      <bottom style="double">
        <color rgb="FF333399"/>
      </bottom>
      <diagonal/>
    </border>
    <border>
      <left style="double">
        <color rgb="FF333399"/>
      </left>
      <right/>
      <top style="double">
        <color rgb="FF333399"/>
      </top>
      <bottom style="hair">
        <color rgb="FF000000"/>
      </bottom>
      <diagonal/>
    </border>
    <border>
      <left/>
      <right/>
      <top style="double">
        <color rgb="FF333399"/>
      </top>
      <bottom style="hair">
        <color rgb="FF000000"/>
      </bottom>
      <diagonal/>
    </border>
    <border>
      <left style="double">
        <color rgb="FF00B0F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B0F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double">
        <color rgb="FF00B0F0"/>
      </left>
      <right/>
      <top style="hair">
        <color rgb="FF000000"/>
      </top>
      <bottom style="hair">
        <color rgb="FF000000"/>
      </bottom>
      <diagonal/>
    </border>
    <border>
      <left style="double">
        <color rgb="FF333399"/>
      </left>
      <right style="thin">
        <color rgb="FF000000"/>
      </right>
      <top style="double">
        <color rgb="FF333399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333399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333399"/>
      </top>
      <bottom/>
      <diagonal/>
    </border>
    <border>
      <left style="thin">
        <color rgb="FF000000"/>
      </left>
      <right style="double">
        <color rgb="FF333399"/>
      </right>
      <top style="double">
        <color rgb="FF333399"/>
      </top>
      <bottom/>
      <diagonal/>
    </border>
    <border>
      <left style="double">
        <color rgb="FF333399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double">
        <color rgb="FF333399"/>
      </right>
      <top style="dashed">
        <color rgb="FF000000"/>
      </top>
      <bottom style="dashed">
        <color rgb="FF000000"/>
      </bottom>
      <diagonal/>
    </border>
    <border>
      <left style="double">
        <color rgb="FF333399"/>
      </left>
      <right style="thin">
        <color rgb="FF000000"/>
      </right>
      <top style="dashed">
        <color rgb="FF000000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ouble">
        <color rgb="FF333399"/>
      </bottom>
      <diagonal/>
    </border>
    <border>
      <left style="thin">
        <color rgb="FF000000"/>
      </left>
      <right style="double">
        <color rgb="FF333399"/>
      </right>
      <top style="dashed">
        <color rgb="FF000000"/>
      </top>
      <bottom style="double">
        <color rgb="FF333399"/>
      </bottom>
      <diagonal/>
    </border>
    <border>
      <left style="double">
        <color rgb="FF333399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double">
        <color rgb="FF333399"/>
      </right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/>
      <diagonal/>
    </border>
    <border>
      <left/>
      <right/>
      <top style="dashed">
        <color rgb="FF000000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double">
        <color rgb="FF00B0F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double">
        <color rgb="FF00B0F0"/>
      </left>
      <right style="thin">
        <color rgb="FF000000"/>
      </right>
      <top style="double">
        <color rgb="FF00B0F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B0F0"/>
      </top>
      <bottom style="hair">
        <color rgb="FF000000"/>
      </bottom>
      <diagonal/>
    </border>
    <border>
      <left style="double">
        <color rgb="FF00B0F0"/>
      </left>
      <right style="thin">
        <color rgb="FF000000"/>
      </right>
      <top style="hair">
        <color rgb="FF000000"/>
      </top>
      <bottom style="double">
        <color rgb="FF00B0F0"/>
      </bottom>
      <diagonal/>
    </border>
    <border>
      <left style="double">
        <color rgb="FF00B0F0"/>
      </left>
      <right/>
      <top style="hair">
        <color rgb="FF000000"/>
      </top>
      <bottom style="double">
        <color rgb="FF00B0F0"/>
      </bottom>
      <diagonal/>
    </border>
    <border>
      <left/>
      <right style="thin">
        <color rgb="FF000000"/>
      </right>
      <top style="hair">
        <color rgb="FF000000"/>
      </top>
      <bottom style="double">
        <color rgb="FF00B0F0"/>
      </bottom>
      <diagonal/>
    </border>
    <border>
      <left style="double">
        <color rgb="FF333399"/>
      </left>
      <right style="thin">
        <color rgb="FF000000"/>
      </right>
      <top style="double">
        <color rgb="FF333399"/>
      </top>
      <bottom style="hair">
        <color rgb="FF000000"/>
      </bottom>
      <diagonal/>
    </border>
  </borders>
  <cellStyleXfs count="1">
    <xf numFmtId="0" fontId="0" fillId="0" borderId="0"/>
  </cellStyleXfs>
  <cellXfs count="238"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Protection="1"/>
    <xf numFmtId="0" fontId="0" fillId="2" borderId="0" xfId="0" applyFill="1" applyProtection="1"/>
    <xf numFmtId="0" fontId="4" fillId="2" borderId="0" xfId="0" applyFont="1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1" xfId="0" applyFont="1" applyFill="1" applyBorder="1" applyProtection="1"/>
    <xf numFmtId="0" fontId="1" fillId="2" borderId="2" xfId="0" applyFont="1" applyFill="1" applyBorder="1" applyProtection="1"/>
    <xf numFmtId="0" fontId="1" fillId="2" borderId="3" xfId="0" applyFont="1" applyFill="1" applyBorder="1" applyProtection="1"/>
    <xf numFmtId="0" fontId="1" fillId="2" borderId="4" xfId="0" applyFont="1" applyFill="1" applyBorder="1" applyProtection="1"/>
    <xf numFmtId="0" fontId="5" fillId="2" borderId="0" xfId="0" applyFont="1" applyFill="1" applyProtection="1"/>
    <xf numFmtId="0" fontId="1" fillId="2" borderId="5" xfId="0" applyFont="1" applyFill="1" applyBorder="1" applyProtection="1"/>
    <xf numFmtId="0" fontId="1" fillId="2" borderId="0" xfId="0" applyFont="1" applyFill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5" xfId="0" applyFont="1" applyFill="1" applyBorder="1" applyProtection="1"/>
    <xf numFmtId="0" fontId="6" fillId="2" borderId="0" xfId="0" applyFont="1" applyFill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4" xfId="0" applyFont="1" applyFill="1" applyBorder="1" applyAlignment="1" applyProtection="1">
      <alignment horizontal="right"/>
    </xf>
    <xf numFmtId="0" fontId="5" fillId="2" borderId="0" xfId="0" applyFont="1" applyFill="1" applyAlignment="1" applyProtection="1">
      <alignment horizontal="center"/>
    </xf>
    <xf numFmtId="0" fontId="0" fillId="2" borderId="5" xfId="0" applyFill="1" applyBorder="1" applyProtection="1"/>
    <xf numFmtId="0" fontId="1" fillId="2" borderId="1" xfId="0" applyFont="1" applyFill="1" applyBorder="1" applyAlignment="1" applyProtection="1">
      <alignment horizontal="right"/>
    </xf>
    <xf numFmtId="0" fontId="5" fillId="2" borderId="7" xfId="0" applyFont="1" applyFill="1" applyBorder="1" applyProtection="1"/>
    <xf numFmtId="14" fontId="7" fillId="2" borderId="7" xfId="0" applyNumberFormat="1" applyFont="1" applyFill="1" applyBorder="1" applyAlignment="1" applyProtection="1">
      <alignment horizontal="center"/>
    </xf>
    <xf numFmtId="0" fontId="7" fillId="2" borderId="7" xfId="0" applyFont="1" applyFill="1" applyBorder="1" applyProtection="1"/>
    <xf numFmtId="0" fontId="5" fillId="2" borderId="9" xfId="0" applyFont="1" applyFill="1" applyBorder="1" applyProtection="1"/>
    <xf numFmtId="0" fontId="5" fillId="2" borderId="5" xfId="0" applyFont="1" applyFill="1" applyBorder="1" applyProtection="1"/>
    <xf numFmtId="0" fontId="5" fillId="2" borderId="5" xfId="0" applyFont="1" applyFill="1" applyBorder="1" applyAlignment="1" applyProtection="1">
      <alignment horizontal="left"/>
    </xf>
    <xf numFmtId="14" fontId="7" fillId="2" borderId="0" xfId="0" applyNumberFormat="1" applyFont="1" applyFill="1" applyAlignment="1" applyProtection="1">
      <alignment horizontal="center"/>
    </xf>
    <xf numFmtId="0" fontId="7" fillId="2" borderId="0" xfId="0" applyFont="1" applyFill="1" applyProtection="1"/>
    <xf numFmtId="0" fontId="7" fillId="2" borderId="5" xfId="0" applyFont="1" applyFill="1" applyBorder="1" applyProtection="1"/>
    <xf numFmtId="0" fontId="5" fillId="2" borderId="0" xfId="0" applyFont="1" applyFill="1" applyAlignment="1" applyProtection="1">
      <alignment horizontal="right"/>
    </xf>
    <xf numFmtId="0" fontId="5" fillId="2" borderId="0" xfId="0" applyFont="1" applyFill="1" applyProtection="1"/>
    <xf numFmtId="0" fontId="7" fillId="2" borderId="8" xfId="0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right"/>
    </xf>
    <xf numFmtId="0" fontId="5" fillId="2" borderId="7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right"/>
    </xf>
    <xf numFmtId="0" fontId="5" fillId="2" borderId="8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vertical="center"/>
    </xf>
    <xf numFmtId="0" fontId="11" fillId="2" borderId="0" xfId="0" applyFont="1" applyFill="1" applyAlignment="1" applyProtection="1">
      <alignment horizontal="center" vertical="center"/>
    </xf>
    <xf numFmtId="4" fontId="9" fillId="2" borderId="0" xfId="0" applyNumberFormat="1" applyFont="1" applyFill="1" applyProtection="1"/>
    <xf numFmtId="4" fontId="12" fillId="2" borderId="0" xfId="0" applyNumberFormat="1" applyFont="1" applyFill="1" applyAlignment="1" applyProtection="1">
      <alignment vertical="center"/>
    </xf>
    <xf numFmtId="0" fontId="13" fillId="2" borderId="0" xfId="0" applyFont="1" applyFill="1" applyProtection="1"/>
    <xf numFmtId="0" fontId="14" fillId="2" borderId="0" xfId="0" applyFont="1" applyFill="1" applyProtection="1"/>
    <xf numFmtId="0" fontId="14" fillId="2" borderId="5" xfId="0" applyFont="1" applyFill="1" applyBorder="1" applyProtection="1"/>
    <xf numFmtId="0" fontId="15" fillId="2" borderId="0" xfId="0" applyFont="1" applyFill="1" applyAlignment="1" applyProtection="1">
      <alignment vertical="center"/>
    </xf>
    <xf numFmtId="0" fontId="15" fillId="2" borderId="0" xfId="0" applyFont="1" applyFill="1" applyProtection="1"/>
    <xf numFmtId="0" fontId="16" fillId="2" borderId="0" xfId="0" applyFont="1" applyFill="1" applyProtection="1"/>
    <xf numFmtId="4" fontId="16" fillId="2" borderId="0" xfId="0" applyNumberFormat="1" applyFont="1" applyFill="1" applyProtection="1"/>
    <xf numFmtId="3" fontId="17" fillId="2" borderId="0" xfId="0" applyNumberFormat="1" applyFont="1" applyFill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right" vertical="center"/>
    </xf>
    <xf numFmtId="4" fontId="18" fillId="2" borderId="0" xfId="0" applyNumberFormat="1" applyFont="1" applyFill="1" applyAlignment="1" applyProtection="1">
      <alignment vertical="center"/>
    </xf>
    <xf numFmtId="3" fontId="18" fillId="2" borderId="0" xfId="0" applyNumberFormat="1" applyFont="1" applyFill="1" applyAlignment="1" applyProtection="1">
      <alignment horizontal="right" vertical="center"/>
    </xf>
    <xf numFmtId="0" fontId="18" fillId="2" borderId="0" xfId="0" applyFont="1" applyFill="1" applyAlignment="1" applyProtection="1">
      <alignment horizontal="center" vertical="center"/>
    </xf>
    <xf numFmtId="37" fontId="16" fillId="2" borderId="0" xfId="0" applyNumberFormat="1" applyFont="1" applyFill="1" applyProtection="1"/>
    <xf numFmtId="37" fontId="18" fillId="2" borderId="0" xfId="0" applyNumberFormat="1" applyFont="1" applyFill="1" applyAlignment="1" applyProtection="1">
      <alignment horizontal="right" vertical="center"/>
    </xf>
    <xf numFmtId="4" fontId="16" fillId="2" borderId="0" xfId="0" applyNumberFormat="1" applyFont="1" applyFill="1" applyProtection="1"/>
    <xf numFmtId="4" fontId="16" fillId="2" borderId="0" xfId="0" applyNumberFormat="1" applyFont="1" applyFill="1" applyProtection="1"/>
    <xf numFmtId="0" fontId="16" fillId="2" borderId="0" xfId="0" applyFont="1" applyFill="1" applyProtection="1"/>
    <xf numFmtId="3" fontId="16" fillId="2" borderId="0" xfId="0" applyNumberFormat="1" applyFont="1" applyFill="1" applyProtection="1"/>
    <xf numFmtId="0" fontId="16" fillId="2" borderId="0" xfId="0" applyFont="1" applyFill="1" applyAlignment="1" applyProtection="1">
      <alignment vertical="justify"/>
    </xf>
    <xf numFmtId="37" fontId="19" fillId="2" borderId="10" xfId="0" applyNumberFormat="1" applyFont="1" applyFill="1" applyBorder="1" applyAlignment="1" applyProtection="1">
      <alignment horizontal="center" vertical="center" wrapText="1"/>
    </xf>
    <xf numFmtId="0" fontId="19" fillId="2" borderId="11" xfId="0" applyFont="1" applyFill="1" applyBorder="1" applyAlignment="1" applyProtection="1">
      <alignment vertical="center"/>
    </xf>
    <xf numFmtId="0" fontId="19" fillId="2" borderId="12" xfId="0" applyFont="1" applyFill="1" applyBorder="1" applyAlignment="1" applyProtection="1">
      <alignment vertical="center"/>
    </xf>
    <xf numFmtId="0" fontId="20" fillId="2" borderId="12" xfId="0" applyFont="1" applyFill="1" applyBorder="1" applyAlignment="1" applyProtection="1">
      <alignment horizontal="center"/>
    </xf>
    <xf numFmtId="37" fontId="19" fillId="2" borderId="12" xfId="0" applyNumberFormat="1" applyFont="1" applyFill="1" applyBorder="1" applyAlignment="1" applyProtection="1">
      <alignment horizontal="right" vertical="center"/>
    </xf>
    <xf numFmtId="0" fontId="20" fillId="2" borderId="11" xfId="0" applyFont="1" applyFill="1" applyBorder="1" applyProtection="1"/>
    <xf numFmtId="0" fontId="20" fillId="2" borderId="12" xfId="0" applyFont="1" applyFill="1" applyBorder="1" applyProtection="1"/>
    <xf numFmtId="37" fontId="20" fillId="2" borderId="12" xfId="0" applyNumberFormat="1" applyFont="1" applyFill="1" applyBorder="1" applyProtection="1"/>
    <xf numFmtId="0" fontId="20" fillId="2" borderId="12" xfId="0" applyFont="1" applyFill="1" applyBorder="1" applyProtection="1"/>
    <xf numFmtId="0" fontId="20" fillId="2" borderId="11" xfId="0" applyFont="1" applyFill="1" applyBorder="1" applyAlignment="1" applyProtection="1">
      <alignment vertical="center"/>
    </xf>
    <xf numFmtId="0" fontId="20" fillId="2" borderId="12" xfId="0" applyFont="1" applyFill="1" applyBorder="1" applyAlignment="1" applyProtection="1">
      <alignment vertical="center"/>
    </xf>
    <xf numFmtId="37" fontId="20" fillId="2" borderId="12" xfId="0" applyNumberFormat="1" applyFont="1" applyFill="1" applyBorder="1" applyAlignment="1" applyProtection="1">
      <alignment horizontal="right" vertical="center"/>
    </xf>
    <xf numFmtId="0" fontId="19" fillId="2" borderId="13" xfId="0" applyFont="1" applyFill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center" vertical="center"/>
    </xf>
    <xf numFmtId="37" fontId="20" fillId="2" borderId="14" xfId="0" applyNumberFormat="1" applyFont="1" applyFill="1" applyBorder="1" applyProtection="1"/>
    <xf numFmtId="0" fontId="19" fillId="2" borderId="10" xfId="0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left" vertical="center"/>
    </xf>
    <xf numFmtId="0" fontId="21" fillId="2" borderId="12" xfId="0" applyFont="1" applyFill="1" applyBorder="1" applyAlignment="1" applyProtection="1">
      <alignment vertical="center"/>
    </xf>
    <xf numFmtId="0" fontId="19" fillId="2" borderId="11" xfId="0" applyFont="1" applyFill="1" applyBorder="1" applyAlignment="1" applyProtection="1">
      <alignment horizontal="left" vertical="center"/>
    </xf>
    <xf numFmtId="0" fontId="19" fillId="2" borderId="11" xfId="0" applyFont="1" applyFill="1" applyBorder="1" applyAlignment="1" applyProtection="1">
      <alignment horizontal="left"/>
    </xf>
    <xf numFmtId="0" fontId="19" fillId="2" borderId="12" xfId="0" applyFont="1" applyFill="1" applyBorder="1" applyProtection="1"/>
    <xf numFmtId="0" fontId="20" fillId="2" borderId="11" xfId="0" applyFont="1" applyFill="1" applyBorder="1" applyAlignment="1" applyProtection="1">
      <alignment horizontal="left" vertical="center"/>
    </xf>
    <xf numFmtId="0" fontId="21" fillId="2" borderId="11" xfId="0" applyFont="1" applyFill="1" applyBorder="1" applyAlignment="1" applyProtection="1">
      <alignment horizontal="left"/>
    </xf>
    <xf numFmtId="0" fontId="21" fillId="2" borderId="12" xfId="0" applyFont="1" applyFill="1" applyBorder="1" applyProtection="1"/>
    <xf numFmtId="0" fontId="21" fillId="2" borderId="12" xfId="0" applyFont="1" applyFill="1" applyBorder="1" applyAlignment="1" applyProtection="1">
      <alignment vertical="center" wrapText="1"/>
    </xf>
    <xf numFmtId="0" fontId="21" fillId="2" borderId="12" xfId="0" applyFont="1" applyFill="1" applyBorder="1" applyAlignment="1" applyProtection="1">
      <alignment wrapText="1"/>
    </xf>
    <xf numFmtId="0" fontId="19" fillId="2" borderId="12" xfId="0" applyFont="1" applyFill="1" applyBorder="1" applyAlignment="1" applyProtection="1">
      <alignment vertical="center" wrapText="1"/>
    </xf>
    <xf numFmtId="0" fontId="20" fillId="2" borderId="12" xfId="0" applyFont="1" applyFill="1" applyBorder="1" applyAlignment="1" applyProtection="1">
      <alignment vertical="center" wrapText="1"/>
    </xf>
    <xf numFmtId="0" fontId="21" fillId="2" borderId="15" xfId="0" applyFont="1" applyFill="1" applyBorder="1" applyAlignment="1" applyProtection="1">
      <alignment horizontal="left" vertical="center"/>
    </xf>
    <xf numFmtId="0" fontId="21" fillId="2" borderId="15" xfId="0" applyFont="1" applyFill="1" applyBorder="1" applyAlignment="1" applyProtection="1">
      <alignment horizontal="left"/>
    </xf>
    <xf numFmtId="0" fontId="20" fillId="2" borderId="16" xfId="0" applyFont="1" applyFill="1" applyBorder="1" applyAlignment="1" applyProtection="1">
      <alignment horizontal="center"/>
    </xf>
    <xf numFmtId="0" fontId="20" fillId="2" borderId="16" xfId="0" applyFont="1" applyFill="1" applyBorder="1" applyAlignment="1" applyProtection="1">
      <alignment horizontal="center"/>
    </xf>
    <xf numFmtId="0" fontId="19" fillId="2" borderId="17" xfId="0" applyFont="1" applyFill="1" applyBorder="1" applyAlignment="1" applyProtection="1">
      <alignment vertical="center"/>
    </xf>
    <xf numFmtId="0" fontId="19" fillId="2" borderId="18" xfId="0" applyFont="1" applyFill="1" applyBorder="1" applyAlignment="1" applyProtection="1">
      <alignment vertical="center"/>
    </xf>
    <xf numFmtId="0" fontId="21" fillId="2" borderId="12" xfId="0" applyFont="1" applyFill="1" applyBorder="1" applyAlignment="1" applyProtection="1">
      <alignment horizontal="left" vertical="center"/>
    </xf>
    <xf numFmtId="4" fontId="17" fillId="2" borderId="4" xfId="0" applyNumberFormat="1" applyFont="1" applyFill="1" applyBorder="1" applyAlignment="1" applyProtection="1">
      <alignment horizontal="center" wrapText="1"/>
    </xf>
    <xf numFmtId="4" fontId="17" fillId="2" borderId="4" xfId="0" applyNumberFormat="1" applyFont="1" applyFill="1" applyBorder="1" applyProtection="1"/>
    <xf numFmtId="4" fontId="16" fillId="2" borderId="4" xfId="0" applyNumberFormat="1" applyFont="1" applyFill="1" applyBorder="1" applyProtection="1"/>
    <xf numFmtId="3" fontId="17" fillId="2" borderId="4" xfId="0" applyNumberFormat="1" applyFont="1" applyFill="1" applyBorder="1" applyProtection="1"/>
    <xf numFmtId="0" fontId="17" fillId="2" borderId="0" xfId="0" applyFont="1" applyFill="1" applyProtection="1"/>
    <xf numFmtId="0" fontId="18" fillId="2" borderId="12" xfId="0" applyFont="1" applyFill="1" applyBorder="1" applyProtection="1"/>
    <xf numFmtId="0" fontId="16" fillId="2" borderId="19" xfId="0" applyFont="1" applyFill="1" applyBorder="1" applyProtection="1"/>
    <xf numFmtId="37" fontId="16" fillId="2" borderId="12" xfId="0" applyNumberFormat="1" applyFont="1" applyFill="1" applyBorder="1" applyProtection="1"/>
    <xf numFmtId="0" fontId="16" fillId="2" borderId="15" xfId="0" applyFont="1" applyFill="1" applyBorder="1" applyProtection="1"/>
    <xf numFmtId="0" fontId="16" fillId="2" borderId="20" xfId="0" applyFont="1" applyFill="1" applyBorder="1" applyProtection="1"/>
    <xf numFmtId="0" fontId="18" fillId="2" borderId="14" xfId="0" applyFont="1" applyFill="1" applyBorder="1" applyProtection="1"/>
    <xf numFmtId="0" fontId="16" fillId="2" borderId="21" xfId="0" applyFont="1" applyFill="1" applyBorder="1" applyProtection="1"/>
    <xf numFmtId="37" fontId="16" fillId="2" borderId="14" xfId="0" applyNumberFormat="1" applyFont="1" applyFill="1" applyBorder="1" applyProtection="1"/>
    <xf numFmtId="0" fontId="18" fillId="2" borderId="12" xfId="0" applyFont="1" applyFill="1" applyBorder="1" applyAlignment="1" applyProtection="1">
      <alignment wrapText="1"/>
    </xf>
    <xf numFmtId="4" fontId="16" fillId="2" borderId="0" xfId="0" applyNumberFormat="1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3" fillId="2" borderId="0" xfId="0" applyFont="1" applyFill="1" applyProtection="1"/>
    <xf numFmtId="4" fontId="23" fillId="2" borderId="0" xfId="0" applyNumberFormat="1" applyFont="1" applyFill="1" applyProtection="1"/>
    <xf numFmtId="0" fontId="23" fillId="2" borderId="0" xfId="0" applyFont="1" applyFill="1" applyAlignment="1" applyProtection="1">
      <alignment vertical="center"/>
    </xf>
    <xf numFmtId="0" fontId="23" fillId="2" borderId="0" xfId="0" applyFont="1" applyFill="1" applyProtection="1"/>
    <xf numFmtId="0" fontId="22" fillId="2" borderId="0" xfId="0" applyFont="1" applyFill="1" applyProtection="1"/>
    <xf numFmtId="0" fontId="24" fillId="2" borderId="0" xfId="0" applyFont="1" applyFill="1" applyProtection="1"/>
    <xf numFmtId="4" fontId="23" fillId="2" borderId="0" xfId="0" applyNumberFormat="1" applyFont="1" applyFill="1" applyAlignment="1" applyProtection="1">
      <alignment vertical="center"/>
    </xf>
    <xf numFmtId="0" fontId="23" fillId="2" borderId="22" xfId="0" applyFont="1" applyFill="1" applyBorder="1" applyProtection="1"/>
    <xf numFmtId="4" fontId="24" fillId="2" borderId="23" xfId="0" applyNumberFormat="1" applyFont="1" applyFill="1" applyBorder="1" applyAlignment="1" applyProtection="1">
      <alignment horizontal="center" vertical="center" textRotation="90" wrapText="1"/>
    </xf>
    <xf numFmtId="4" fontId="24" fillId="2" borderId="24" xfId="0" applyNumberFormat="1" applyFont="1" applyFill="1" applyBorder="1" applyAlignment="1" applyProtection="1">
      <alignment horizontal="center" vertical="center" textRotation="90" wrapText="1"/>
    </xf>
    <xf numFmtId="4" fontId="24" fillId="2" borderId="25" xfId="0" applyNumberFormat="1" applyFont="1" applyFill="1" applyBorder="1" applyAlignment="1" applyProtection="1">
      <alignment horizontal="center" vertical="center" textRotation="90" wrapText="1"/>
    </xf>
    <xf numFmtId="0" fontId="24" fillId="2" borderId="26" xfId="0" applyFont="1" applyFill="1" applyBorder="1" applyAlignment="1" applyProtection="1">
      <alignment vertical="center" wrapText="1"/>
    </xf>
    <xf numFmtId="3" fontId="24" fillId="2" borderId="27" xfId="0" applyNumberFormat="1" applyFont="1" applyFill="1" applyBorder="1" applyProtection="1"/>
    <xf numFmtId="3" fontId="24" fillId="2" borderId="28" xfId="0" applyNumberFormat="1" applyFont="1" applyFill="1" applyBorder="1" applyProtection="1"/>
    <xf numFmtId="3" fontId="24" fillId="2" borderId="27" xfId="0" applyNumberFormat="1" applyFont="1" applyFill="1" applyBorder="1" applyAlignment="1" applyProtection="1">
      <alignment vertical="center"/>
    </xf>
    <xf numFmtId="3" fontId="24" fillId="2" borderId="29" xfId="0" applyNumberFormat="1" applyFont="1" applyFill="1" applyBorder="1" applyProtection="1"/>
    <xf numFmtId="0" fontId="23" fillId="2" borderId="26" xfId="0" applyFont="1" applyFill="1" applyBorder="1" applyAlignment="1" applyProtection="1">
      <alignment vertical="center" wrapText="1"/>
    </xf>
    <xf numFmtId="3" fontId="23" fillId="2" borderId="27" xfId="0" applyNumberFormat="1" applyFont="1" applyFill="1" applyBorder="1" applyProtection="1"/>
    <xf numFmtId="3" fontId="23" fillId="2" borderId="28" xfId="0" applyNumberFormat="1" applyFont="1" applyFill="1" applyBorder="1" applyProtection="1"/>
    <xf numFmtId="3" fontId="23" fillId="2" borderId="27" xfId="0" applyNumberFormat="1" applyFont="1" applyFill="1" applyBorder="1" applyAlignment="1" applyProtection="1">
      <alignment vertical="center"/>
    </xf>
    <xf numFmtId="3" fontId="23" fillId="2" borderId="29" xfId="0" applyNumberFormat="1" applyFont="1" applyFill="1" applyBorder="1" applyProtection="1"/>
    <xf numFmtId="0" fontId="24" fillId="2" borderId="26" xfId="0" applyFont="1" applyFill="1" applyBorder="1" applyAlignment="1" applyProtection="1">
      <alignment vertical="center" wrapText="1"/>
    </xf>
    <xf numFmtId="0" fontId="23" fillId="2" borderId="26" xfId="0" applyFont="1" applyFill="1" applyBorder="1" applyAlignment="1" applyProtection="1">
      <alignment vertical="center" wrapText="1"/>
    </xf>
    <xf numFmtId="0" fontId="24" fillId="2" borderId="30" xfId="0" applyFont="1" applyFill="1" applyBorder="1" applyAlignment="1" applyProtection="1">
      <alignment vertical="center" wrapText="1"/>
    </xf>
    <xf numFmtId="3" fontId="24" fillId="2" borderId="31" xfId="0" applyNumberFormat="1" applyFont="1" applyFill="1" applyBorder="1" applyProtection="1"/>
    <xf numFmtId="3" fontId="24" fillId="2" borderId="32" xfId="0" applyNumberFormat="1" applyFont="1" applyFill="1" applyBorder="1" applyProtection="1"/>
    <xf numFmtId="0" fontId="17" fillId="2" borderId="33" xfId="0" applyFont="1" applyFill="1" applyBorder="1" applyProtection="1"/>
    <xf numFmtId="0" fontId="17" fillId="2" borderId="10" xfId="0" applyFont="1" applyFill="1" applyBorder="1" applyProtection="1"/>
    <xf numFmtId="0" fontId="17" fillId="2" borderId="34" xfId="0" applyFont="1" applyFill="1" applyBorder="1" applyProtection="1"/>
    <xf numFmtId="164" fontId="17" fillId="2" borderId="10" xfId="0" applyNumberFormat="1" applyFont="1" applyFill="1" applyBorder="1" applyProtection="1"/>
    <xf numFmtId="0" fontId="17" fillId="2" borderId="12" xfId="0" applyFont="1" applyFill="1" applyBorder="1" applyProtection="1"/>
    <xf numFmtId="37" fontId="19" fillId="2" borderId="12" xfId="0" applyNumberFormat="1" applyFont="1" applyFill="1" applyBorder="1" applyProtection="1"/>
    <xf numFmtId="0" fontId="19" fillId="2" borderId="12" xfId="0" applyFont="1" applyFill="1" applyBorder="1" applyAlignment="1" applyProtection="1">
      <alignment horizontal="center"/>
    </xf>
    <xf numFmtId="0" fontId="20" fillId="2" borderId="12" xfId="0" applyFont="1" applyFill="1" applyBorder="1" applyAlignment="1" applyProtection="1">
      <alignment horizontal="center"/>
    </xf>
    <xf numFmtId="0" fontId="20" fillId="2" borderId="0" xfId="0" applyFont="1" applyFill="1" applyProtection="1"/>
    <xf numFmtId="4" fontId="20" fillId="2" borderId="0" xfId="0" applyNumberFormat="1" applyFont="1" applyFill="1" applyProtection="1"/>
    <xf numFmtId="0" fontId="13" fillId="2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horizontal="center" vertical="center"/>
    </xf>
    <xf numFmtId="0" fontId="19" fillId="2" borderId="35" xfId="0" applyFont="1" applyFill="1" applyBorder="1" applyAlignment="1" applyProtection="1">
      <alignment vertical="center"/>
    </xf>
    <xf numFmtId="0" fontId="20" fillId="2" borderId="12" xfId="0" applyFont="1" applyFill="1" applyBorder="1" applyAlignment="1" applyProtection="1">
      <alignment horizontal="center"/>
    </xf>
    <xf numFmtId="0" fontId="20" fillId="2" borderId="35" xfId="0" applyFont="1" applyFill="1" applyBorder="1" applyAlignment="1" applyProtection="1">
      <alignment vertical="center"/>
    </xf>
    <xf numFmtId="3" fontId="20" fillId="2" borderId="12" xfId="0" applyNumberFormat="1" applyFont="1" applyFill="1" applyBorder="1" applyAlignment="1" applyProtection="1">
      <alignment horizontal="right" vertical="center"/>
    </xf>
    <xf numFmtId="0" fontId="20" fillId="2" borderId="35" xfId="0" applyFont="1" applyFill="1" applyBorder="1" applyProtection="1"/>
    <xf numFmtId="3" fontId="19" fillId="2" borderId="12" xfId="0" applyNumberFormat="1" applyFont="1" applyFill="1" applyBorder="1" applyAlignment="1" applyProtection="1">
      <alignment horizontal="right" vertical="center"/>
    </xf>
    <xf numFmtId="0" fontId="20" fillId="2" borderId="36" xfId="0" applyFont="1" applyFill="1" applyBorder="1" applyProtection="1"/>
    <xf numFmtId="0" fontId="19" fillId="2" borderId="37" xfId="0" applyFont="1" applyFill="1" applyBorder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20" fillId="2" borderId="35" xfId="0" applyFont="1" applyFill="1" applyBorder="1" applyAlignment="1" applyProtection="1">
      <alignment horizontal="left" vertical="center"/>
    </xf>
    <xf numFmtId="0" fontId="20" fillId="2" borderId="35" xfId="0" applyFont="1" applyFill="1" applyBorder="1" applyAlignment="1" applyProtection="1">
      <alignment horizontal="left"/>
    </xf>
    <xf numFmtId="0" fontId="21" fillId="2" borderId="17" xfId="0" applyFont="1" applyFill="1" applyBorder="1" applyAlignment="1" applyProtection="1">
      <alignment vertical="center"/>
    </xf>
    <xf numFmtId="0" fontId="20" fillId="2" borderId="38" xfId="0" applyFont="1" applyFill="1" applyBorder="1" applyAlignment="1" applyProtection="1">
      <alignment horizontal="left" vertical="center"/>
    </xf>
    <xf numFmtId="3" fontId="19" fillId="2" borderId="12" xfId="0" applyNumberFormat="1" applyFont="1" applyFill="1" applyBorder="1" applyAlignment="1" applyProtection="1">
      <alignment horizontal="right" vertical="center"/>
    </xf>
    <xf numFmtId="0" fontId="13" fillId="2" borderId="0" xfId="0" applyFont="1" applyFill="1" applyAlignment="1" applyProtection="1">
      <alignment horizontal="center"/>
    </xf>
    <xf numFmtId="37" fontId="20" fillId="2" borderId="0" xfId="0" applyNumberFormat="1" applyFont="1" applyFill="1" applyProtection="1"/>
    <xf numFmtId="4" fontId="20" fillId="2" borderId="0" xfId="0" applyNumberFormat="1" applyFont="1" applyFill="1" applyProtection="1"/>
    <xf numFmtId="4" fontId="20" fillId="2" borderId="0" xfId="0" applyNumberFormat="1" applyFont="1" applyFill="1" applyProtection="1"/>
    <xf numFmtId="0" fontId="20" fillId="2" borderId="0" xfId="0" applyFont="1" applyFill="1" applyProtection="1"/>
    <xf numFmtId="0" fontId="20" fillId="2" borderId="39" xfId="0" applyFont="1" applyFill="1" applyBorder="1" applyProtection="1"/>
    <xf numFmtId="0" fontId="19" fillId="2" borderId="40" xfId="0" applyFont="1" applyFill="1" applyBorder="1" applyProtection="1"/>
    <xf numFmtId="37" fontId="19" fillId="2" borderId="41" xfId="0" applyNumberFormat="1" applyFont="1" applyFill="1" applyBorder="1" applyAlignment="1" applyProtection="1">
      <alignment horizontal="center" wrapText="1"/>
    </xf>
    <xf numFmtId="4" fontId="19" fillId="2" borderId="42" xfId="0" applyNumberFormat="1" applyFont="1" applyFill="1" applyBorder="1" applyAlignment="1" applyProtection="1">
      <alignment horizontal="center" wrapText="1"/>
    </xf>
    <xf numFmtId="0" fontId="20" fillId="2" borderId="43" xfId="0" applyFont="1" applyFill="1" applyBorder="1" applyProtection="1"/>
    <xf numFmtId="0" fontId="19" fillId="2" borderId="44" xfId="0" applyFont="1" applyFill="1" applyBorder="1" applyProtection="1"/>
    <xf numFmtId="0" fontId="21" fillId="2" borderId="44" xfId="0" applyFont="1" applyFill="1" applyBorder="1" applyProtection="1"/>
    <xf numFmtId="0" fontId="21" fillId="2" borderId="44" xfId="0" applyFont="1" applyFill="1" applyBorder="1" applyAlignment="1" applyProtection="1">
      <alignment wrapText="1"/>
    </xf>
    <xf numFmtId="0" fontId="20" fillId="2" borderId="44" xfId="0" applyFont="1" applyFill="1" applyBorder="1" applyProtection="1"/>
    <xf numFmtId="0" fontId="19" fillId="2" borderId="44" xfId="0" applyFont="1" applyFill="1" applyBorder="1" applyAlignment="1" applyProtection="1">
      <alignment wrapText="1"/>
    </xf>
    <xf numFmtId="3" fontId="19" fillId="2" borderId="45" xfId="0" applyNumberFormat="1" applyFont="1" applyFill="1" applyBorder="1" applyProtection="1"/>
    <xf numFmtId="0" fontId="20" fillId="2" borderId="46" xfId="0" applyFont="1" applyFill="1" applyBorder="1" applyProtection="1"/>
    <xf numFmtId="0" fontId="19" fillId="2" borderId="47" xfId="0" applyFont="1" applyFill="1" applyBorder="1" applyProtection="1"/>
    <xf numFmtId="3" fontId="19" fillId="2" borderId="48" xfId="0" applyNumberFormat="1" applyFont="1" applyFill="1" applyBorder="1" applyProtection="1"/>
    <xf numFmtId="0" fontId="20" fillId="2" borderId="49" xfId="0" applyFont="1" applyFill="1" applyBorder="1" applyProtection="1"/>
    <xf numFmtId="3" fontId="19" fillId="2" borderId="50" xfId="0" applyNumberFormat="1" applyFont="1" applyFill="1" applyBorder="1" applyProtection="1"/>
    <xf numFmtId="0" fontId="21" fillId="2" borderId="51" xfId="0" applyFont="1" applyFill="1" applyBorder="1" applyProtection="1"/>
    <xf numFmtId="37" fontId="17" fillId="2" borderId="12" xfId="0" applyNumberFormat="1" applyFont="1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14" fontId="5" fillId="2" borderId="7" xfId="0" applyNumberFormat="1" applyFont="1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3" fontId="20" fillId="2" borderId="12" xfId="0" applyNumberFormat="1" applyFont="1" applyFill="1" applyBorder="1" applyProtection="1"/>
    <xf numFmtId="3" fontId="19" fillId="2" borderId="36" xfId="0" applyNumberFormat="1" applyFont="1" applyFill="1" applyBorder="1" applyProtection="1"/>
    <xf numFmtId="3" fontId="19" fillId="2" borderId="52" xfId="0" applyNumberFormat="1" applyFont="1" applyFill="1" applyBorder="1" applyProtection="1"/>
    <xf numFmtId="3" fontId="20" fillId="2" borderId="52" xfId="0" applyNumberFormat="1" applyFont="1" applyFill="1" applyBorder="1" applyProtection="1"/>
    <xf numFmtId="3" fontId="20" fillId="2" borderId="45" xfId="0" applyNumberFormat="1" applyFont="1" applyFill="1" applyBorder="1" applyProtection="1"/>
    <xf numFmtId="3" fontId="21" fillId="2" borderId="53" xfId="0" applyNumberFormat="1" applyFont="1" applyFill="1" applyBorder="1" applyProtection="1"/>
    <xf numFmtId="3" fontId="19" fillId="2" borderId="54" xfId="0" applyNumberFormat="1" applyFont="1" applyFill="1" applyBorder="1" applyProtection="1"/>
    <xf numFmtId="3" fontId="16" fillId="2" borderId="0" xfId="0" applyNumberFormat="1" applyFont="1" applyFill="1" applyProtection="1"/>
    <xf numFmtId="165" fontId="16" fillId="2" borderId="0" xfId="0" applyNumberFormat="1" applyFont="1" applyFill="1" applyProtection="1"/>
    <xf numFmtId="0" fontId="25" fillId="2" borderId="0" xfId="0" applyFont="1" applyFill="1" applyAlignment="1" applyProtection="1">
      <alignment horizontal="center"/>
    </xf>
    <xf numFmtId="0" fontId="26" fillId="2" borderId="0" xfId="0" applyFont="1" applyFill="1" applyAlignment="1" applyProtection="1">
      <alignment horizontal="center"/>
    </xf>
    <xf numFmtId="0" fontId="26" fillId="2" borderId="5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4" fontId="19" fillId="2" borderId="55" xfId="0" applyNumberFormat="1" applyFont="1" applyFill="1" applyBorder="1" applyAlignment="1" applyProtection="1">
      <alignment horizontal="center" vertical="center" wrapText="1"/>
    </xf>
    <xf numFmtId="4" fontId="19" fillId="2" borderId="56" xfId="0" applyNumberFormat="1" applyFont="1" applyFill="1" applyBorder="1" applyAlignment="1" applyProtection="1">
      <alignment horizontal="center" vertical="center" wrapText="1"/>
    </xf>
    <xf numFmtId="0" fontId="19" fillId="2" borderId="57" xfId="0" applyFont="1" applyFill="1" applyBorder="1" applyAlignment="1" applyProtection="1">
      <alignment horizontal="center" vertical="center"/>
    </xf>
    <xf numFmtId="0" fontId="19" fillId="2" borderId="58" xfId="0" applyFont="1" applyFill="1" applyBorder="1" applyAlignment="1" applyProtection="1">
      <alignment horizontal="center" vertical="center"/>
    </xf>
    <xf numFmtId="0" fontId="19" fillId="2" borderId="35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19" fillId="2" borderId="35" xfId="0" applyFont="1" applyFill="1" applyBorder="1" applyAlignment="1" applyProtection="1">
      <alignment horizontal="left" vertical="center"/>
    </xf>
    <xf numFmtId="0" fontId="19" fillId="2" borderId="12" xfId="0" applyFont="1" applyFill="1" applyBorder="1" applyAlignment="1" applyProtection="1">
      <alignment horizontal="left" vertical="center"/>
    </xf>
    <xf numFmtId="0" fontId="19" fillId="2" borderId="59" xfId="0" applyFont="1" applyFill="1" applyBorder="1" applyAlignment="1" applyProtection="1">
      <alignment horizontal="left" vertical="center"/>
    </xf>
    <xf numFmtId="0" fontId="19" fillId="2" borderId="36" xfId="0" applyFont="1" applyFill="1" applyBorder="1" applyAlignment="1" applyProtection="1">
      <alignment horizontal="left" vertical="center"/>
    </xf>
    <xf numFmtId="4" fontId="19" fillId="2" borderId="58" xfId="0" applyNumberFormat="1" applyFont="1" applyFill="1" applyBorder="1" applyAlignment="1" applyProtection="1">
      <alignment horizontal="center" vertical="center" wrapText="1"/>
    </xf>
    <xf numFmtId="4" fontId="19" fillId="2" borderId="12" xfId="0" applyNumberFormat="1" applyFont="1" applyFill="1" applyBorder="1" applyAlignment="1" applyProtection="1">
      <alignment horizontal="center" vertical="center" wrapText="1"/>
    </xf>
    <xf numFmtId="0" fontId="19" fillId="2" borderId="58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 wrapText="1"/>
    </xf>
    <xf numFmtId="0" fontId="19" fillId="2" borderId="60" xfId="0" applyFont="1" applyFill="1" applyBorder="1" applyAlignment="1" applyProtection="1">
      <alignment horizontal="left" vertical="center"/>
    </xf>
    <xf numFmtId="0" fontId="19" fillId="2" borderId="61" xfId="0" applyFont="1" applyFill="1" applyBorder="1" applyAlignment="1" applyProtection="1">
      <alignment horizontal="left" vertical="center"/>
    </xf>
    <xf numFmtId="0" fontId="19" fillId="2" borderId="38" xfId="0" applyFont="1" applyFill="1" applyBorder="1" applyAlignment="1" applyProtection="1">
      <alignment horizontal="left" vertical="center"/>
    </xf>
    <xf numFmtId="0" fontId="19" fillId="2" borderId="16" xfId="0" applyFont="1" applyFill="1" applyBorder="1" applyAlignment="1" applyProtection="1">
      <alignment horizontal="left" vertical="center"/>
    </xf>
    <xf numFmtId="0" fontId="19" fillId="2" borderId="56" xfId="0" applyFont="1" applyFill="1" applyBorder="1" applyAlignment="1" applyProtection="1">
      <alignment horizontal="center" vertical="center"/>
    </xf>
    <xf numFmtId="0" fontId="19" fillId="2" borderId="62" xfId="0" applyFont="1" applyFill="1" applyBorder="1" applyAlignment="1" applyProtection="1">
      <alignment horizontal="center" vertical="center"/>
    </xf>
    <xf numFmtId="0" fontId="19" fillId="2" borderId="10" xfId="0" applyFont="1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workbookViewId="0">
      <selection activeCell="Q29" sqref="Q29"/>
    </sheetView>
  </sheetViews>
  <sheetFormatPr defaultRowHeight="12.75" customHeight="1" x14ac:dyDescent="0.2"/>
  <cols>
    <col min="1" max="1" width="0.7109375" customWidth="1"/>
    <col min="2" max="2" width="6" customWidth="1"/>
    <col min="3" max="3" width="3" customWidth="1"/>
    <col min="4" max="4" width="21" customWidth="1"/>
    <col min="5" max="5" width="16.42578125" customWidth="1"/>
    <col min="6" max="6" width="4.140625" customWidth="1"/>
    <col min="7" max="7" width="1" customWidth="1"/>
    <col min="8" max="8" width="3" customWidth="1"/>
    <col min="9" max="9" width="3.7109375" customWidth="1"/>
    <col min="11" max="11" width="13.7109375" customWidth="1"/>
    <col min="12" max="12" width="5.28515625" customWidth="1"/>
    <col min="13" max="13" width="13.140625" customWidth="1"/>
    <col min="14" max="14" width="2.7109375" customWidth="1"/>
  </cols>
  <sheetData>
    <row r="1" spans="2:14" ht="15.7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4" ht="15.75" customHeight="1" x14ac:dyDescent="0.25">
      <c r="B2" s="9"/>
      <c r="C2" s="10"/>
      <c r="D2" s="10"/>
      <c r="E2" s="10"/>
      <c r="F2" s="10"/>
      <c r="G2" s="213"/>
      <c r="H2" s="213"/>
      <c r="I2" s="213"/>
      <c r="J2" s="10"/>
      <c r="K2" s="194"/>
      <c r="L2" s="194"/>
      <c r="M2" s="194"/>
      <c r="N2" s="195"/>
    </row>
    <row r="3" spans="2:14" ht="15.75" customHeight="1" x14ac:dyDescent="0.25">
      <c r="B3" s="12"/>
      <c r="C3" s="2"/>
      <c r="D3" s="2"/>
      <c r="E3" s="2"/>
      <c r="F3" s="2"/>
      <c r="G3" s="214"/>
      <c r="H3" s="214"/>
      <c r="I3" s="214"/>
      <c r="J3" s="4"/>
      <c r="K3" s="5"/>
      <c r="L3" s="5"/>
      <c r="M3" s="5"/>
      <c r="N3" s="25"/>
    </row>
    <row r="4" spans="2:14" ht="15.75" customHeight="1" x14ac:dyDescent="0.25">
      <c r="B4" s="1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5"/>
    </row>
    <row r="5" spans="2:14" ht="15.75" customHeight="1" x14ac:dyDescent="0.25">
      <c r="B5" s="1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5"/>
    </row>
    <row r="6" spans="2:14" ht="15.75" customHeight="1" x14ac:dyDescent="0.25">
      <c r="B6" s="1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25"/>
    </row>
    <row r="7" spans="2:14" ht="15.75" customHeight="1" x14ac:dyDescent="0.25">
      <c r="B7" s="12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5"/>
    </row>
    <row r="8" spans="2:14" ht="15.75" customHeight="1" x14ac:dyDescent="0.25">
      <c r="B8" s="12"/>
      <c r="C8" s="2"/>
      <c r="D8" s="2"/>
      <c r="E8" s="2"/>
      <c r="F8" s="2"/>
      <c r="G8" s="2"/>
      <c r="H8" s="2"/>
      <c r="I8" s="2"/>
      <c r="J8" s="2"/>
      <c r="K8" s="5"/>
      <c r="L8" s="5"/>
      <c r="M8" s="5"/>
      <c r="N8" s="25"/>
    </row>
    <row r="9" spans="2:14" ht="15.75" customHeight="1" x14ac:dyDescent="0.25">
      <c r="B9" s="12"/>
      <c r="C9" s="2"/>
      <c r="D9" s="2"/>
      <c r="E9" s="2"/>
      <c r="F9" s="2"/>
      <c r="G9" s="2"/>
      <c r="H9" s="2"/>
      <c r="I9" s="2"/>
      <c r="J9" s="2"/>
      <c r="K9" s="5"/>
      <c r="L9" s="5"/>
      <c r="M9" s="5"/>
      <c r="N9" s="25"/>
    </row>
    <row r="10" spans="2:14" ht="45.75" customHeight="1" x14ac:dyDescent="0.65">
      <c r="B10" s="12"/>
      <c r="C10" s="6" t="s"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25"/>
    </row>
    <row r="11" spans="2:14" ht="15.75" customHeight="1" x14ac:dyDescent="0.25">
      <c r="B11" s="12"/>
      <c r="C11" s="2"/>
      <c r="D11" s="2"/>
      <c r="E11" s="2"/>
      <c r="F11" s="2"/>
      <c r="G11" s="214"/>
      <c r="H11" s="214"/>
      <c r="I11" s="214"/>
      <c r="J11" s="214"/>
      <c r="K11" s="5"/>
      <c r="L11" s="5"/>
      <c r="M11" s="5"/>
      <c r="N11" s="25"/>
    </row>
    <row r="12" spans="2:14" ht="15.75" customHeight="1" x14ac:dyDescent="0.25">
      <c r="B12" s="12"/>
      <c r="C12" s="2"/>
      <c r="D12" s="5"/>
      <c r="E12" s="5"/>
      <c r="F12" s="5"/>
      <c r="G12" s="5"/>
      <c r="H12" s="5"/>
      <c r="I12" s="5"/>
      <c r="J12" s="5"/>
      <c r="K12" s="5"/>
      <c r="L12" s="5"/>
      <c r="M12" s="5"/>
      <c r="N12" s="25"/>
    </row>
    <row r="13" spans="2:14" ht="15.75" customHeight="1" x14ac:dyDescent="0.25">
      <c r="B13" s="12"/>
      <c r="C13" s="37" t="s">
        <v>1</v>
      </c>
      <c r="D13" s="37"/>
      <c r="E13" s="7"/>
      <c r="F13" s="7"/>
      <c r="G13" s="7"/>
      <c r="H13" s="8"/>
      <c r="I13" s="8"/>
      <c r="J13" s="5"/>
      <c r="K13" s="5"/>
      <c r="L13" s="5"/>
      <c r="M13" s="5"/>
      <c r="N13" s="25"/>
    </row>
    <row r="14" spans="2:14" ht="15.75" customHeight="1" x14ac:dyDescent="0.25">
      <c r="B14" s="12"/>
      <c r="C14" s="37" t="s">
        <v>2</v>
      </c>
      <c r="D14" s="37"/>
      <c r="E14" s="7"/>
      <c r="F14" s="7"/>
      <c r="G14" s="7"/>
      <c r="H14" s="7"/>
      <c r="I14" s="7"/>
      <c r="J14" s="7"/>
      <c r="K14" s="5"/>
      <c r="L14" s="5"/>
      <c r="M14" s="5"/>
      <c r="N14" s="25"/>
    </row>
    <row r="15" spans="2:14" ht="15.75" customHeight="1" x14ac:dyDescent="0.25">
      <c r="B15" s="12"/>
      <c r="C15" s="2"/>
      <c r="D15" s="5"/>
      <c r="E15" s="5"/>
      <c r="F15" s="5"/>
      <c r="G15" s="5"/>
      <c r="H15" s="5"/>
      <c r="I15" s="5"/>
      <c r="J15" s="5"/>
      <c r="K15" s="5"/>
      <c r="L15" s="5"/>
      <c r="M15" s="5"/>
      <c r="N15" s="25"/>
    </row>
    <row r="16" spans="2:14" ht="15.75" customHeight="1" x14ac:dyDescent="0.25">
      <c r="B16" s="12"/>
      <c r="C16" s="2"/>
      <c r="D16" s="5"/>
      <c r="E16" s="5"/>
      <c r="F16" s="5"/>
      <c r="G16" s="5"/>
      <c r="H16" s="5"/>
      <c r="I16" s="5"/>
      <c r="J16" s="5"/>
      <c r="K16" s="5"/>
      <c r="L16" s="5"/>
      <c r="M16" s="5"/>
      <c r="N16" s="25"/>
    </row>
    <row r="17" spans="2:14" ht="15.75" customHeight="1" x14ac:dyDescent="0.25">
      <c r="B17" s="12"/>
      <c r="C17" s="2"/>
      <c r="D17" s="2"/>
      <c r="E17" s="2"/>
      <c r="F17" s="2"/>
      <c r="G17" s="2"/>
      <c r="H17" s="2"/>
      <c r="I17" s="2"/>
      <c r="J17" s="2"/>
      <c r="K17" s="5"/>
      <c r="L17" s="5"/>
      <c r="M17" s="5"/>
      <c r="N17" s="25"/>
    </row>
    <row r="18" spans="2:14" ht="15.75" customHeight="1" x14ac:dyDescent="0.25">
      <c r="B18" s="12"/>
      <c r="C18" s="2"/>
      <c r="D18" s="2"/>
      <c r="E18" s="2"/>
      <c r="F18" s="2"/>
      <c r="G18" s="215"/>
      <c r="H18" s="215"/>
      <c r="I18" s="215"/>
      <c r="J18" s="215"/>
      <c r="K18" s="5"/>
      <c r="L18" s="5"/>
      <c r="M18" s="5"/>
      <c r="N18" s="25"/>
    </row>
    <row r="19" spans="2:14" ht="15.75" customHeight="1" x14ac:dyDescent="0.25">
      <c r="B19" s="12"/>
      <c r="C19" s="2"/>
      <c r="D19" s="2"/>
      <c r="E19" s="2"/>
      <c r="F19" s="2"/>
      <c r="G19" s="215"/>
      <c r="H19" s="215"/>
      <c r="I19" s="215"/>
      <c r="J19" s="215"/>
      <c r="K19" s="5"/>
      <c r="L19" s="5"/>
      <c r="M19" s="5"/>
      <c r="N19" s="25"/>
    </row>
    <row r="20" spans="2:14" ht="15.75" customHeight="1" x14ac:dyDescent="0.25">
      <c r="B20" s="12"/>
      <c r="C20" s="2"/>
      <c r="D20" s="2"/>
      <c r="E20" s="2"/>
      <c r="F20" s="2"/>
      <c r="G20" s="215"/>
      <c r="H20" s="215"/>
      <c r="I20" s="215"/>
      <c r="J20" s="215"/>
      <c r="K20" s="5"/>
      <c r="L20" s="5"/>
      <c r="M20" s="5"/>
      <c r="N20" s="25"/>
    </row>
    <row r="21" spans="2:14" ht="15.75" customHeight="1" x14ac:dyDescent="0.25">
      <c r="B21" s="12"/>
      <c r="C21" s="2"/>
      <c r="D21" s="2"/>
      <c r="E21" s="2"/>
      <c r="F21" s="2"/>
      <c r="G21" s="2"/>
      <c r="H21" s="2"/>
      <c r="I21" s="2"/>
      <c r="J21" s="2"/>
      <c r="K21" s="5"/>
      <c r="L21" s="5"/>
      <c r="M21" s="5"/>
      <c r="N21" s="25"/>
    </row>
    <row r="22" spans="2:14" ht="15.75" customHeight="1" x14ac:dyDescent="0.25">
      <c r="B22" s="1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25"/>
    </row>
    <row r="23" spans="2:14" ht="18.75" customHeight="1" x14ac:dyDescent="0.3">
      <c r="B23" s="12"/>
      <c r="C23" s="2"/>
      <c r="D23" s="208"/>
      <c r="E23" s="208"/>
      <c r="F23" s="208"/>
      <c r="G23" s="208"/>
      <c r="H23" s="208"/>
      <c r="I23" s="208"/>
      <c r="J23" s="2"/>
      <c r="K23" s="5"/>
      <c r="L23" s="5"/>
      <c r="M23" s="5"/>
      <c r="N23" s="25"/>
    </row>
    <row r="24" spans="2:14" ht="15.75" customHeight="1" x14ac:dyDescent="0.25">
      <c r="B24" s="1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25"/>
    </row>
    <row r="25" spans="2:14" ht="15.75" customHeight="1" x14ac:dyDescent="0.25">
      <c r="B25" s="12"/>
      <c r="C25" s="9"/>
      <c r="D25" s="10"/>
      <c r="E25" s="10"/>
      <c r="F25" s="10"/>
      <c r="G25" s="11"/>
      <c r="H25" s="2"/>
      <c r="I25" s="26"/>
      <c r="J25" s="10"/>
      <c r="K25" s="10"/>
      <c r="L25" s="10"/>
      <c r="M25" s="11"/>
      <c r="N25" s="25"/>
    </row>
    <row r="26" spans="2:14" ht="15.75" customHeight="1" x14ac:dyDescent="0.25">
      <c r="B26" s="12"/>
      <c r="C26" s="12"/>
      <c r="D26" s="209" t="s">
        <v>3</v>
      </c>
      <c r="E26" s="209"/>
      <c r="F26" s="24"/>
      <c r="G26" s="14"/>
      <c r="H26" s="2"/>
      <c r="I26" s="23"/>
      <c r="J26" s="209" t="s">
        <v>4</v>
      </c>
      <c r="K26" s="209"/>
      <c r="L26" s="209"/>
      <c r="M26" s="210"/>
      <c r="N26" s="25"/>
    </row>
    <row r="27" spans="2:14" ht="15.75" customHeight="1" x14ac:dyDescent="0.25">
      <c r="B27" s="12"/>
      <c r="C27" s="12"/>
      <c r="D27" s="15"/>
      <c r="E27" s="15"/>
      <c r="F27" s="15"/>
      <c r="G27" s="16"/>
      <c r="H27" s="2"/>
      <c r="I27" s="23"/>
      <c r="J27" s="5"/>
      <c r="K27" s="5"/>
      <c r="L27" s="5"/>
      <c r="M27" s="25"/>
      <c r="N27" s="25"/>
    </row>
    <row r="28" spans="2:14" ht="18" customHeight="1" x14ac:dyDescent="0.25">
      <c r="B28" s="12"/>
      <c r="C28" s="23" t="s">
        <v>5</v>
      </c>
      <c r="D28" s="13" t="s">
        <v>6</v>
      </c>
      <c r="E28" s="27" t="s">
        <v>7</v>
      </c>
      <c r="F28" s="27"/>
      <c r="G28" s="14"/>
      <c r="H28" s="2"/>
      <c r="I28" s="23"/>
      <c r="J28" s="49"/>
      <c r="K28" s="39" t="s">
        <v>8</v>
      </c>
      <c r="L28" s="32" t="s">
        <v>9</v>
      </c>
      <c r="M28" s="50"/>
      <c r="N28" s="25"/>
    </row>
    <row r="29" spans="2:14" ht="15.75" customHeight="1" x14ac:dyDescent="0.25">
      <c r="B29" s="12"/>
      <c r="C29" s="23"/>
      <c r="D29" s="13"/>
      <c r="E29" s="13"/>
      <c r="F29" s="13"/>
      <c r="G29" s="14"/>
      <c r="H29" s="2"/>
      <c r="I29" s="23" t="s">
        <v>5</v>
      </c>
      <c r="J29" s="13" t="s">
        <v>10</v>
      </c>
      <c r="K29" s="49"/>
      <c r="L29" s="49"/>
      <c r="M29" s="50"/>
      <c r="N29" s="25"/>
    </row>
    <row r="30" spans="2:14" ht="18" customHeight="1" x14ac:dyDescent="0.25">
      <c r="B30" s="12"/>
      <c r="C30" s="23" t="s">
        <v>5</v>
      </c>
      <c r="D30" s="13" t="s">
        <v>11</v>
      </c>
      <c r="E30" s="27" t="s">
        <v>12</v>
      </c>
      <c r="F30" s="27"/>
      <c r="G30" s="14"/>
      <c r="H30" s="2"/>
      <c r="I30" s="23"/>
      <c r="J30" s="49"/>
      <c r="K30" s="39" t="s">
        <v>8</v>
      </c>
      <c r="L30" s="31" t="s">
        <v>13</v>
      </c>
      <c r="M30" s="50"/>
      <c r="N30" s="25"/>
    </row>
    <row r="31" spans="2:14" ht="15.75" customHeight="1" x14ac:dyDescent="0.25">
      <c r="B31" s="12"/>
      <c r="C31" s="23"/>
      <c r="D31" s="13"/>
      <c r="E31" s="13"/>
      <c r="F31" s="13"/>
      <c r="G31" s="14"/>
      <c r="H31" s="2"/>
      <c r="I31" s="23"/>
      <c r="J31" s="13"/>
      <c r="K31" s="49"/>
      <c r="L31" s="49"/>
      <c r="M31" s="50"/>
      <c r="N31" s="25"/>
    </row>
    <row r="32" spans="2:14" ht="15.75" customHeight="1" x14ac:dyDescent="0.25">
      <c r="B32" s="12"/>
      <c r="C32" s="23" t="s">
        <v>5</v>
      </c>
      <c r="D32" s="13" t="s">
        <v>14</v>
      </c>
      <c r="E32" s="27" t="s">
        <v>15</v>
      </c>
      <c r="F32" s="27"/>
      <c r="G32" s="14"/>
      <c r="H32" s="2"/>
      <c r="I32" s="23" t="s">
        <v>5</v>
      </c>
      <c r="J32" s="13" t="s">
        <v>16</v>
      </c>
      <c r="K32" s="41"/>
      <c r="L32" s="27"/>
      <c r="M32" s="42" t="s">
        <v>17</v>
      </c>
      <c r="N32" s="25"/>
    </row>
    <row r="33" spans="2:14" ht="15.75" customHeight="1" x14ac:dyDescent="0.25">
      <c r="B33" s="12"/>
      <c r="C33" s="23"/>
      <c r="D33" s="13"/>
      <c r="E33" s="13"/>
      <c r="F33" s="13"/>
      <c r="G33" s="14"/>
      <c r="H33" s="2"/>
      <c r="I33" s="23"/>
      <c r="J33" s="13"/>
      <c r="K33" s="13"/>
      <c r="L33" s="13"/>
      <c r="M33" s="31"/>
      <c r="N33" s="25"/>
    </row>
    <row r="34" spans="2:14" ht="15.75" customHeight="1" x14ac:dyDescent="0.25">
      <c r="B34" s="12"/>
      <c r="C34" s="23" t="s">
        <v>5</v>
      </c>
      <c r="D34" s="13" t="s">
        <v>18</v>
      </c>
      <c r="E34" s="196" t="s">
        <v>19</v>
      </c>
      <c r="F34" s="28"/>
      <c r="G34" s="17"/>
      <c r="H34" s="2"/>
      <c r="I34" s="23" t="s">
        <v>5</v>
      </c>
      <c r="J34" s="13" t="s">
        <v>20</v>
      </c>
      <c r="K34" s="33"/>
      <c r="L34" s="28"/>
      <c r="M34" s="38"/>
      <c r="N34" s="25"/>
    </row>
    <row r="35" spans="2:14" ht="15.75" customHeight="1" x14ac:dyDescent="0.25">
      <c r="B35" s="12"/>
      <c r="C35" s="23"/>
      <c r="D35" s="13"/>
      <c r="E35" s="13"/>
      <c r="F35" s="13"/>
      <c r="G35" s="14"/>
      <c r="H35" s="2"/>
      <c r="I35" s="23"/>
      <c r="J35" s="13"/>
      <c r="K35" s="13"/>
      <c r="L35" s="13"/>
      <c r="M35" s="31"/>
      <c r="N35" s="25"/>
    </row>
    <row r="36" spans="2:14" ht="15.75" customHeight="1" x14ac:dyDescent="0.25">
      <c r="B36" s="12"/>
      <c r="C36" s="23" t="s">
        <v>5</v>
      </c>
      <c r="D36" s="13" t="s">
        <v>21</v>
      </c>
      <c r="E36" s="40">
        <v>27955</v>
      </c>
      <c r="F36" s="29"/>
      <c r="G36" s="14"/>
      <c r="H36" s="2"/>
      <c r="I36" s="23" t="s">
        <v>5</v>
      </c>
      <c r="J36" s="13" t="s">
        <v>22</v>
      </c>
      <c r="K36" s="34"/>
      <c r="L36" s="34"/>
      <c r="M36" s="31"/>
      <c r="N36" s="25"/>
    </row>
    <row r="37" spans="2:14" ht="15.75" customHeight="1" x14ac:dyDescent="0.25">
      <c r="B37" s="12"/>
      <c r="C37" s="23"/>
      <c r="D37" s="13"/>
      <c r="E37" s="13"/>
      <c r="F37" s="13"/>
      <c r="G37" s="14"/>
      <c r="H37" s="2"/>
      <c r="I37" s="23"/>
      <c r="J37" s="36" t="s">
        <v>23</v>
      </c>
      <c r="K37" s="40" t="s">
        <v>24</v>
      </c>
      <c r="L37" s="36" t="s">
        <v>25</v>
      </c>
      <c r="M37" s="42" t="s">
        <v>26</v>
      </c>
      <c r="N37" s="25"/>
    </row>
    <row r="38" spans="2:14" ht="15.75" customHeight="1" x14ac:dyDescent="0.25">
      <c r="B38" s="12"/>
      <c r="C38" s="23" t="s">
        <v>5</v>
      </c>
      <c r="D38" s="13" t="s">
        <v>27</v>
      </c>
      <c r="E38" s="27" t="s">
        <v>28</v>
      </c>
      <c r="F38" s="27"/>
      <c r="G38" s="18"/>
      <c r="H38" s="19"/>
      <c r="I38" s="23"/>
      <c r="J38" s="13"/>
      <c r="K38" s="13"/>
      <c r="L38" s="13"/>
      <c r="M38" s="35"/>
      <c r="N38" s="25"/>
    </row>
    <row r="39" spans="2:14" ht="15.75" customHeight="1" x14ac:dyDescent="0.25">
      <c r="B39" s="12"/>
      <c r="C39" s="23"/>
      <c r="D39" s="41"/>
      <c r="E39" s="27" t="s">
        <v>29</v>
      </c>
      <c r="F39" s="30"/>
      <c r="G39" s="14"/>
      <c r="H39" s="2"/>
      <c r="I39" s="23" t="s">
        <v>5</v>
      </c>
      <c r="J39" s="13" t="s">
        <v>30</v>
      </c>
      <c r="K39" s="13"/>
      <c r="L39" s="211" t="s">
        <v>31</v>
      </c>
      <c r="M39" s="212"/>
      <c r="N39" s="25"/>
    </row>
    <row r="40" spans="2:14" ht="15.75" customHeight="1" x14ac:dyDescent="0.25">
      <c r="B40" s="12"/>
      <c r="C40" s="12"/>
      <c r="D40" s="2"/>
      <c r="E40" s="3"/>
      <c r="F40" s="3"/>
      <c r="G40" s="17"/>
      <c r="H40" s="2"/>
      <c r="I40" s="12"/>
      <c r="J40" s="2"/>
      <c r="K40" s="3"/>
      <c r="L40" s="3"/>
      <c r="M40" s="17"/>
      <c r="N40" s="25"/>
    </row>
    <row r="41" spans="2:14" ht="15.75" customHeight="1" x14ac:dyDescent="0.25">
      <c r="B41" s="12"/>
      <c r="C41" s="20"/>
      <c r="D41" s="21"/>
      <c r="E41" s="21"/>
      <c r="F41" s="21"/>
      <c r="G41" s="22"/>
      <c r="H41" s="2"/>
      <c r="I41" s="20"/>
      <c r="J41" s="21"/>
      <c r="K41" s="21"/>
      <c r="L41" s="21"/>
      <c r="M41" s="22"/>
      <c r="N41" s="25"/>
    </row>
    <row r="42" spans="2:14" ht="15.75" customHeight="1" x14ac:dyDescent="0.25">
      <c r="B42" s="20"/>
      <c r="C42" s="21"/>
      <c r="D42" s="21"/>
      <c r="E42" s="21"/>
      <c r="F42" s="21"/>
      <c r="G42" s="21"/>
      <c r="H42" s="21"/>
      <c r="I42" s="197"/>
      <c r="J42" s="21"/>
      <c r="K42" s="197"/>
      <c r="L42" s="197"/>
      <c r="M42" s="197"/>
      <c r="N42" s="198"/>
    </row>
    <row r="43" spans="2:14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4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4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</row>
  </sheetData>
  <mergeCells count="10">
    <mergeCell ref="D23:I23"/>
    <mergeCell ref="D26:E26"/>
    <mergeCell ref="J26:M26"/>
    <mergeCell ref="L39:M39"/>
    <mergeCell ref="G2:I2"/>
    <mergeCell ref="G3:I3"/>
    <mergeCell ref="G11:J11"/>
    <mergeCell ref="G18:J18"/>
    <mergeCell ref="G19:J19"/>
    <mergeCell ref="G20:J20"/>
  </mergeCells>
  <pageMargins left="0.77" right="0.36" top="1" bottom="1" header="0.5" footer="0.5"/>
  <pageSetup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activeCell="Q29" sqref="Q29"/>
    </sheetView>
  </sheetViews>
  <sheetFormatPr defaultColWidth="11.42578125" defaultRowHeight="12.75" customHeight="1" x14ac:dyDescent="0.2"/>
  <cols>
    <col min="1" max="1" width="5" style="43" customWidth="1"/>
    <col min="2" max="2" width="42.5703125" style="43" customWidth="1"/>
    <col min="3" max="3" width="9.7109375" style="43" customWidth="1"/>
    <col min="4" max="4" width="11.5703125" style="46" customWidth="1"/>
    <col min="5" max="5" width="11" style="46" customWidth="1"/>
  </cols>
  <sheetData>
    <row r="1" spans="1:5" ht="13.5" customHeight="1" x14ac:dyDescent="0.25">
      <c r="A1" s="155" t="s">
        <v>32</v>
      </c>
      <c r="B1" s="48"/>
      <c r="C1" s="153"/>
      <c r="D1" s="154"/>
      <c r="E1" s="154"/>
    </row>
    <row r="2" spans="1:5" ht="13.5" customHeight="1" x14ac:dyDescent="0.25">
      <c r="A2" s="48" t="s">
        <v>33</v>
      </c>
      <c r="B2" s="48"/>
      <c r="C2" s="153"/>
      <c r="D2" s="154"/>
      <c r="E2" s="154"/>
    </row>
    <row r="3" spans="1:5" ht="12.75" customHeight="1" x14ac:dyDescent="0.2">
      <c r="A3" s="153"/>
      <c r="B3" s="153"/>
      <c r="C3" s="153"/>
      <c r="D3" s="154"/>
      <c r="E3" s="154"/>
    </row>
    <row r="4" spans="1:5" ht="12.75" customHeight="1" x14ac:dyDescent="0.2">
      <c r="A4" s="153"/>
      <c r="B4" s="156" t="s">
        <v>34</v>
      </c>
      <c r="C4" s="153"/>
      <c r="D4" s="154"/>
      <c r="E4" s="154"/>
    </row>
    <row r="5" spans="1:5" ht="13.5" customHeight="1" x14ac:dyDescent="0.2">
      <c r="A5" s="153"/>
      <c r="B5" s="156" t="s">
        <v>35</v>
      </c>
      <c r="C5" s="153"/>
      <c r="D5" s="154"/>
      <c r="E5" s="154"/>
    </row>
    <row r="6" spans="1:5" ht="9.75" customHeight="1" x14ac:dyDescent="0.2">
      <c r="A6" s="218" t="s">
        <v>36</v>
      </c>
      <c r="B6" s="219"/>
      <c r="C6" s="219" t="s">
        <v>37</v>
      </c>
      <c r="D6" s="226" t="s">
        <v>38</v>
      </c>
      <c r="E6" s="216" t="s">
        <v>39</v>
      </c>
    </row>
    <row r="7" spans="1:5" ht="7.5" customHeight="1" x14ac:dyDescent="0.2">
      <c r="A7" s="220"/>
      <c r="B7" s="221"/>
      <c r="C7" s="221"/>
      <c r="D7" s="227"/>
      <c r="E7" s="217"/>
    </row>
    <row r="8" spans="1:5" ht="15.75" customHeight="1" x14ac:dyDescent="0.2">
      <c r="A8" s="157" t="s">
        <v>40</v>
      </c>
      <c r="B8" s="70" t="s">
        <v>41</v>
      </c>
      <c r="C8" s="158"/>
      <c r="D8" s="199"/>
      <c r="E8" s="199"/>
    </row>
    <row r="9" spans="1:5" ht="12.75" customHeight="1" x14ac:dyDescent="0.2">
      <c r="A9" s="159" t="s">
        <v>42</v>
      </c>
      <c r="B9" s="70" t="s">
        <v>43</v>
      </c>
      <c r="C9" s="71">
        <v>4</v>
      </c>
      <c r="D9" s="160">
        <v>165517.9926</v>
      </c>
      <c r="E9" s="160">
        <v>37374.226999997001</v>
      </c>
    </row>
    <row r="10" spans="1:5" ht="12.75" customHeight="1" x14ac:dyDescent="0.2">
      <c r="A10" s="159" t="s">
        <v>44</v>
      </c>
      <c r="B10" s="70" t="s">
        <v>45</v>
      </c>
      <c r="C10" s="71"/>
      <c r="D10" s="199"/>
      <c r="E10" s="199"/>
    </row>
    <row r="11" spans="1:5" ht="12.75" customHeight="1" x14ac:dyDescent="0.2">
      <c r="A11" s="159" t="s">
        <v>46</v>
      </c>
      <c r="B11" s="85" t="s">
        <v>47</v>
      </c>
      <c r="C11" s="71"/>
      <c r="D11" s="199"/>
      <c r="E11" s="199"/>
    </row>
    <row r="12" spans="1:5" ht="12.75" customHeight="1" x14ac:dyDescent="0.2">
      <c r="A12" s="159" t="s">
        <v>48</v>
      </c>
      <c r="B12" s="85" t="s">
        <v>49</v>
      </c>
      <c r="C12" s="71"/>
      <c r="D12" s="199"/>
      <c r="E12" s="199"/>
    </row>
    <row r="13" spans="1:5" ht="12.75" customHeight="1" x14ac:dyDescent="0.2">
      <c r="A13" s="159" t="s">
        <v>50</v>
      </c>
      <c r="B13" s="85" t="s">
        <v>51</v>
      </c>
      <c r="C13" s="71"/>
      <c r="D13" s="199"/>
      <c r="E13" s="199"/>
    </row>
    <row r="14" spans="1:5" ht="12.75" customHeight="1" x14ac:dyDescent="0.2">
      <c r="A14" s="161"/>
      <c r="B14" s="70" t="s">
        <v>52</v>
      </c>
      <c r="C14" s="71"/>
      <c r="D14" s="199"/>
      <c r="E14" s="199"/>
    </row>
    <row r="15" spans="1:5" ht="12.75" customHeight="1" x14ac:dyDescent="0.2">
      <c r="A15" s="159" t="s">
        <v>53</v>
      </c>
      <c r="B15" s="70" t="s">
        <v>54</v>
      </c>
      <c r="C15" s="71"/>
      <c r="D15" s="199"/>
      <c r="E15" s="199"/>
    </row>
    <row r="16" spans="1:5" ht="12.75" customHeight="1" x14ac:dyDescent="0.2">
      <c r="A16" s="159" t="s">
        <v>55</v>
      </c>
      <c r="B16" s="85" t="s">
        <v>56</v>
      </c>
      <c r="C16" s="71">
        <v>5</v>
      </c>
      <c r="D16" s="199">
        <v>30324846.41</v>
      </c>
      <c r="E16" s="199">
        <v>29577560.199999999</v>
      </c>
    </row>
    <row r="17" spans="1:5" ht="12.75" customHeight="1" x14ac:dyDescent="0.2">
      <c r="A17" s="159" t="s">
        <v>57</v>
      </c>
      <c r="B17" s="85" t="s">
        <v>58</v>
      </c>
      <c r="C17" s="71"/>
      <c r="D17" s="160"/>
      <c r="E17" s="160"/>
    </row>
    <row r="18" spans="1:5" ht="12.75" customHeight="1" x14ac:dyDescent="0.2">
      <c r="A18" s="159" t="s">
        <v>59</v>
      </c>
      <c r="B18" s="85" t="s">
        <v>60</v>
      </c>
      <c r="C18" s="76"/>
      <c r="D18" s="199"/>
      <c r="E18" s="199"/>
    </row>
    <row r="19" spans="1:5" ht="12.75" customHeight="1" x14ac:dyDescent="0.2">
      <c r="A19" s="159" t="s">
        <v>61</v>
      </c>
      <c r="B19" s="85" t="s">
        <v>62</v>
      </c>
      <c r="C19" s="152">
        <v>6</v>
      </c>
      <c r="D19" s="199">
        <v>1015856.2</v>
      </c>
      <c r="E19" s="199">
        <v>1059404.04</v>
      </c>
    </row>
    <row r="20" spans="1:5" ht="12.75" customHeight="1" x14ac:dyDescent="0.2">
      <c r="A20" s="159" t="s">
        <v>63</v>
      </c>
      <c r="B20" s="85" t="s">
        <v>64</v>
      </c>
      <c r="C20" s="71"/>
      <c r="D20" s="160"/>
      <c r="E20" s="160"/>
    </row>
    <row r="21" spans="1:5" ht="12.75" customHeight="1" x14ac:dyDescent="0.2">
      <c r="A21" s="161"/>
      <c r="B21" s="70" t="s">
        <v>65</v>
      </c>
      <c r="C21" s="71"/>
      <c r="D21" s="162">
        <f>SUM(D16:D20)</f>
        <v>31340702.609999999</v>
      </c>
      <c r="E21" s="162">
        <f>SUM(E16:E20)</f>
        <v>30636964.239999998</v>
      </c>
    </row>
    <row r="22" spans="1:5" ht="12.75" customHeight="1" x14ac:dyDescent="0.2">
      <c r="A22" s="159" t="s">
        <v>66</v>
      </c>
      <c r="B22" s="70" t="s">
        <v>67</v>
      </c>
      <c r="C22" s="71"/>
      <c r="D22" s="199"/>
      <c r="E22" s="199"/>
    </row>
    <row r="23" spans="1:5" ht="12.75" customHeight="1" x14ac:dyDescent="0.2">
      <c r="A23" s="159" t="s">
        <v>68</v>
      </c>
      <c r="B23" s="85" t="s">
        <v>69</v>
      </c>
      <c r="C23" s="71">
        <v>7</v>
      </c>
      <c r="D23" s="160">
        <v>30466361.7212</v>
      </c>
      <c r="E23" s="160">
        <v>30593444.91</v>
      </c>
    </row>
    <row r="24" spans="1:5" ht="12.75" customHeight="1" x14ac:dyDescent="0.2">
      <c r="A24" s="159" t="s">
        <v>70</v>
      </c>
      <c r="B24" s="85" t="s">
        <v>71</v>
      </c>
      <c r="C24" s="71"/>
      <c r="D24" s="160"/>
      <c r="E24" s="160"/>
    </row>
    <row r="25" spans="1:5" ht="12.75" customHeight="1" x14ac:dyDescent="0.2">
      <c r="A25" s="159" t="s">
        <v>72</v>
      </c>
      <c r="B25" s="85" t="s">
        <v>73</v>
      </c>
      <c r="C25" s="71"/>
      <c r="D25" s="199"/>
      <c r="E25" s="199"/>
    </row>
    <row r="26" spans="1:5" ht="12.75" customHeight="1" x14ac:dyDescent="0.2">
      <c r="A26" s="159" t="s">
        <v>74</v>
      </c>
      <c r="B26" s="85" t="s">
        <v>75</v>
      </c>
      <c r="C26" s="76"/>
      <c r="D26" s="199">
        <v>726570</v>
      </c>
      <c r="E26" s="199">
        <v>726570</v>
      </c>
    </row>
    <row r="27" spans="1:5" ht="12.75" customHeight="1" x14ac:dyDescent="0.2">
      <c r="A27" s="159" t="s">
        <v>76</v>
      </c>
      <c r="B27" s="85" t="s">
        <v>77</v>
      </c>
      <c r="C27" s="76"/>
      <c r="D27" s="199">
        <v>216855.32</v>
      </c>
      <c r="E27" s="199">
        <v>15636.17</v>
      </c>
    </row>
    <row r="28" spans="1:5" ht="12.75" customHeight="1" x14ac:dyDescent="0.2">
      <c r="A28" s="159" t="s">
        <v>78</v>
      </c>
      <c r="B28" s="85" t="s">
        <v>79</v>
      </c>
      <c r="C28" s="76"/>
      <c r="D28" s="199"/>
      <c r="E28" s="199"/>
    </row>
    <row r="29" spans="1:5" ht="12.75" customHeight="1" x14ac:dyDescent="0.2">
      <c r="A29" s="159" t="s">
        <v>80</v>
      </c>
      <c r="B29" s="85" t="s">
        <v>81</v>
      </c>
      <c r="C29" s="71"/>
      <c r="D29" s="199"/>
      <c r="E29" s="199"/>
    </row>
    <row r="30" spans="1:5" ht="12.75" customHeight="1" x14ac:dyDescent="0.2">
      <c r="A30" s="161"/>
      <c r="B30" s="70" t="s">
        <v>82</v>
      </c>
      <c r="C30" s="71"/>
      <c r="D30" s="162">
        <f>SUM(D23:D29)</f>
        <v>31409787.041200001</v>
      </c>
      <c r="E30" s="162">
        <f>SUM(E23:E29)</f>
        <v>31335651.079999998</v>
      </c>
    </row>
    <row r="31" spans="1:5" ht="12.75" customHeight="1" x14ac:dyDescent="0.2">
      <c r="A31" s="159" t="s">
        <v>83</v>
      </c>
      <c r="B31" s="70" t="s">
        <v>84</v>
      </c>
      <c r="C31" s="71">
        <v>8</v>
      </c>
      <c r="D31" s="199">
        <v>3381044</v>
      </c>
      <c r="E31" s="199">
        <f>1153086+28312</f>
        <v>1181398</v>
      </c>
    </row>
    <row r="32" spans="1:5" ht="12.75" customHeight="1" x14ac:dyDescent="0.2">
      <c r="A32" s="159" t="s">
        <v>85</v>
      </c>
      <c r="B32" s="70" t="s">
        <v>86</v>
      </c>
      <c r="C32" s="71"/>
      <c r="D32" s="199"/>
      <c r="E32" s="199"/>
    </row>
    <row r="33" spans="1:5" ht="12.75" customHeight="1" x14ac:dyDescent="0.2">
      <c r="A33" s="220" t="s">
        <v>87</v>
      </c>
      <c r="B33" s="221"/>
      <c r="C33" s="71"/>
      <c r="D33" s="170">
        <f>+D9+D21+D30+D31</f>
        <v>66297051.643799998</v>
      </c>
      <c r="E33" s="170">
        <f>+E9+E21+E30+E31</f>
        <v>63191387.546999998</v>
      </c>
    </row>
    <row r="34" spans="1:5" ht="12.75" customHeight="1" x14ac:dyDescent="0.2">
      <c r="A34" s="159" t="s">
        <v>88</v>
      </c>
      <c r="B34" s="70" t="s">
        <v>89</v>
      </c>
      <c r="C34" s="71"/>
      <c r="D34" s="199"/>
      <c r="E34" s="199"/>
    </row>
    <row r="35" spans="1:5" ht="12.75" customHeight="1" x14ac:dyDescent="0.2">
      <c r="A35" s="159" t="s">
        <v>90</v>
      </c>
      <c r="B35" s="70" t="s">
        <v>91</v>
      </c>
      <c r="C35" s="71"/>
      <c r="D35" s="199"/>
      <c r="E35" s="199"/>
    </row>
    <row r="36" spans="1:5" ht="12.75" customHeight="1" x14ac:dyDescent="0.2">
      <c r="A36" s="159" t="s">
        <v>92</v>
      </c>
      <c r="B36" s="85" t="s">
        <v>93</v>
      </c>
      <c r="C36" s="71"/>
      <c r="D36" s="199"/>
      <c r="E36" s="199"/>
    </row>
    <row r="37" spans="1:5" ht="25.5" customHeight="1" x14ac:dyDescent="0.2">
      <c r="A37" s="159" t="s">
        <v>94</v>
      </c>
      <c r="B37" s="92" t="s">
        <v>95</v>
      </c>
      <c r="C37" s="71"/>
      <c r="D37" s="199"/>
      <c r="E37" s="199"/>
    </row>
    <row r="38" spans="1:5" ht="25.5" customHeight="1" x14ac:dyDescent="0.2">
      <c r="A38" s="159" t="s">
        <v>96</v>
      </c>
      <c r="B38" s="92" t="s">
        <v>97</v>
      </c>
      <c r="C38" s="71"/>
      <c r="D38" s="199"/>
      <c r="E38" s="199"/>
    </row>
    <row r="39" spans="1:5" ht="25.5" customHeight="1" x14ac:dyDescent="0.2">
      <c r="A39" s="159" t="s">
        <v>98</v>
      </c>
      <c r="B39" s="92" t="s">
        <v>99</v>
      </c>
      <c r="C39" s="71"/>
      <c r="D39" s="199"/>
      <c r="E39" s="199"/>
    </row>
    <row r="40" spans="1:5" ht="12.75" customHeight="1" x14ac:dyDescent="0.2">
      <c r="A40" s="159" t="s">
        <v>100</v>
      </c>
      <c r="B40" s="85" t="s">
        <v>101</v>
      </c>
      <c r="C40" s="71"/>
      <c r="D40" s="199"/>
      <c r="E40" s="199"/>
    </row>
    <row r="41" spans="1:5" ht="12.75" customHeight="1" x14ac:dyDescent="0.2">
      <c r="A41" s="159" t="s">
        <v>102</v>
      </c>
      <c r="B41" s="85" t="s">
        <v>103</v>
      </c>
      <c r="C41" s="71"/>
      <c r="D41" s="199"/>
      <c r="E41" s="199"/>
    </row>
    <row r="42" spans="1:5" ht="12.75" customHeight="1" x14ac:dyDescent="0.2">
      <c r="A42" s="161"/>
      <c r="B42" s="70" t="s">
        <v>104</v>
      </c>
      <c r="C42" s="71"/>
      <c r="D42" s="199"/>
      <c r="E42" s="199"/>
    </row>
    <row r="43" spans="1:5" ht="12.75" customHeight="1" x14ac:dyDescent="0.2">
      <c r="A43" s="159" t="s">
        <v>105</v>
      </c>
      <c r="B43" s="70" t="s">
        <v>106</v>
      </c>
      <c r="C43" s="71">
        <v>9</v>
      </c>
      <c r="D43" s="199"/>
      <c r="E43" s="199"/>
    </row>
    <row r="44" spans="1:5" ht="12.75" customHeight="1" x14ac:dyDescent="0.2">
      <c r="A44" s="159" t="s">
        <v>107</v>
      </c>
      <c r="B44" s="85" t="s">
        <v>108</v>
      </c>
      <c r="C44" s="71"/>
      <c r="D44" s="199"/>
      <c r="E44" s="199"/>
    </row>
    <row r="45" spans="1:5" ht="12.75" customHeight="1" x14ac:dyDescent="0.2">
      <c r="A45" s="159" t="s">
        <v>109</v>
      </c>
      <c r="B45" s="85" t="s">
        <v>110</v>
      </c>
      <c r="C45" s="71"/>
      <c r="D45" s="160">
        <v>1735769</v>
      </c>
      <c r="E45" s="160">
        <f>2050206-314437</f>
        <v>1735769</v>
      </c>
    </row>
    <row r="46" spans="1:5" ht="12.75" customHeight="1" x14ac:dyDescent="0.2">
      <c r="A46" s="159" t="s">
        <v>111</v>
      </c>
      <c r="B46" s="85" t="s">
        <v>112</v>
      </c>
      <c r="C46" s="71"/>
      <c r="D46" s="160">
        <v>2923</v>
      </c>
      <c r="E46" s="160">
        <v>2923</v>
      </c>
    </row>
    <row r="47" spans="1:5" ht="12.75" customHeight="1" x14ac:dyDescent="0.2">
      <c r="A47" s="159" t="s">
        <v>113</v>
      </c>
      <c r="B47" s="85" t="s">
        <v>114</v>
      </c>
      <c r="C47" s="71"/>
      <c r="D47" s="160"/>
      <c r="E47" s="160"/>
    </row>
    <row r="48" spans="1:5" ht="12.75" customHeight="1" x14ac:dyDescent="0.2">
      <c r="A48" s="161"/>
      <c r="B48" s="70" t="s">
        <v>115</v>
      </c>
      <c r="C48" s="71"/>
      <c r="D48" s="162">
        <f>SUM(D44:D47)</f>
        <v>1738692</v>
      </c>
      <c r="E48" s="162">
        <f>SUM(E44:E47)</f>
        <v>1738692</v>
      </c>
    </row>
    <row r="49" spans="1:5" ht="12.75" customHeight="1" x14ac:dyDescent="0.2">
      <c r="A49" s="159" t="s">
        <v>116</v>
      </c>
      <c r="B49" s="70" t="s">
        <v>117</v>
      </c>
      <c r="C49" s="71"/>
      <c r="D49" s="199"/>
      <c r="E49" s="199"/>
    </row>
    <row r="50" spans="1:5" ht="12.75" customHeight="1" x14ac:dyDescent="0.2">
      <c r="A50" s="159" t="s">
        <v>118</v>
      </c>
      <c r="B50" s="70" t="s">
        <v>119</v>
      </c>
      <c r="C50" s="71"/>
      <c r="D50" s="199"/>
      <c r="E50" s="199"/>
    </row>
    <row r="51" spans="1:5" ht="12.75" customHeight="1" x14ac:dyDescent="0.2">
      <c r="A51" s="159" t="s">
        <v>120</v>
      </c>
      <c r="B51" s="85" t="s">
        <v>121</v>
      </c>
      <c r="C51" s="158"/>
      <c r="D51" s="199"/>
      <c r="E51" s="199"/>
    </row>
    <row r="52" spans="1:5" ht="12.75" customHeight="1" x14ac:dyDescent="0.2">
      <c r="A52" s="159" t="s">
        <v>122</v>
      </c>
      <c r="B52" s="85" t="s">
        <v>123</v>
      </c>
      <c r="C52" s="158"/>
      <c r="D52" s="160"/>
      <c r="E52" s="160"/>
    </row>
    <row r="53" spans="1:5" ht="12.75" customHeight="1" x14ac:dyDescent="0.2">
      <c r="A53" s="159" t="s">
        <v>124</v>
      </c>
      <c r="B53" s="85" t="s">
        <v>125</v>
      </c>
      <c r="C53" s="158"/>
      <c r="D53" s="199"/>
      <c r="E53" s="199"/>
    </row>
    <row r="54" spans="1:5" ht="12.75" customHeight="1" x14ac:dyDescent="0.2">
      <c r="A54" s="161"/>
      <c r="B54" s="70" t="s">
        <v>126</v>
      </c>
      <c r="C54" s="158"/>
      <c r="D54" s="160">
        <f>SUM(D51:D53)</f>
        <v>0</v>
      </c>
      <c r="E54" s="160">
        <f>SUM(E51:E53)</f>
        <v>0</v>
      </c>
    </row>
    <row r="55" spans="1:5" ht="12.75" customHeight="1" x14ac:dyDescent="0.2">
      <c r="A55" s="159" t="s">
        <v>127</v>
      </c>
      <c r="B55" s="70" t="s">
        <v>128</v>
      </c>
      <c r="C55" s="158"/>
      <c r="D55" s="199"/>
      <c r="E55" s="199"/>
    </row>
    <row r="56" spans="1:5" ht="12.75" customHeight="1" x14ac:dyDescent="0.2">
      <c r="A56" s="159" t="s">
        <v>129</v>
      </c>
      <c r="B56" s="70" t="s">
        <v>130</v>
      </c>
      <c r="C56" s="158"/>
      <c r="D56" s="199"/>
      <c r="E56" s="199"/>
    </row>
    <row r="57" spans="1:5" ht="12.75" customHeight="1" x14ac:dyDescent="0.2">
      <c r="A57" s="220" t="s">
        <v>87</v>
      </c>
      <c r="B57" s="221"/>
      <c r="C57" s="158"/>
      <c r="D57" s="170">
        <f>+D48+D54</f>
        <v>1738692</v>
      </c>
      <c r="E57" s="170">
        <f>+E48+E54</f>
        <v>1738692</v>
      </c>
    </row>
    <row r="58" spans="1:5" ht="12.75" customHeight="1" x14ac:dyDescent="0.2">
      <c r="A58" s="222" t="s">
        <v>131</v>
      </c>
      <c r="B58" s="223"/>
      <c r="C58" s="74"/>
      <c r="D58" s="162">
        <f>+D33+D57</f>
        <v>68035743.643800005</v>
      </c>
      <c r="E58" s="162">
        <f>+E33+E57</f>
        <v>64930079.546999998</v>
      </c>
    </row>
    <row r="59" spans="1:5" ht="13.5" customHeight="1" x14ac:dyDescent="0.2">
      <c r="A59" s="224" t="s">
        <v>132</v>
      </c>
      <c r="B59" s="225"/>
      <c r="C59" s="163"/>
      <c r="D59" s="200">
        <v>0</v>
      </c>
      <c r="E59" s="200">
        <v>0</v>
      </c>
    </row>
    <row r="60" spans="1:5" ht="13.5" customHeight="1" x14ac:dyDescent="0.2">
      <c r="C60" s="44"/>
      <c r="D60" s="47"/>
    </row>
    <row r="63" spans="1:5" ht="12.75" customHeight="1" x14ac:dyDescent="0.2">
      <c r="C63" s="45"/>
    </row>
  </sheetData>
  <mergeCells count="8">
    <mergeCell ref="E6:E7"/>
    <mergeCell ref="A6:B7"/>
    <mergeCell ref="A58:B58"/>
    <mergeCell ref="A59:B59"/>
    <mergeCell ref="A33:B33"/>
    <mergeCell ref="A57:B57"/>
    <mergeCell ref="D6:D7"/>
    <mergeCell ref="C6:C7"/>
  </mergeCells>
  <pageMargins left="0.44" right="0.17013888888889001" top="0.17" bottom="0.17013888888889001" header="0" footer="0"/>
  <pageSetup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42" workbookViewId="0">
      <selection activeCell="C60" sqref="C60"/>
    </sheetView>
  </sheetViews>
  <sheetFormatPr defaultColWidth="11.42578125" defaultRowHeight="37.5" customHeight="1" x14ac:dyDescent="0.25"/>
  <cols>
    <col min="1" max="1" width="5.85546875" style="53" customWidth="1"/>
    <col min="2" max="2" width="42.85546875" style="53" customWidth="1"/>
    <col min="3" max="3" width="9" style="53" customWidth="1"/>
    <col min="4" max="4" width="12.28515625" style="54" customWidth="1"/>
    <col min="5" max="5" width="11.7109375" style="54" customWidth="1"/>
    <col min="6" max="6" width="5" style="53" customWidth="1"/>
  </cols>
  <sheetData>
    <row r="1" spans="1:5" ht="12" customHeight="1" x14ac:dyDescent="0.25">
      <c r="A1" s="165" t="str">
        <f>+Aktivi!A1</f>
        <v>Riviera Shpk</v>
      </c>
      <c r="B1" s="48"/>
      <c r="C1" s="153"/>
      <c r="D1" s="154"/>
      <c r="E1" s="154"/>
    </row>
    <row r="2" spans="1:5" ht="12" customHeight="1" x14ac:dyDescent="0.25">
      <c r="A2" s="48" t="str">
        <f>+Aktivi!A2</f>
        <v>K51503045A</v>
      </c>
      <c r="B2" s="48"/>
      <c r="C2" s="153"/>
      <c r="D2" s="154"/>
      <c r="E2" s="154"/>
    </row>
    <row r="3" spans="1:5" ht="12" customHeight="1" x14ac:dyDescent="0.25">
      <c r="A3" s="153"/>
      <c r="B3" s="153"/>
      <c r="C3" s="153"/>
      <c r="D3" s="154"/>
      <c r="E3" s="154"/>
    </row>
    <row r="4" spans="1:5" ht="12" customHeight="1" x14ac:dyDescent="0.25">
      <c r="A4" s="153"/>
      <c r="B4" s="156" t="s">
        <v>34</v>
      </c>
      <c r="C4" s="153"/>
      <c r="D4" s="154"/>
      <c r="E4" s="154"/>
    </row>
    <row r="5" spans="1:5" ht="12" customHeight="1" x14ac:dyDescent="0.25">
      <c r="A5" s="153"/>
      <c r="B5" s="156" t="s">
        <v>133</v>
      </c>
      <c r="C5" s="153"/>
      <c r="D5" s="154"/>
      <c r="E5" s="154"/>
    </row>
    <row r="6" spans="1:5" ht="12" customHeight="1" x14ac:dyDescent="0.25">
      <c r="A6" s="218" t="s">
        <v>134</v>
      </c>
      <c r="B6" s="219"/>
      <c r="C6" s="228" t="s">
        <v>37</v>
      </c>
      <c r="D6" s="226" t="s">
        <v>38</v>
      </c>
      <c r="E6" s="226" t="s">
        <v>39</v>
      </c>
    </row>
    <row r="7" spans="1:5" ht="6" customHeight="1" x14ac:dyDescent="0.25">
      <c r="A7" s="220"/>
      <c r="B7" s="221"/>
      <c r="C7" s="229"/>
      <c r="D7" s="227"/>
      <c r="E7" s="227"/>
    </row>
    <row r="8" spans="1:5" ht="15" customHeight="1" x14ac:dyDescent="0.25">
      <c r="A8" s="159" t="s">
        <v>135</v>
      </c>
      <c r="B8" s="70" t="s">
        <v>136</v>
      </c>
      <c r="C8" s="71"/>
      <c r="D8" s="199"/>
      <c r="E8" s="199"/>
    </row>
    <row r="9" spans="1:5" ht="15" customHeight="1" x14ac:dyDescent="0.25">
      <c r="A9" s="166">
        <v>3.1</v>
      </c>
      <c r="B9" s="70" t="s">
        <v>136</v>
      </c>
      <c r="C9" s="71"/>
      <c r="D9" s="199"/>
      <c r="E9" s="199"/>
    </row>
    <row r="10" spans="1:5" ht="15" customHeight="1" x14ac:dyDescent="0.25">
      <c r="A10" s="159" t="s">
        <v>137</v>
      </c>
      <c r="B10" s="85" t="s">
        <v>138</v>
      </c>
      <c r="C10" s="71"/>
      <c r="D10" s="199"/>
      <c r="E10" s="199"/>
    </row>
    <row r="11" spans="1:5" ht="15" customHeight="1" x14ac:dyDescent="0.25">
      <c r="A11" s="159" t="s">
        <v>139</v>
      </c>
      <c r="B11" s="85" t="s">
        <v>140</v>
      </c>
      <c r="C11" s="71"/>
      <c r="D11" s="199"/>
      <c r="E11" s="199"/>
    </row>
    <row r="12" spans="1:5" ht="15" customHeight="1" x14ac:dyDescent="0.25">
      <c r="A12" s="159" t="s">
        <v>141</v>
      </c>
      <c r="B12" s="85" t="s">
        <v>142</v>
      </c>
      <c r="C12" s="71"/>
      <c r="D12" s="160"/>
      <c r="E12" s="160"/>
    </row>
    <row r="13" spans="1:5" ht="15" customHeight="1" x14ac:dyDescent="0.25">
      <c r="A13" s="159" t="s">
        <v>143</v>
      </c>
      <c r="B13" s="85" t="s">
        <v>144</v>
      </c>
      <c r="C13" s="71">
        <v>10</v>
      </c>
      <c r="D13" s="160">
        <v>48296535.705600001</v>
      </c>
      <c r="E13" s="160">
        <v>48089993.899999999</v>
      </c>
    </row>
    <row r="14" spans="1:5" ht="15" customHeight="1" x14ac:dyDescent="0.25">
      <c r="A14" s="159" t="s">
        <v>145</v>
      </c>
      <c r="B14" s="85" t="s">
        <v>146</v>
      </c>
      <c r="C14" s="71"/>
      <c r="D14" s="199"/>
      <c r="E14" s="199"/>
    </row>
    <row r="15" spans="1:5" ht="15" customHeight="1" x14ac:dyDescent="0.25">
      <c r="A15" s="159" t="s">
        <v>147</v>
      </c>
      <c r="B15" s="85" t="s">
        <v>148</v>
      </c>
      <c r="C15" s="71"/>
      <c r="D15" s="199"/>
      <c r="E15" s="199"/>
    </row>
    <row r="16" spans="1:5" ht="25.5" customHeight="1" x14ac:dyDescent="0.25">
      <c r="A16" s="159" t="s">
        <v>149</v>
      </c>
      <c r="B16" s="92" t="s">
        <v>150</v>
      </c>
      <c r="C16" s="71"/>
      <c r="D16" s="160"/>
      <c r="E16" s="160"/>
    </row>
    <row r="17" spans="1:5" ht="15" customHeight="1" x14ac:dyDescent="0.25">
      <c r="A17" s="159" t="s">
        <v>151</v>
      </c>
      <c r="B17" s="85" t="s">
        <v>152</v>
      </c>
      <c r="C17" s="71">
        <v>11</v>
      </c>
      <c r="D17" s="199">
        <v>2228611.483</v>
      </c>
      <c r="E17" s="199">
        <v>2338216.7999999998</v>
      </c>
    </row>
    <row r="18" spans="1:5" ht="15" customHeight="1" x14ac:dyDescent="0.25">
      <c r="A18" s="159" t="s">
        <v>153</v>
      </c>
      <c r="B18" s="85" t="s">
        <v>154</v>
      </c>
      <c r="C18" s="71">
        <v>12</v>
      </c>
      <c r="D18" s="160">
        <v>0</v>
      </c>
      <c r="E18" s="160">
        <v>0</v>
      </c>
    </row>
    <row r="19" spans="1:5" ht="15" customHeight="1" x14ac:dyDescent="0.25">
      <c r="A19" s="159" t="s">
        <v>155</v>
      </c>
      <c r="B19" s="85" t="s">
        <v>156</v>
      </c>
      <c r="C19" s="152">
        <v>13</v>
      </c>
      <c r="D19" s="160">
        <v>1335443.1000000001</v>
      </c>
      <c r="E19" s="160">
        <v>1293934.1000000001</v>
      </c>
    </row>
    <row r="20" spans="1:5" ht="15" customHeight="1" x14ac:dyDescent="0.25">
      <c r="A20" s="161"/>
      <c r="B20" s="70" t="s">
        <v>157</v>
      </c>
      <c r="C20" s="71"/>
      <c r="D20" s="162">
        <f>SUM(D10:D19)</f>
        <v>51860590.288599998</v>
      </c>
      <c r="E20" s="162">
        <f>SUM(E10:E19)</f>
        <v>51722144.799999997</v>
      </c>
    </row>
    <row r="21" spans="1:5" ht="15" customHeight="1" x14ac:dyDescent="0.25">
      <c r="A21" s="166">
        <v>3.2</v>
      </c>
      <c r="B21" s="70" t="s">
        <v>158</v>
      </c>
      <c r="C21" s="71"/>
      <c r="D21" s="199"/>
      <c r="E21" s="199"/>
    </row>
    <row r="22" spans="1:5" ht="15" customHeight="1" x14ac:dyDescent="0.25">
      <c r="A22" s="166">
        <v>3.3</v>
      </c>
      <c r="B22" s="70" t="s">
        <v>159</v>
      </c>
      <c r="C22" s="71"/>
      <c r="D22" s="199"/>
      <c r="E22" s="199"/>
    </row>
    <row r="23" spans="1:5" ht="15" customHeight="1" x14ac:dyDescent="0.25">
      <c r="A23" s="166">
        <v>3.4</v>
      </c>
      <c r="B23" s="70" t="s">
        <v>160</v>
      </c>
      <c r="C23" s="71"/>
      <c r="D23" s="199"/>
      <c r="E23" s="199"/>
    </row>
    <row r="24" spans="1:5" ht="15" customHeight="1" x14ac:dyDescent="0.25">
      <c r="A24" s="220" t="s">
        <v>87</v>
      </c>
      <c r="B24" s="221"/>
      <c r="C24" s="71"/>
      <c r="D24" s="170">
        <f>+D20+D21+D22+D23</f>
        <v>51860590.288599998</v>
      </c>
      <c r="E24" s="170">
        <f>+E20+E21+E22+E23</f>
        <v>51722144.799999997</v>
      </c>
    </row>
    <row r="25" spans="1:5" ht="15" customHeight="1" x14ac:dyDescent="0.25">
      <c r="A25" s="167">
        <v>4</v>
      </c>
      <c r="B25" s="70" t="s">
        <v>161</v>
      </c>
      <c r="C25" s="71"/>
      <c r="D25" s="199"/>
      <c r="E25" s="199"/>
    </row>
    <row r="26" spans="1:5" ht="15" customHeight="1" x14ac:dyDescent="0.25">
      <c r="A26" s="166">
        <v>4.0999999999999996</v>
      </c>
      <c r="B26" s="70" t="s">
        <v>161</v>
      </c>
      <c r="C26" s="71"/>
      <c r="D26" s="199"/>
      <c r="E26" s="199"/>
    </row>
    <row r="27" spans="1:5" ht="15" customHeight="1" x14ac:dyDescent="0.25">
      <c r="A27" s="159" t="s">
        <v>162</v>
      </c>
      <c r="B27" s="85" t="s">
        <v>138</v>
      </c>
      <c r="C27" s="71"/>
      <c r="D27" s="199"/>
      <c r="E27" s="199"/>
    </row>
    <row r="28" spans="1:5" ht="15" customHeight="1" x14ac:dyDescent="0.25">
      <c r="A28" s="159" t="s">
        <v>163</v>
      </c>
      <c r="B28" s="85" t="s">
        <v>140</v>
      </c>
      <c r="C28" s="76"/>
      <c r="D28" s="160"/>
      <c r="E28" s="160"/>
    </row>
    <row r="29" spans="1:5" ht="15" customHeight="1" x14ac:dyDescent="0.25">
      <c r="A29" s="159" t="s">
        <v>164</v>
      </c>
      <c r="B29" s="85" t="s">
        <v>165</v>
      </c>
      <c r="C29" s="76"/>
      <c r="D29" s="160"/>
      <c r="E29" s="160"/>
    </row>
    <row r="30" spans="1:5" ht="15" customHeight="1" x14ac:dyDescent="0.25">
      <c r="A30" s="159" t="s">
        <v>166</v>
      </c>
      <c r="B30" s="85" t="s">
        <v>144</v>
      </c>
      <c r="C30" s="76"/>
      <c r="D30" s="160"/>
      <c r="E30" s="160"/>
    </row>
    <row r="31" spans="1:5" ht="15" customHeight="1" x14ac:dyDescent="0.25">
      <c r="A31" s="159" t="s">
        <v>167</v>
      </c>
      <c r="B31" s="85" t="s">
        <v>146</v>
      </c>
      <c r="C31" s="76"/>
      <c r="D31" s="160"/>
      <c r="E31" s="160"/>
    </row>
    <row r="32" spans="1:5" ht="15" customHeight="1" x14ac:dyDescent="0.25">
      <c r="A32" s="159" t="s">
        <v>168</v>
      </c>
      <c r="B32" s="85" t="s">
        <v>148</v>
      </c>
      <c r="C32" s="76"/>
      <c r="D32" s="160"/>
      <c r="E32" s="160"/>
    </row>
    <row r="33" spans="1:5" ht="15" customHeight="1" x14ac:dyDescent="0.25">
      <c r="A33" s="159" t="s">
        <v>169</v>
      </c>
      <c r="B33" s="85" t="s">
        <v>150</v>
      </c>
      <c r="C33" s="76"/>
      <c r="D33" s="160"/>
      <c r="E33" s="160"/>
    </row>
    <row r="34" spans="1:5" ht="15" customHeight="1" x14ac:dyDescent="0.25">
      <c r="A34" s="159" t="s">
        <v>170</v>
      </c>
      <c r="B34" s="85" t="s">
        <v>156</v>
      </c>
      <c r="C34" s="71">
        <v>14</v>
      </c>
      <c r="D34" s="199">
        <v>13546296</v>
      </c>
      <c r="E34" s="199">
        <v>10586296</v>
      </c>
    </row>
    <row r="35" spans="1:5" ht="15" customHeight="1" x14ac:dyDescent="0.25">
      <c r="A35" s="167"/>
      <c r="B35" s="70" t="s">
        <v>171</v>
      </c>
      <c r="C35" s="71"/>
      <c r="D35" s="162">
        <f>SUM(D34)</f>
        <v>13546296</v>
      </c>
      <c r="E35" s="162">
        <f>SUM(E34)</f>
        <v>10586296</v>
      </c>
    </row>
    <row r="36" spans="1:5" ht="15" customHeight="1" x14ac:dyDescent="0.25">
      <c r="A36" s="166">
        <v>4.2</v>
      </c>
      <c r="B36" s="70" t="s">
        <v>172</v>
      </c>
      <c r="C36" s="71"/>
      <c r="D36" s="199"/>
      <c r="E36" s="199"/>
    </row>
    <row r="37" spans="1:5" ht="15" customHeight="1" x14ac:dyDescent="0.25">
      <c r="A37" s="166">
        <v>4.3</v>
      </c>
      <c r="B37" s="70" t="s">
        <v>173</v>
      </c>
      <c r="C37" s="71"/>
      <c r="D37" s="199"/>
      <c r="E37" s="199"/>
    </row>
    <row r="38" spans="1:5" ht="15" customHeight="1" x14ac:dyDescent="0.25">
      <c r="A38" s="166">
        <v>4.4000000000000004</v>
      </c>
      <c r="B38" s="70" t="s">
        <v>174</v>
      </c>
      <c r="C38" s="71"/>
      <c r="D38" s="199"/>
      <c r="E38" s="199"/>
    </row>
    <row r="39" spans="1:5" ht="15" customHeight="1" x14ac:dyDescent="0.25">
      <c r="A39" s="159" t="s">
        <v>175</v>
      </c>
      <c r="B39" s="85" t="s">
        <v>176</v>
      </c>
      <c r="C39" s="71"/>
      <c r="D39" s="199"/>
      <c r="E39" s="199"/>
    </row>
    <row r="40" spans="1:5" ht="15" customHeight="1" x14ac:dyDescent="0.25">
      <c r="A40" s="159" t="s">
        <v>177</v>
      </c>
      <c r="B40" s="168" t="s">
        <v>178</v>
      </c>
      <c r="C40" s="71"/>
      <c r="D40" s="199"/>
      <c r="E40" s="199"/>
    </row>
    <row r="41" spans="1:5" ht="15" customHeight="1" x14ac:dyDescent="0.25">
      <c r="A41" s="169">
        <v>4.5</v>
      </c>
      <c r="B41" s="164" t="s">
        <v>179</v>
      </c>
      <c r="C41" s="71"/>
      <c r="D41" s="160"/>
      <c r="E41" s="160"/>
    </row>
    <row r="42" spans="1:5" ht="15" customHeight="1" x14ac:dyDescent="0.25">
      <c r="A42" s="220" t="s">
        <v>87</v>
      </c>
      <c r="B42" s="234"/>
      <c r="C42" s="71"/>
      <c r="D42" s="170">
        <f>+D26+D35+D36+D37+D41</f>
        <v>13546296</v>
      </c>
      <c r="E42" s="170">
        <f>+E26+E35+E36+E37+E41</f>
        <v>10586296</v>
      </c>
    </row>
    <row r="43" spans="1:5" ht="15" customHeight="1" x14ac:dyDescent="0.25">
      <c r="A43" s="161"/>
      <c r="B43" s="74"/>
      <c r="C43" s="71"/>
      <c r="D43" s="199"/>
      <c r="E43" s="199"/>
    </row>
    <row r="44" spans="1:5" ht="15" customHeight="1" x14ac:dyDescent="0.25">
      <c r="A44" s="159" t="s">
        <v>180</v>
      </c>
      <c r="B44" s="70" t="s">
        <v>181</v>
      </c>
      <c r="C44" s="71">
        <v>15</v>
      </c>
      <c r="D44" s="199"/>
      <c r="E44" s="199"/>
    </row>
    <row r="45" spans="1:5" ht="15" customHeight="1" x14ac:dyDescent="0.25">
      <c r="A45" s="159" t="s">
        <v>182</v>
      </c>
      <c r="B45" s="70" t="s">
        <v>183</v>
      </c>
      <c r="C45" s="71"/>
      <c r="D45" s="199"/>
      <c r="E45" s="199"/>
    </row>
    <row r="46" spans="1:5" ht="15" customHeight="1" x14ac:dyDescent="0.25">
      <c r="A46" s="159" t="s">
        <v>184</v>
      </c>
      <c r="B46" s="70" t="s">
        <v>185</v>
      </c>
      <c r="C46" s="158"/>
      <c r="D46" s="199">
        <v>900000</v>
      </c>
      <c r="E46" s="199">
        <v>900000</v>
      </c>
    </row>
    <row r="47" spans="1:5" ht="15" customHeight="1" x14ac:dyDescent="0.25">
      <c r="A47" s="159" t="s">
        <v>186</v>
      </c>
      <c r="B47" s="70" t="s">
        <v>187</v>
      </c>
      <c r="C47" s="158"/>
      <c r="D47" s="160"/>
      <c r="E47" s="160"/>
    </row>
    <row r="48" spans="1:5" ht="15" customHeight="1" x14ac:dyDescent="0.25">
      <c r="A48" s="159" t="s">
        <v>188</v>
      </c>
      <c r="B48" s="70" t="s">
        <v>189</v>
      </c>
      <c r="C48" s="158"/>
      <c r="D48" s="199"/>
      <c r="E48" s="199"/>
    </row>
    <row r="49" spans="1:6" ht="15" customHeight="1" x14ac:dyDescent="0.25">
      <c r="A49" s="159" t="s">
        <v>190</v>
      </c>
      <c r="B49" s="70" t="s">
        <v>191</v>
      </c>
      <c r="C49" s="158"/>
      <c r="D49" s="199"/>
      <c r="E49" s="199"/>
    </row>
    <row r="50" spans="1:6" ht="15" customHeight="1" x14ac:dyDescent="0.25">
      <c r="A50" s="159" t="s">
        <v>192</v>
      </c>
      <c r="B50" s="85" t="s">
        <v>193</v>
      </c>
      <c r="C50" s="158"/>
      <c r="D50" s="199">
        <v>51569</v>
      </c>
      <c r="E50" s="199">
        <v>51569</v>
      </c>
    </row>
    <row r="51" spans="1:6" ht="15" customHeight="1" x14ac:dyDescent="0.25">
      <c r="A51" s="159" t="s">
        <v>194</v>
      </c>
      <c r="B51" s="85" t="s">
        <v>195</v>
      </c>
      <c r="C51" s="158"/>
      <c r="D51" s="199"/>
      <c r="E51" s="199"/>
    </row>
    <row r="52" spans="1:6" ht="15" customHeight="1" x14ac:dyDescent="0.25">
      <c r="A52" s="159" t="s">
        <v>196</v>
      </c>
      <c r="B52" s="85" t="s">
        <v>191</v>
      </c>
      <c r="C52" s="158"/>
      <c r="D52" s="160">
        <v>1621237</v>
      </c>
      <c r="E52" s="160">
        <v>1621237</v>
      </c>
    </row>
    <row r="53" spans="1:6" ht="15" customHeight="1" x14ac:dyDescent="0.2">
      <c r="A53" s="161"/>
      <c r="B53" s="70" t="s">
        <v>197</v>
      </c>
      <c r="C53" s="158"/>
      <c r="D53" s="160">
        <f>SUM(D50:D52)</f>
        <v>1672806</v>
      </c>
      <c r="E53" s="160">
        <f>SUM(E50:E52)</f>
        <v>1672806</v>
      </c>
      <c r="F53" s="55"/>
    </row>
    <row r="54" spans="1:6" ht="15" customHeight="1" x14ac:dyDescent="0.25">
      <c r="A54" s="159" t="s">
        <v>198</v>
      </c>
      <c r="B54" s="70" t="s">
        <v>199</v>
      </c>
      <c r="C54" s="158"/>
      <c r="D54" s="160"/>
      <c r="E54" s="160"/>
    </row>
    <row r="55" spans="1:6" ht="12" customHeight="1" x14ac:dyDescent="0.25">
      <c r="A55" s="159" t="s">
        <v>200</v>
      </c>
      <c r="B55" s="70" t="s">
        <v>201</v>
      </c>
      <c r="C55" s="158"/>
      <c r="D55" s="160">
        <f>+PASH!D38</f>
        <v>56052.136159999456</v>
      </c>
      <c r="E55" s="160">
        <f>+PASH!E60</f>
        <v>48833.637499999997</v>
      </c>
    </row>
    <row r="56" spans="1:6" ht="15" customHeight="1" x14ac:dyDescent="0.2">
      <c r="A56" s="220" t="s">
        <v>87</v>
      </c>
      <c r="B56" s="221"/>
      <c r="C56" s="158"/>
      <c r="D56" s="170">
        <f>+D46+D53+D54+D55</f>
        <v>2628858.1361599993</v>
      </c>
      <c r="E56" s="170">
        <f>+E46+E53+E54+E55</f>
        <v>2621639.6375000002</v>
      </c>
      <c r="F56" s="55"/>
    </row>
    <row r="57" spans="1:6" ht="15" customHeight="1" x14ac:dyDescent="0.25">
      <c r="A57" s="232" t="s">
        <v>202</v>
      </c>
      <c r="B57" s="233"/>
      <c r="C57" s="74"/>
      <c r="D57" s="162">
        <f>+D24+D42+D56</f>
        <v>68035744.424759999</v>
      </c>
      <c r="E57" s="162">
        <f>+E24+E42+E56</f>
        <v>64930080.4375</v>
      </c>
    </row>
    <row r="58" spans="1:6" ht="15.75" customHeight="1" x14ac:dyDescent="0.25">
      <c r="A58" s="230" t="s">
        <v>203</v>
      </c>
      <c r="B58" s="231"/>
      <c r="C58" s="163"/>
      <c r="D58" s="200">
        <v>0</v>
      </c>
      <c r="E58" s="200">
        <v>0</v>
      </c>
    </row>
    <row r="60" spans="1:6" ht="37.5" customHeight="1" x14ac:dyDescent="0.25">
      <c r="A60" s="56"/>
      <c r="D60" s="55"/>
    </row>
    <row r="61" spans="1:6" ht="37.5" customHeight="1" x14ac:dyDescent="0.25">
      <c r="F61" s="59"/>
    </row>
    <row r="65" spans="3:4" ht="37.5" customHeight="1" x14ac:dyDescent="0.25">
      <c r="C65" s="57"/>
      <c r="D65" s="58"/>
    </row>
    <row r="68" spans="3:4" ht="37.5" customHeight="1" x14ac:dyDescent="0.25">
      <c r="C68" s="60"/>
    </row>
  </sheetData>
  <mergeCells count="9">
    <mergeCell ref="D6:D7"/>
    <mergeCell ref="E6:E7"/>
    <mergeCell ref="C6:C7"/>
    <mergeCell ref="A58:B58"/>
    <mergeCell ref="A57:B57"/>
    <mergeCell ref="A24:B24"/>
    <mergeCell ref="A42:B42"/>
    <mergeCell ref="A56:B56"/>
    <mergeCell ref="A6:B7"/>
  </mergeCells>
  <pageMargins left="0.44" right="0.17013888888889001" top="0.17" bottom="0.17013888888889001" header="0" footer="0"/>
  <pageSetup scale="92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opLeftCell="A43" workbookViewId="0">
      <selection activeCell="D25" sqref="D25"/>
    </sheetView>
  </sheetViews>
  <sheetFormatPr defaultColWidth="11.42578125" defaultRowHeight="15" customHeight="1" x14ac:dyDescent="0.25"/>
  <cols>
    <col min="1" max="1" width="5.5703125" style="53" customWidth="1"/>
    <col min="2" max="2" width="53.42578125" style="53" customWidth="1"/>
    <col min="3" max="3" width="9.7109375" style="53" customWidth="1"/>
    <col min="4" max="5" width="15.28515625" style="61" customWidth="1"/>
    <col min="6" max="6" width="15" style="53" customWidth="1"/>
  </cols>
  <sheetData>
    <row r="1" spans="1:8" ht="12" customHeight="1" x14ac:dyDescent="0.25">
      <c r="A1" s="51" t="str">
        <f>+Aktivi!A1</f>
        <v>Riviera Shpk</v>
      </c>
      <c r="B1" s="52"/>
      <c r="D1" s="54"/>
      <c r="E1" s="54"/>
    </row>
    <row r="2" spans="1:8" ht="12" customHeight="1" x14ac:dyDescent="0.25">
      <c r="A2" s="52" t="str">
        <f>+Aktivi!A2</f>
        <v>K51503045A</v>
      </c>
      <c r="B2" s="52"/>
      <c r="D2" s="54"/>
      <c r="E2" s="54"/>
    </row>
    <row r="3" spans="1:8" ht="15.75" customHeight="1" x14ac:dyDescent="0.25">
      <c r="A3" s="48"/>
      <c r="B3" s="171" t="s">
        <v>204</v>
      </c>
      <c r="C3" s="153"/>
      <c r="D3" s="154"/>
      <c r="E3" s="154"/>
    </row>
    <row r="4" spans="1:8" ht="15.75" customHeight="1" x14ac:dyDescent="0.25">
      <c r="A4" s="48"/>
      <c r="B4" s="171" t="s">
        <v>205</v>
      </c>
      <c r="C4" s="153"/>
      <c r="D4" s="154"/>
      <c r="E4" s="154"/>
    </row>
    <row r="5" spans="1:8" ht="15" customHeight="1" x14ac:dyDescent="0.25">
      <c r="A5" s="153"/>
      <c r="B5" s="156" t="s">
        <v>206</v>
      </c>
      <c r="C5" s="156"/>
      <c r="D5" s="172"/>
      <c r="E5" s="172"/>
    </row>
    <row r="6" spans="1:8" ht="15.75" customHeight="1" x14ac:dyDescent="0.25">
      <c r="A6" s="153"/>
      <c r="B6" s="156" t="s">
        <v>133</v>
      </c>
      <c r="C6" s="156"/>
      <c r="D6" s="172"/>
      <c r="E6" s="172"/>
    </row>
    <row r="7" spans="1:8" ht="15.75" customHeight="1" x14ac:dyDescent="0.25">
      <c r="A7" s="235" t="s">
        <v>207</v>
      </c>
      <c r="B7" s="236"/>
      <c r="C7" s="83" t="s">
        <v>37</v>
      </c>
      <c r="D7" s="68" t="s">
        <v>208</v>
      </c>
      <c r="E7" s="68" t="s">
        <v>209</v>
      </c>
    </row>
    <row r="8" spans="1:8" ht="15" customHeight="1" x14ac:dyDescent="0.25">
      <c r="A8" s="69" t="s">
        <v>40</v>
      </c>
      <c r="B8" s="70" t="s">
        <v>210</v>
      </c>
      <c r="C8" s="71">
        <v>16</v>
      </c>
      <c r="D8" s="72">
        <v>5036323</v>
      </c>
      <c r="E8" s="72">
        <v>5985471</v>
      </c>
    </row>
    <row r="9" spans="1:8" ht="15" customHeight="1" x14ac:dyDescent="0.25">
      <c r="A9" s="69" t="s">
        <v>88</v>
      </c>
      <c r="B9" s="70" t="s">
        <v>211</v>
      </c>
      <c r="C9" s="71"/>
      <c r="D9" s="75"/>
      <c r="E9" s="75"/>
    </row>
    <row r="10" spans="1:8" ht="15" customHeight="1" x14ac:dyDescent="0.25">
      <c r="A10" s="69" t="s">
        <v>135</v>
      </c>
      <c r="B10" s="70" t="s">
        <v>212</v>
      </c>
      <c r="C10" s="71"/>
      <c r="D10" s="75">
        <v>0</v>
      </c>
      <c r="E10" s="75">
        <v>0</v>
      </c>
    </row>
    <row r="11" spans="1:8" ht="15" customHeight="1" x14ac:dyDescent="0.25">
      <c r="A11" s="69" t="s">
        <v>213</v>
      </c>
      <c r="B11" s="70" t="s">
        <v>214</v>
      </c>
      <c r="C11" s="76"/>
      <c r="D11" s="72">
        <v>0</v>
      </c>
      <c r="E11" s="72">
        <v>0</v>
      </c>
    </row>
    <row r="12" spans="1:8" ht="15" customHeight="1" x14ac:dyDescent="0.25">
      <c r="A12" s="69" t="s">
        <v>180</v>
      </c>
      <c r="B12" s="70" t="s">
        <v>215</v>
      </c>
      <c r="C12" s="71">
        <v>17</v>
      </c>
      <c r="D12" s="72">
        <f>SUM(D13:D14)</f>
        <v>-4366323</v>
      </c>
      <c r="E12" s="72">
        <f>SUM(E13:E14)</f>
        <v>-3589369</v>
      </c>
    </row>
    <row r="13" spans="1:8" ht="15" customHeight="1" x14ac:dyDescent="0.25">
      <c r="A13" s="84">
        <v>5.0999999999999996</v>
      </c>
      <c r="B13" s="85" t="s">
        <v>215</v>
      </c>
      <c r="C13" s="76"/>
      <c r="D13" s="79">
        <v>-4366323</v>
      </c>
      <c r="E13" s="79">
        <v>-3589369</v>
      </c>
      <c r="H13" s="207"/>
    </row>
    <row r="14" spans="1:8" ht="15" customHeight="1" x14ac:dyDescent="0.25">
      <c r="A14" s="84">
        <v>5.2</v>
      </c>
      <c r="B14" s="85" t="s">
        <v>216</v>
      </c>
      <c r="C14" s="76"/>
      <c r="D14" s="79"/>
      <c r="E14" s="79"/>
      <c r="H14" s="206"/>
    </row>
    <row r="15" spans="1:8" ht="15" customHeight="1" x14ac:dyDescent="0.25">
      <c r="A15" s="69">
        <v>6</v>
      </c>
      <c r="B15" s="70" t="s">
        <v>217</v>
      </c>
      <c r="C15" s="71">
        <v>18</v>
      </c>
      <c r="D15" s="72">
        <f>+D16+D17</f>
        <v>-347540.973</v>
      </c>
      <c r="E15" s="72">
        <f>+E16+E17</f>
        <v>-1865537.4</v>
      </c>
    </row>
    <row r="16" spans="1:8" ht="15" customHeight="1" x14ac:dyDescent="0.25">
      <c r="A16" s="77">
        <v>6.1</v>
      </c>
      <c r="B16" s="78" t="s">
        <v>218</v>
      </c>
      <c r="C16" s="71"/>
      <c r="D16" s="79" t="str">
        <f>-#REF!</f>
        <v>0</v>
      </c>
      <c r="E16" s="79">
        <v>-1598096</v>
      </c>
    </row>
    <row r="17" spans="1:5" ht="15" customHeight="1" x14ac:dyDescent="0.25">
      <c r="A17" s="77">
        <v>6.2</v>
      </c>
      <c r="B17" s="78" t="s">
        <v>219</v>
      </c>
      <c r="C17" s="71"/>
      <c r="D17" s="79">
        <v>-347540.973</v>
      </c>
      <c r="E17" s="79">
        <v>-267441.40000000002</v>
      </c>
    </row>
    <row r="18" spans="1:5" ht="15" customHeight="1" x14ac:dyDescent="0.25">
      <c r="A18" s="73"/>
      <c r="B18" s="74"/>
      <c r="C18" s="71"/>
      <c r="D18" s="75"/>
      <c r="E18" s="75"/>
    </row>
    <row r="19" spans="1:5" ht="15" customHeight="1" x14ac:dyDescent="0.25">
      <c r="A19" s="86">
        <v>7</v>
      </c>
      <c r="B19" s="70" t="s">
        <v>220</v>
      </c>
      <c r="C19" s="71"/>
      <c r="D19" s="72"/>
      <c r="E19" s="72"/>
    </row>
    <row r="20" spans="1:5" ht="15" customHeight="1" x14ac:dyDescent="0.25">
      <c r="A20" s="87">
        <v>8</v>
      </c>
      <c r="B20" s="88" t="s">
        <v>221</v>
      </c>
      <c r="C20" s="71"/>
      <c r="D20" s="72"/>
      <c r="E20" s="72"/>
    </row>
    <row r="21" spans="1:5" ht="15" customHeight="1" x14ac:dyDescent="0.25">
      <c r="A21" s="86">
        <v>9</v>
      </c>
      <c r="B21" s="70" t="s">
        <v>222</v>
      </c>
      <c r="C21" s="71">
        <v>19</v>
      </c>
      <c r="D21" s="72">
        <v>-255491.0974</v>
      </c>
      <c r="E21" s="72">
        <v>-473904.12</v>
      </c>
    </row>
    <row r="22" spans="1:5" ht="15" customHeight="1" x14ac:dyDescent="0.25">
      <c r="A22" s="86">
        <v>10</v>
      </c>
      <c r="B22" s="70" t="s">
        <v>223</v>
      </c>
      <c r="C22" s="71"/>
      <c r="D22" s="72">
        <f>+D12+D15+D19+D20+D21</f>
        <v>-4969355.0704000005</v>
      </c>
      <c r="E22" s="72">
        <f>+E12+E15+E19+E20+E21</f>
        <v>-5928810.5199999996</v>
      </c>
    </row>
    <row r="23" spans="1:5" ht="15" customHeight="1" x14ac:dyDescent="0.25">
      <c r="A23" s="86">
        <v>11</v>
      </c>
      <c r="B23" s="70" t="s">
        <v>224</v>
      </c>
      <c r="C23" s="71"/>
      <c r="D23" s="72">
        <f>+D8+D11+D9+D10+D22</f>
        <v>66967.92959999945</v>
      </c>
      <c r="E23" s="72">
        <f>+E8+E11+E9+E10+E22</f>
        <v>56660.480000000003</v>
      </c>
    </row>
    <row r="24" spans="1:5" ht="15" customHeight="1" x14ac:dyDescent="0.25">
      <c r="A24" s="87">
        <v>12</v>
      </c>
      <c r="B24" s="88" t="s">
        <v>225</v>
      </c>
      <c r="C24" s="71">
        <v>20</v>
      </c>
      <c r="D24" s="150">
        <f>SUM(D25:D27)</f>
        <v>0</v>
      </c>
      <c r="E24" s="150">
        <f>SUM(E25:E27)</f>
        <v>0</v>
      </c>
    </row>
    <row r="25" spans="1:5" ht="38.25" customHeight="1" x14ac:dyDescent="0.25">
      <c r="A25" s="84">
        <v>12.1</v>
      </c>
      <c r="B25" s="92" t="s">
        <v>226</v>
      </c>
      <c r="C25" s="71"/>
      <c r="D25" s="75"/>
      <c r="E25" s="75"/>
    </row>
    <row r="26" spans="1:5" ht="38.25" customHeight="1" x14ac:dyDescent="0.25">
      <c r="A26" s="84">
        <v>12.2</v>
      </c>
      <c r="B26" s="92" t="s">
        <v>227</v>
      </c>
      <c r="C26" s="71"/>
      <c r="D26" s="75"/>
      <c r="E26" s="75"/>
    </row>
    <row r="27" spans="1:5" ht="39" customHeight="1" x14ac:dyDescent="0.25">
      <c r="A27" s="90">
        <v>12.3</v>
      </c>
      <c r="B27" s="93" t="s">
        <v>228</v>
      </c>
      <c r="C27" s="71"/>
      <c r="D27" s="75"/>
      <c r="E27" s="75"/>
    </row>
    <row r="28" spans="1:5" ht="25.5" customHeight="1" x14ac:dyDescent="0.25">
      <c r="A28" s="86">
        <v>13</v>
      </c>
      <c r="B28" s="94" t="s">
        <v>229</v>
      </c>
      <c r="C28" s="71"/>
      <c r="D28" s="75"/>
      <c r="E28" s="75"/>
    </row>
    <row r="29" spans="1:5" ht="15" customHeight="1" x14ac:dyDescent="0.25">
      <c r="A29" s="86">
        <v>14</v>
      </c>
      <c r="B29" s="70" t="s">
        <v>230</v>
      </c>
      <c r="C29" s="151"/>
      <c r="D29" s="72">
        <f>+D30+D31</f>
        <v>2491.46</v>
      </c>
      <c r="E29" s="72">
        <f>+E30+E31</f>
        <v>2166.27</v>
      </c>
    </row>
    <row r="30" spans="1:5" ht="25.5" customHeight="1" x14ac:dyDescent="0.25">
      <c r="A30" s="89">
        <v>14.1</v>
      </c>
      <c r="B30" s="95" t="s">
        <v>231</v>
      </c>
      <c r="C30" s="71"/>
      <c r="D30" s="75"/>
      <c r="E30" s="75"/>
    </row>
    <row r="31" spans="1:5" ht="15" customHeight="1" x14ac:dyDescent="0.25">
      <c r="A31" s="89">
        <v>14.2</v>
      </c>
      <c r="B31" s="78" t="s">
        <v>232</v>
      </c>
      <c r="C31" s="71"/>
      <c r="D31" s="79">
        <v>2491.46</v>
      </c>
      <c r="E31" s="79">
        <v>2166.27</v>
      </c>
    </row>
    <row r="32" spans="1:5" ht="15" customHeight="1" x14ac:dyDescent="0.25">
      <c r="A32" s="86">
        <v>15</v>
      </c>
      <c r="B32" s="70" t="s">
        <v>233</v>
      </c>
      <c r="C32" s="76"/>
      <c r="D32" s="72">
        <f>+D29</f>
        <v>2491.46</v>
      </c>
      <c r="E32" s="72">
        <f>+E29</f>
        <v>2166.27</v>
      </c>
    </row>
    <row r="33" spans="1:6" ht="15" customHeight="1" x14ac:dyDescent="0.25">
      <c r="A33" s="86">
        <v>16</v>
      </c>
      <c r="B33" s="70" t="s">
        <v>234</v>
      </c>
      <c r="C33" s="71"/>
      <c r="D33" s="72">
        <f>+D23+D24+D32</f>
        <v>69459.389599999457</v>
      </c>
      <c r="E33" s="72">
        <f>+E23+E24+E32</f>
        <v>58826.75</v>
      </c>
    </row>
    <row r="34" spans="1:6" ht="15" customHeight="1" x14ac:dyDescent="0.25">
      <c r="A34" s="86">
        <v>17</v>
      </c>
      <c r="B34" s="70" t="s">
        <v>235</v>
      </c>
      <c r="C34" s="152">
        <v>21</v>
      </c>
      <c r="D34" s="75">
        <v>-13407.25344</v>
      </c>
      <c r="E34" s="75">
        <v>-9993.1124999998992</v>
      </c>
      <c r="F34" s="206"/>
    </row>
    <row r="35" spans="1:6" ht="15" customHeight="1" x14ac:dyDescent="0.25">
      <c r="A35" s="84">
        <v>17.100000000000001</v>
      </c>
      <c r="B35" s="85" t="s">
        <v>236</v>
      </c>
      <c r="C35" s="76"/>
      <c r="D35" s="75"/>
      <c r="E35" s="75"/>
    </row>
    <row r="36" spans="1:6" ht="15" customHeight="1" x14ac:dyDescent="0.25">
      <c r="A36" s="84">
        <v>17.2</v>
      </c>
      <c r="B36" s="85" t="s">
        <v>237</v>
      </c>
      <c r="C36" s="76"/>
      <c r="D36" s="75"/>
      <c r="E36" s="75"/>
    </row>
    <row r="37" spans="1:6" ht="15" customHeight="1" x14ac:dyDescent="0.25">
      <c r="A37" s="90">
        <v>17.3</v>
      </c>
      <c r="B37" s="91" t="s">
        <v>238</v>
      </c>
      <c r="C37" s="71"/>
      <c r="D37" s="75"/>
      <c r="E37" s="75"/>
    </row>
    <row r="38" spans="1:6" ht="15" customHeight="1" x14ac:dyDescent="0.25">
      <c r="A38" s="86">
        <v>18</v>
      </c>
      <c r="B38" s="70" t="s">
        <v>239</v>
      </c>
      <c r="C38" s="71"/>
      <c r="D38" s="72">
        <f>+D33+D34</f>
        <v>56052.136159999456</v>
      </c>
      <c r="E38" s="72">
        <f>+E33+E34</f>
        <v>48833.637499999997</v>
      </c>
    </row>
    <row r="39" spans="1:6" ht="15" customHeight="1" x14ac:dyDescent="0.25">
      <c r="A39" s="86">
        <v>19</v>
      </c>
      <c r="B39" s="100" t="s">
        <v>240</v>
      </c>
      <c r="C39" s="71"/>
      <c r="D39" s="72"/>
      <c r="E39" s="72"/>
    </row>
    <row r="40" spans="1:6" ht="15" customHeight="1" x14ac:dyDescent="0.25">
      <c r="A40" s="96">
        <v>19.100000000000001</v>
      </c>
      <c r="B40" s="102" t="s">
        <v>241</v>
      </c>
      <c r="C40" s="98"/>
      <c r="D40" s="72"/>
      <c r="E40" s="72"/>
    </row>
    <row r="41" spans="1:6" ht="15" customHeight="1" x14ac:dyDescent="0.25">
      <c r="A41" s="97">
        <v>19.2</v>
      </c>
      <c r="B41" s="102" t="s">
        <v>242</v>
      </c>
      <c r="C41" s="99"/>
      <c r="D41" s="75"/>
      <c r="E41" s="75"/>
    </row>
    <row r="42" spans="1:6" ht="15.75" customHeight="1" x14ac:dyDescent="0.25">
      <c r="A42" s="80"/>
      <c r="B42" s="101"/>
      <c r="C42" s="81"/>
      <c r="D42" s="82"/>
      <c r="E42" s="82"/>
    </row>
    <row r="43" spans="1:6" ht="15.75" customHeight="1" x14ac:dyDescent="0.25"/>
    <row r="50" spans="1:5" ht="15.75" customHeight="1" x14ac:dyDescent="0.25">
      <c r="B50" s="107" t="s">
        <v>243</v>
      </c>
    </row>
    <row r="51" spans="1:5" ht="15.75" customHeight="1" x14ac:dyDescent="0.25"/>
    <row r="52" spans="1:5" ht="16.5" customHeight="1" x14ac:dyDescent="0.25">
      <c r="A52" s="145" t="s">
        <v>244</v>
      </c>
      <c r="B52" s="146" t="s">
        <v>245</v>
      </c>
      <c r="C52" s="147" t="s">
        <v>246</v>
      </c>
      <c r="D52" s="148">
        <v>2018</v>
      </c>
      <c r="E52" s="148">
        <v>2017</v>
      </c>
    </row>
    <row r="53" spans="1:5" ht="15" customHeight="1" x14ac:dyDescent="0.25">
      <c r="A53" s="111"/>
      <c r="B53" s="149" t="s">
        <v>247</v>
      </c>
      <c r="C53" s="109"/>
      <c r="D53" s="193">
        <f>+D38</f>
        <v>56052.136159999456</v>
      </c>
      <c r="E53" s="193">
        <f>+E38</f>
        <v>48833.637499999997</v>
      </c>
    </row>
    <row r="54" spans="1:5" ht="15" customHeight="1" x14ac:dyDescent="0.25">
      <c r="A54" s="111"/>
      <c r="B54" s="108" t="s">
        <v>248</v>
      </c>
      <c r="C54" s="109"/>
      <c r="D54" s="193"/>
      <c r="E54" s="193"/>
    </row>
    <row r="55" spans="1:5" ht="30" customHeight="1" x14ac:dyDescent="0.25">
      <c r="A55" s="111"/>
      <c r="B55" s="116" t="s">
        <v>249</v>
      </c>
      <c r="C55" s="109"/>
      <c r="D55" s="193"/>
      <c r="E55" s="193"/>
    </row>
    <row r="56" spans="1:5" ht="30" customHeight="1" x14ac:dyDescent="0.25">
      <c r="A56" s="111"/>
      <c r="B56" s="116" t="s">
        <v>250</v>
      </c>
      <c r="C56" s="109"/>
      <c r="D56" s="193"/>
      <c r="E56" s="193"/>
    </row>
    <row r="57" spans="1:5" ht="30" customHeight="1" x14ac:dyDescent="0.25">
      <c r="A57" s="111"/>
      <c r="B57" s="116" t="s">
        <v>251</v>
      </c>
      <c r="C57" s="109"/>
      <c r="D57" s="193"/>
      <c r="E57" s="193"/>
    </row>
    <row r="58" spans="1:5" ht="15" customHeight="1" x14ac:dyDescent="0.25">
      <c r="A58" s="111"/>
      <c r="B58" s="108" t="s">
        <v>252</v>
      </c>
      <c r="C58" s="109"/>
      <c r="D58" s="193"/>
      <c r="E58" s="193"/>
    </row>
    <row r="59" spans="1:5" ht="15" customHeight="1" x14ac:dyDescent="0.25">
      <c r="A59" s="111"/>
      <c r="B59" s="149" t="s">
        <v>253</v>
      </c>
      <c r="C59" s="109"/>
      <c r="D59" s="193">
        <f>SUM(D55:D58)</f>
        <v>0</v>
      </c>
      <c r="E59" s="193">
        <f>SUM(E55:E58)</f>
        <v>0</v>
      </c>
    </row>
    <row r="60" spans="1:5" ht="15" customHeight="1" x14ac:dyDescent="0.25">
      <c r="A60" s="111"/>
      <c r="B60" s="149" t="s">
        <v>254</v>
      </c>
      <c r="C60" s="109"/>
      <c r="D60" s="193">
        <f>+D53+D59</f>
        <v>56052.136159999456</v>
      </c>
      <c r="E60" s="193">
        <f>+E53+E59</f>
        <v>48833.637499999997</v>
      </c>
    </row>
    <row r="61" spans="1:5" ht="15" customHeight="1" x14ac:dyDescent="0.25">
      <c r="A61" s="111"/>
      <c r="B61" s="149" t="s">
        <v>255</v>
      </c>
      <c r="C61" s="109"/>
      <c r="D61" s="110"/>
      <c r="E61" s="110"/>
    </row>
    <row r="62" spans="1:5" ht="15" customHeight="1" x14ac:dyDescent="0.25">
      <c r="A62" s="111"/>
      <c r="B62" s="108" t="s">
        <v>241</v>
      </c>
      <c r="C62" s="109"/>
      <c r="D62" s="110"/>
      <c r="E62" s="110"/>
    </row>
    <row r="63" spans="1:5" ht="15.75" customHeight="1" x14ac:dyDescent="0.25">
      <c r="A63" s="112"/>
      <c r="B63" s="113" t="s">
        <v>242</v>
      </c>
      <c r="C63" s="114"/>
      <c r="D63" s="115"/>
      <c r="E63" s="115"/>
    </row>
    <row r="64" spans="1:5" ht="15.75" customHeight="1" x14ac:dyDescent="0.25"/>
    <row r="65" spans="5:5" ht="15" customHeight="1" x14ac:dyDescent="0.25">
      <c r="E65" s="62"/>
    </row>
  </sheetData>
  <mergeCells count="1">
    <mergeCell ref="A7:B7"/>
  </mergeCells>
  <pageMargins left="0.56999999999999995" right="0.17013888888889001" top="0.65" bottom="0.17013888888889001" header="0.5" footer="0.5"/>
  <pageSetup scale="9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topLeftCell="A28" workbookViewId="0">
      <selection activeCell="Q29" sqref="Q29"/>
    </sheetView>
  </sheetViews>
  <sheetFormatPr defaultColWidth="9.140625" defaultRowHeight="15" customHeight="1" x14ac:dyDescent="0.25"/>
  <cols>
    <col min="1" max="1" width="5.5703125" style="65" customWidth="1"/>
    <col min="2" max="2" width="48" style="65" customWidth="1"/>
    <col min="3" max="3" width="15.28515625" style="63" customWidth="1"/>
    <col min="4" max="4" width="12.28515625" style="64" customWidth="1"/>
    <col min="5" max="5" width="3" style="64" customWidth="1"/>
  </cols>
  <sheetData>
    <row r="1" spans="1:5" ht="15" customHeight="1" x14ac:dyDescent="0.25">
      <c r="A1" s="165" t="str">
        <f>+Aktivi!A1</f>
        <v>Riviera Shpk</v>
      </c>
      <c r="B1" s="48"/>
      <c r="C1" s="173"/>
      <c r="D1" s="174"/>
    </row>
    <row r="2" spans="1:5" ht="15" customHeight="1" x14ac:dyDescent="0.25">
      <c r="A2" s="48" t="str">
        <f>+Aktivi!A2</f>
        <v>K51503045A</v>
      </c>
      <c r="B2" s="48"/>
      <c r="C2" s="173"/>
      <c r="D2" s="174"/>
    </row>
    <row r="3" spans="1:5" ht="15" customHeight="1" x14ac:dyDescent="0.25">
      <c r="A3" s="48"/>
      <c r="B3" s="171"/>
      <c r="C3" s="173"/>
      <c r="D3" s="174"/>
    </row>
    <row r="4" spans="1:5" ht="15" customHeight="1" x14ac:dyDescent="0.25">
      <c r="A4" s="48"/>
      <c r="B4" s="171"/>
      <c r="C4" s="173"/>
      <c r="D4" s="174"/>
    </row>
    <row r="5" spans="1:5" ht="15.75" customHeight="1" x14ac:dyDescent="0.25">
      <c r="A5" s="153"/>
      <c r="B5" s="156" t="s">
        <v>256</v>
      </c>
      <c r="C5" s="173"/>
      <c r="D5" s="174"/>
    </row>
    <row r="6" spans="1:5" ht="15.75" customHeight="1" x14ac:dyDescent="0.2">
      <c r="A6" s="176"/>
      <c r="B6" s="177" t="s">
        <v>257</v>
      </c>
      <c r="C6" s="178" t="s">
        <v>208</v>
      </c>
      <c r="D6" s="179" t="s">
        <v>209</v>
      </c>
      <c r="E6" s="103"/>
    </row>
    <row r="7" spans="1:5" ht="15" customHeight="1" x14ac:dyDescent="0.2">
      <c r="A7" s="180"/>
      <c r="B7" s="181" t="s">
        <v>258</v>
      </c>
      <c r="C7" s="201">
        <f>+C8+C9+C12+C13</f>
        <v>125655.38</v>
      </c>
      <c r="D7" s="186">
        <v>-52518.81</v>
      </c>
      <c r="E7" s="104"/>
    </row>
    <row r="8" spans="1:5" ht="15" customHeight="1" x14ac:dyDescent="0.25">
      <c r="A8" s="180"/>
      <c r="B8" s="182" t="s">
        <v>259</v>
      </c>
      <c r="C8" s="202">
        <v>8112299.3399999999</v>
      </c>
      <c r="D8" s="203">
        <v>8094301.9299999997</v>
      </c>
      <c r="E8" s="105"/>
    </row>
    <row r="9" spans="1:5" ht="26.25" customHeight="1" x14ac:dyDescent="0.25">
      <c r="A9" s="180"/>
      <c r="B9" s="183" t="s">
        <v>260</v>
      </c>
      <c r="C9" s="202">
        <v>-7964665.8099999996</v>
      </c>
      <c r="D9" s="203">
        <v>-8043125.0899999999</v>
      </c>
      <c r="E9" s="105"/>
    </row>
    <row r="10" spans="1:5" ht="15" customHeight="1" x14ac:dyDescent="0.25">
      <c r="A10" s="180"/>
      <c r="B10" s="182" t="s">
        <v>261</v>
      </c>
      <c r="C10" s="202"/>
      <c r="D10" s="203"/>
      <c r="E10" s="105"/>
    </row>
    <row r="11" spans="1:5" ht="15" customHeight="1" x14ac:dyDescent="0.25">
      <c r="A11" s="180"/>
      <c r="B11" s="181" t="s">
        <v>262</v>
      </c>
      <c r="C11" s="202"/>
      <c r="D11" s="203"/>
      <c r="E11" s="105"/>
    </row>
    <row r="12" spans="1:5" ht="15" customHeight="1" x14ac:dyDescent="0.25">
      <c r="A12" s="180"/>
      <c r="B12" s="182" t="s">
        <v>263</v>
      </c>
      <c r="C12" s="202">
        <v>2.85</v>
      </c>
      <c r="D12" s="203">
        <v>1.35</v>
      </c>
      <c r="E12" s="105"/>
    </row>
    <row r="13" spans="1:5" ht="15" customHeight="1" x14ac:dyDescent="0.25">
      <c r="A13" s="180"/>
      <c r="B13" s="182" t="s">
        <v>264</v>
      </c>
      <c r="C13" s="202">
        <v>-21981</v>
      </c>
      <c r="D13" s="203">
        <v>-103697</v>
      </c>
      <c r="E13" s="105"/>
    </row>
    <row r="14" spans="1:5" ht="26.25" customHeight="1" x14ac:dyDescent="0.25">
      <c r="A14" s="180"/>
      <c r="B14" s="185" t="s">
        <v>265</v>
      </c>
      <c r="C14" s="202">
        <f>+C8+C9+C13+C12</f>
        <v>125655.38</v>
      </c>
      <c r="D14" s="203">
        <v>-52518.81</v>
      </c>
      <c r="E14" s="105"/>
    </row>
    <row r="15" spans="1:5" ht="26.25" customHeight="1" x14ac:dyDescent="0.25">
      <c r="A15" s="180"/>
      <c r="B15" s="185" t="s">
        <v>266</v>
      </c>
      <c r="C15" s="201">
        <f>+C16+C17+C21</f>
        <v>0</v>
      </c>
      <c r="D15" s="186">
        <v>0</v>
      </c>
      <c r="E15" s="105"/>
    </row>
    <row r="16" spans="1:5" ht="15" customHeight="1" x14ac:dyDescent="0.25">
      <c r="A16" s="180"/>
      <c r="B16" s="182" t="s">
        <v>267</v>
      </c>
      <c r="C16" s="202"/>
      <c r="D16" s="203"/>
      <c r="E16" s="105"/>
    </row>
    <row r="17" spans="1:5" ht="15" customHeight="1" x14ac:dyDescent="0.25">
      <c r="A17" s="180"/>
      <c r="B17" s="182" t="s">
        <v>268</v>
      </c>
      <c r="C17" s="202"/>
      <c r="D17" s="203"/>
      <c r="E17" s="105"/>
    </row>
    <row r="18" spans="1:5" ht="15" customHeight="1" x14ac:dyDescent="0.25">
      <c r="A18" s="180"/>
      <c r="B18" s="182" t="s">
        <v>269</v>
      </c>
      <c r="C18" s="202"/>
      <c r="D18" s="203"/>
      <c r="E18" s="105"/>
    </row>
    <row r="19" spans="1:5" ht="15" customHeight="1" x14ac:dyDescent="0.25">
      <c r="A19" s="180"/>
      <c r="B19" s="182" t="s">
        <v>270</v>
      </c>
      <c r="C19" s="202"/>
      <c r="D19" s="203"/>
      <c r="E19" s="105"/>
    </row>
    <row r="20" spans="1:5" ht="15" customHeight="1" x14ac:dyDescent="0.25">
      <c r="A20" s="180"/>
      <c r="B20" s="182" t="s">
        <v>271</v>
      </c>
      <c r="C20" s="202"/>
      <c r="D20" s="203"/>
      <c r="E20" s="105"/>
    </row>
    <row r="21" spans="1:5" ht="15" customHeight="1" x14ac:dyDescent="0.25">
      <c r="A21" s="180"/>
      <c r="B21" s="182" t="s">
        <v>272</v>
      </c>
      <c r="C21" s="202"/>
      <c r="D21" s="203"/>
      <c r="E21" s="105"/>
    </row>
    <row r="22" spans="1:5" ht="15" customHeight="1" x14ac:dyDescent="0.2">
      <c r="A22" s="180"/>
      <c r="B22" s="182" t="s">
        <v>273</v>
      </c>
      <c r="C22" s="202"/>
      <c r="D22" s="203"/>
      <c r="E22" s="104"/>
    </row>
    <row r="23" spans="1:5" ht="26.25" customHeight="1" x14ac:dyDescent="0.25">
      <c r="A23" s="180"/>
      <c r="B23" s="183" t="s">
        <v>274</v>
      </c>
      <c r="C23" s="202">
        <f>SUM(C16:C22)</f>
        <v>0</v>
      </c>
      <c r="D23" s="203">
        <v>0</v>
      </c>
      <c r="E23" s="105"/>
    </row>
    <row r="24" spans="1:5" ht="26.25" customHeight="1" x14ac:dyDescent="0.25">
      <c r="A24" s="180"/>
      <c r="B24" s="185" t="s">
        <v>275</v>
      </c>
      <c r="C24" s="201">
        <f>+C25+C26+C33+C34</f>
        <v>0</v>
      </c>
      <c r="D24" s="186">
        <v>0</v>
      </c>
      <c r="E24" s="105"/>
    </row>
    <row r="25" spans="1:5" ht="15" customHeight="1" x14ac:dyDescent="0.25">
      <c r="A25" s="180"/>
      <c r="B25" s="184" t="s">
        <v>276</v>
      </c>
      <c r="C25" s="202"/>
      <c r="D25" s="203"/>
      <c r="E25" s="105"/>
    </row>
    <row r="26" spans="1:5" ht="15" customHeight="1" x14ac:dyDescent="0.25">
      <c r="A26" s="180"/>
      <c r="B26" s="184" t="s">
        <v>277</v>
      </c>
      <c r="C26" s="202"/>
      <c r="D26" s="203"/>
      <c r="E26" s="105"/>
    </row>
    <row r="27" spans="1:5" ht="15" customHeight="1" x14ac:dyDescent="0.25">
      <c r="A27" s="180"/>
      <c r="B27" s="184" t="s">
        <v>278</v>
      </c>
      <c r="C27" s="202"/>
      <c r="D27" s="203"/>
      <c r="E27" s="105"/>
    </row>
    <row r="28" spans="1:5" ht="15" customHeight="1" x14ac:dyDescent="0.25">
      <c r="A28" s="180"/>
      <c r="B28" s="184" t="s">
        <v>279</v>
      </c>
      <c r="C28" s="202"/>
      <c r="D28" s="203"/>
      <c r="E28" s="105"/>
    </row>
    <row r="29" spans="1:5" ht="15" customHeight="1" x14ac:dyDescent="0.2">
      <c r="A29" s="180"/>
      <c r="B29" s="184" t="s">
        <v>280</v>
      </c>
      <c r="C29" s="202"/>
      <c r="D29" s="203"/>
      <c r="E29" s="104"/>
    </row>
    <row r="30" spans="1:5" ht="15" customHeight="1" x14ac:dyDescent="0.2">
      <c r="A30" s="180"/>
      <c r="B30" s="184" t="s">
        <v>281</v>
      </c>
      <c r="C30" s="202"/>
      <c r="D30" s="203"/>
      <c r="E30" s="104"/>
    </row>
    <row r="31" spans="1:5" ht="15" customHeight="1" x14ac:dyDescent="0.2">
      <c r="A31" s="180"/>
      <c r="B31" s="184" t="s">
        <v>282</v>
      </c>
      <c r="C31" s="202"/>
      <c r="D31" s="203"/>
      <c r="E31" s="106"/>
    </row>
    <row r="32" spans="1:5" ht="15" customHeight="1" x14ac:dyDescent="0.25">
      <c r="A32" s="180"/>
      <c r="B32" s="184" t="s">
        <v>283</v>
      </c>
      <c r="C32" s="202"/>
      <c r="D32" s="203"/>
    </row>
    <row r="33" spans="1:4" ht="15" customHeight="1" x14ac:dyDescent="0.25">
      <c r="A33" s="180"/>
      <c r="B33" s="184" t="s">
        <v>263</v>
      </c>
      <c r="C33" s="202"/>
      <c r="D33" s="203"/>
    </row>
    <row r="34" spans="1:4" ht="15" customHeight="1" x14ac:dyDescent="0.25">
      <c r="A34" s="180"/>
      <c r="B34" s="184" t="s">
        <v>284</v>
      </c>
      <c r="C34" s="202"/>
      <c r="D34" s="203"/>
    </row>
    <row r="35" spans="1:4" ht="15" customHeight="1" x14ac:dyDescent="0.25">
      <c r="A35" s="180"/>
      <c r="B35" s="181" t="s">
        <v>285</v>
      </c>
      <c r="C35" s="202">
        <f>SUM(C25:C34)</f>
        <v>0</v>
      </c>
      <c r="D35" s="203">
        <v>0</v>
      </c>
    </row>
    <row r="36" spans="1:4" ht="26.25" customHeight="1" x14ac:dyDescent="0.25">
      <c r="A36" s="180"/>
      <c r="B36" s="185" t="s">
        <v>286</v>
      </c>
      <c r="C36" s="201">
        <f>+C35+C14+C23</f>
        <v>125655.38</v>
      </c>
      <c r="D36" s="186">
        <v>-52518.81</v>
      </c>
    </row>
    <row r="37" spans="1:4" ht="15" customHeight="1" x14ac:dyDescent="0.25">
      <c r="A37" s="180"/>
      <c r="B37" s="181" t="s">
        <v>287</v>
      </c>
      <c r="C37" s="201">
        <f>+Aktivi!E9</f>
        <v>37374.226999997001</v>
      </c>
      <c r="D37" s="186">
        <v>87728</v>
      </c>
    </row>
    <row r="38" spans="1:4" ht="15" customHeight="1" x14ac:dyDescent="0.25">
      <c r="A38" s="190"/>
      <c r="B38" s="192" t="s">
        <v>288</v>
      </c>
      <c r="C38" s="204">
        <v>2488.61</v>
      </c>
      <c r="D38" s="191">
        <v>2164.92</v>
      </c>
    </row>
    <row r="39" spans="1:4" ht="15.75" customHeight="1" x14ac:dyDescent="0.25">
      <c r="A39" s="187"/>
      <c r="B39" s="188" t="s">
        <v>289</v>
      </c>
      <c r="C39" s="205">
        <f>+Aktivi!D9</f>
        <v>165517.9926</v>
      </c>
      <c r="D39" s="189">
        <v>37374.226999997001</v>
      </c>
    </row>
    <row r="40" spans="1:4" ht="15.75" customHeight="1" x14ac:dyDescent="0.25">
      <c r="A40" s="175"/>
      <c r="B40" s="175"/>
      <c r="C40" s="173"/>
      <c r="D40" s="174"/>
    </row>
    <row r="41" spans="1:4" ht="15" customHeight="1" x14ac:dyDescent="0.25">
      <c r="B41" s="64"/>
    </row>
    <row r="42" spans="1:4" ht="15" customHeight="1" x14ac:dyDescent="0.25">
      <c r="B42" s="64"/>
    </row>
    <row r="43" spans="1:4" ht="15" customHeight="1" x14ac:dyDescent="0.25">
      <c r="B43" s="64"/>
    </row>
    <row r="45" spans="1:4" ht="15" customHeight="1" x14ac:dyDescent="0.25">
      <c r="B45" s="64"/>
    </row>
    <row r="46" spans="1:4" ht="15" customHeight="1" x14ac:dyDescent="0.25">
      <c r="B46" s="64"/>
    </row>
    <row r="47" spans="1:4" ht="15" customHeight="1" x14ac:dyDescent="0.25">
      <c r="B47" s="64"/>
    </row>
    <row r="48" spans="1:4" ht="15" customHeight="1" x14ac:dyDescent="0.25">
      <c r="B48" s="64"/>
    </row>
    <row r="49" spans="2:2" ht="15" customHeight="1" x14ac:dyDescent="0.25">
      <c r="B49" s="64"/>
    </row>
    <row r="51" spans="2:2" ht="15" customHeight="1" x14ac:dyDescent="0.25">
      <c r="B51" s="64"/>
    </row>
    <row r="52" spans="2:2" ht="15" customHeight="1" x14ac:dyDescent="0.25">
      <c r="B52" s="64"/>
    </row>
    <row r="53" spans="2:2" ht="15" customHeight="1" x14ac:dyDescent="0.25">
      <c r="B53" s="64"/>
    </row>
    <row r="54" spans="2:2" ht="15" customHeight="1" x14ac:dyDescent="0.25">
      <c r="B54" s="64"/>
    </row>
    <row r="55" spans="2:2" ht="15" customHeight="1" x14ac:dyDescent="0.25">
      <c r="B55" s="64"/>
    </row>
  </sheetData>
  <pageMargins left="0.41" right="0.38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opLeftCell="A28" workbookViewId="0">
      <selection activeCell="Q29" sqref="Q29"/>
    </sheetView>
  </sheetViews>
  <sheetFormatPr defaultColWidth="9.140625" defaultRowHeight="15" customHeight="1" x14ac:dyDescent="0.25"/>
  <cols>
    <col min="1" max="1" width="27.7109375" style="65" customWidth="1"/>
    <col min="2" max="2" width="9.42578125" style="64" customWidth="1"/>
    <col min="3" max="3" width="6.85546875" style="64" customWidth="1"/>
    <col min="4" max="5" width="9.140625" style="64"/>
    <col min="6" max="6" width="10.42578125" style="117" customWidth="1"/>
    <col min="7" max="7" width="10" style="64" customWidth="1"/>
    <col min="8" max="8" width="8.7109375" style="64" customWidth="1"/>
    <col min="9" max="9" width="8.5703125" style="64" customWidth="1"/>
    <col min="10" max="10" width="7.28515625" style="64" customWidth="1"/>
    <col min="11" max="11" width="7.85546875" style="64" customWidth="1"/>
    <col min="12" max="12" width="9" style="64" customWidth="1"/>
    <col min="13" max="13" width="10.140625" style="65" customWidth="1"/>
  </cols>
  <sheetData>
    <row r="1" spans="1:12" ht="15" customHeight="1" x14ac:dyDescent="0.25">
      <c r="A1" s="118" t="str">
        <f>+Aktivi!A1</f>
        <v>Riviera Shpk</v>
      </c>
      <c r="B1" s="119"/>
      <c r="C1" s="120"/>
      <c r="D1" s="120"/>
      <c r="E1" s="120"/>
      <c r="F1" s="121"/>
      <c r="G1" s="122"/>
      <c r="H1" s="122"/>
      <c r="I1" s="122"/>
      <c r="J1" s="122"/>
      <c r="K1" s="122"/>
      <c r="L1" s="122"/>
    </row>
    <row r="2" spans="1:12" ht="15" customHeight="1" x14ac:dyDescent="0.25">
      <c r="A2" s="123" t="str">
        <f>+Aktivi!A2</f>
        <v>K51503045A</v>
      </c>
      <c r="B2" s="119"/>
      <c r="C2" s="120"/>
      <c r="D2" s="120"/>
      <c r="E2" s="120"/>
      <c r="F2" s="121"/>
      <c r="G2" s="122"/>
      <c r="H2" s="122"/>
      <c r="I2" s="122"/>
      <c r="J2" s="122"/>
      <c r="K2" s="122"/>
      <c r="L2" s="122"/>
    </row>
    <row r="3" spans="1:12" ht="15" customHeight="1" x14ac:dyDescent="0.25">
      <c r="A3" s="237" t="s">
        <v>133</v>
      </c>
      <c r="B3" s="237"/>
      <c r="C3" s="237"/>
      <c r="D3" s="237"/>
      <c r="E3" s="120"/>
      <c r="F3" s="121"/>
      <c r="G3" s="122"/>
      <c r="H3" s="122"/>
      <c r="I3" s="122"/>
      <c r="J3" s="122"/>
      <c r="K3" s="122"/>
      <c r="L3" s="122"/>
    </row>
    <row r="4" spans="1:12" ht="12.75" customHeight="1" x14ac:dyDescent="0.25">
      <c r="A4" s="124" t="s">
        <v>290</v>
      </c>
      <c r="B4" s="120"/>
      <c r="C4" s="120"/>
      <c r="D4" s="120"/>
      <c r="E4" s="120"/>
      <c r="F4" s="125"/>
      <c r="G4" s="120"/>
      <c r="H4" s="120"/>
      <c r="I4" s="120"/>
      <c r="J4" s="120"/>
      <c r="K4" s="120"/>
      <c r="L4" s="120"/>
    </row>
    <row r="5" spans="1:12" ht="120" customHeight="1" x14ac:dyDescent="0.25">
      <c r="A5" s="126"/>
      <c r="B5" s="127" t="s">
        <v>291</v>
      </c>
      <c r="C5" s="128" t="s">
        <v>187</v>
      </c>
      <c r="D5" s="127" t="s">
        <v>292</v>
      </c>
      <c r="E5" s="128" t="s">
        <v>293</v>
      </c>
      <c r="F5" s="127" t="s">
        <v>294</v>
      </c>
      <c r="G5" s="128" t="s">
        <v>191</v>
      </c>
      <c r="H5" s="127" t="s">
        <v>295</v>
      </c>
      <c r="I5" s="128" t="s">
        <v>296</v>
      </c>
      <c r="J5" s="127" t="s">
        <v>297</v>
      </c>
      <c r="K5" s="128" t="s">
        <v>298</v>
      </c>
      <c r="L5" s="129" t="s">
        <v>297</v>
      </c>
    </row>
    <row r="6" spans="1:12" ht="24" customHeight="1" x14ac:dyDescent="0.25">
      <c r="A6" s="130" t="s">
        <v>299</v>
      </c>
      <c r="B6" s="131">
        <v>900000</v>
      </c>
      <c r="C6" s="132">
        <v>0</v>
      </c>
      <c r="D6" s="131">
        <v>0</v>
      </c>
      <c r="E6" s="132">
        <v>51569</v>
      </c>
      <c r="F6" s="133">
        <v>0</v>
      </c>
      <c r="G6" s="132">
        <v>1179026</v>
      </c>
      <c r="H6" s="131">
        <v>442210.77089332999</v>
      </c>
      <c r="I6" s="132">
        <v>0</v>
      </c>
      <c r="J6" s="131">
        <v>0</v>
      </c>
      <c r="K6" s="132">
        <v>0</v>
      </c>
      <c r="L6" s="139">
        <v>2572805.7708933</v>
      </c>
    </row>
    <row r="7" spans="1:12" ht="24" customHeight="1" x14ac:dyDescent="0.25">
      <c r="A7" s="135" t="s">
        <v>300</v>
      </c>
      <c r="B7" s="136">
        <v>0</v>
      </c>
      <c r="C7" s="137"/>
      <c r="D7" s="136"/>
      <c r="E7" s="137"/>
      <c r="F7" s="138"/>
      <c r="G7" s="137"/>
      <c r="H7" s="136"/>
      <c r="I7" s="137"/>
      <c r="J7" s="136"/>
      <c r="K7" s="137"/>
      <c r="L7" s="139">
        <f>SUM(B7:K7)</f>
        <v>0</v>
      </c>
    </row>
    <row r="8" spans="1:12" ht="29.25" customHeight="1" x14ac:dyDescent="0.25">
      <c r="A8" s="140" t="s">
        <v>301</v>
      </c>
      <c r="B8" s="131">
        <f t="shared" ref="B8:K8" si="0">SUM(B6:B7)</f>
        <v>900000</v>
      </c>
      <c r="C8" s="131">
        <f t="shared" si="0"/>
        <v>0</v>
      </c>
      <c r="D8" s="131">
        <f t="shared" si="0"/>
        <v>0</v>
      </c>
      <c r="E8" s="131">
        <f t="shared" si="0"/>
        <v>51569</v>
      </c>
      <c r="F8" s="131">
        <f t="shared" si="0"/>
        <v>0</v>
      </c>
      <c r="G8" s="131">
        <f t="shared" si="0"/>
        <v>1179026</v>
      </c>
      <c r="H8" s="131">
        <f t="shared" si="0"/>
        <v>442210.77089332999</v>
      </c>
      <c r="I8" s="131">
        <f t="shared" si="0"/>
        <v>0</v>
      </c>
      <c r="J8" s="131">
        <f t="shared" si="0"/>
        <v>0</v>
      </c>
      <c r="K8" s="131">
        <f t="shared" si="0"/>
        <v>0</v>
      </c>
      <c r="L8" s="134">
        <f>SUM(B8:K8)</f>
        <v>2572805.7708933</v>
      </c>
    </row>
    <row r="9" spans="1:12" ht="24" customHeight="1" x14ac:dyDescent="0.25">
      <c r="A9" s="130" t="s">
        <v>302</v>
      </c>
      <c r="B9" s="136"/>
      <c r="C9" s="137"/>
      <c r="D9" s="136"/>
      <c r="E9" s="137"/>
      <c r="F9" s="138"/>
      <c r="G9" s="137"/>
      <c r="H9" s="136"/>
      <c r="I9" s="137"/>
      <c r="J9" s="136"/>
      <c r="K9" s="137"/>
      <c r="L9" s="139">
        <f>SUM(B9:K9)</f>
        <v>0</v>
      </c>
    </row>
    <row r="10" spans="1:12" ht="15" customHeight="1" x14ac:dyDescent="0.25">
      <c r="A10" s="141" t="s">
        <v>303</v>
      </c>
      <c r="B10" s="136">
        <v>0</v>
      </c>
      <c r="C10" s="137"/>
      <c r="D10" s="136"/>
      <c r="E10" s="137"/>
      <c r="F10" s="138"/>
      <c r="G10" s="137"/>
      <c r="H10" s="136">
        <f>+PASH!E38</f>
        <v>48833.637499999997</v>
      </c>
      <c r="I10" s="137"/>
      <c r="J10" s="136"/>
      <c r="K10" s="137"/>
      <c r="L10" s="139">
        <f t="shared" ref="L10:L28" si="1">SUM(B10:B10)</f>
        <v>0</v>
      </c>
    </row>
    <row r="11" spans="1:12" ht="24.75" customHeight="1" x14ac:dyDescent="0.25">
      <c r="A11" s="130" t="s">
        <v>304</v>
      </c>
      <c r="B11" s="136"/>
      <c r="C11" s="137"/>
      <c r="D11" s="136"/>
      <c r="E11" s="137"/>
      <c r="F11" s="138"/>
      <c r="G11" s="137"/>
      <c r="H11" s="136">
        <f>-B11-F11</f>
        <v>0</v>
      </c>
      <c r="I11" s="137"/>
      <c r="J11" s="136"/>
      <c r="K11" s="137"/>
      <c r="L11" s="139">
        <f t="shared" si="1"/>
        <v>0</v>
      </c>
    </row>
    <row r="12" spans="1:12" ht="26.25" customHeight="1" x14ac:dyDescent="0.25">
      <c r="A12" s="130" t="s">
        <v>305</v>
      </c>
      <c r="B12" s="136"/>
      <c r="C12" s="137"/>
      <c r="D12" s="136"/>
      <c r="E12" s="137"/>
      <c r="F12" s="138"/>
      <c r="G12" s="137"/>
      <c r="H12" s="136"/>
      <c r="I12" s="137"/>
      <c r="J12" s="136"/>
      <c r="K12" s="137"/>
      <c r="L12" s="139">
        <f t="shared" si="1"/>
        <v>0</v>
      </c>
    </row>
    <row r="13" spans="1:12" ht="36.75" customHeight="1" x14ac:dyDescent="0.25">
      <c r="A13" s="130" t="s">
        <v>306</v>
      </c>
      <c r="B13" s="131"/>
      <c r="C13" s="132"/>
      <c r="D13" s="131"/>
      <c r="E13" s="132"/>
      <c r="F13" s="133">
        <f>+F6+F11</f>
        <v>0</v>
      </c>
      <c r="G13" s="132"/>
      <c r="H13" s="131"/>
      <c r="I13" s="132"/>
      <c r="J13" s="131"/>
      <c r="K13" s="132"/>
      <c r="L13" s="139">
        <f t="shared" si="1"/>
        <v>0</v>
      </c>
    </row>
    <row r="14" spans="1:12" ht="13.5" customHeight="1" x14ac:dyDescent="0.25">
      <c r="A14" s="135" t="s">
        <v>307</v>
      </c>
      <c r="B14" s="136"/>
      <c r="C14" s="137"/>
      <c r="D14" s="136"/>
      <c r="E14" s="137"/>
      <c r="F14" s="138"/>
      <c r="G14" s="137"/>
      <c r="H14" s="136"/>
      <c r="I14" s="137"/>
      <c r="J14" s="136"/>
      <c r="K14" s="137"/>
      <c r="L14" s="139">
        <f t="shared" si="1"/>
        <v>0</v>
      </c>
    </row>
    <row r="15" spans="1:12" ht="15" customHeight="1" x14ac:dyDescent="0.25">
      <c r="A15" s="135" t="s">
        <v>284</v>
      </c>
      <c r="B15" s="136">
        <v>0</v>
      </c>
      <c r="C15" s="137"/>
      <c r="D15" s="136"/>
      <c r="E15" s="137"/>
      <c r="F15" s="138"/>
      <c r="G15" s="137">
        <v>442211</v>
      </c>
      <c r="H15" s="136">
        <v>-442211</v>
      </c>
      <c r="I15" s="137"/>
      <c r="J15" s="136"/>
      <c r="K15" s="137"/>
      <c r="L15" s="139">
        <f t="shared" si="1"/>
        <v>0</v>
      </c>
    </row>
    <row r="16" spans="1:12" ht="26.25" customHeight="1" x14ac:dyDescent="0.25">
      <c r="A16" s="130" t="s">
        <v>308</v>
      </c>
      <c r="B16" s="136"/>
      <c r="C16" s="137"/>
      <c r="D16" s="136"/>
      <c r="E16" s="137"/>
      <c r="F16" s="138"/>
      <c r="G16" s="137"/>
      <c r="H16" s="136">
        <f>-B16-F16</f>
        <v>0</v>
      </c>
      <c r="I16" s="137"/>
      <c r="J16" s="136"/>
      <c r="K16" s="137"/>
      <c r="L16" s="139">
        <f t="shared" si="1"/>
        <v>0</v>
      </c>
    </row>
    <row r="17" spans="1:13" ht="15" customHeight="1" x14ac:dyDescent="0.25">
      <c r="A17" s="130"/>
      <c r="B17" s="136"/>
      <c r="C17" s="137"/>
      <c r="D17" s="136"/>
      <c r="E17" s="137"/>
      <c r="F17" s="138"/>
      <c r="G17" s="137"/>
      <c r="H17" s="136"/>
      <c r="I17" s="137"/>
      <c r="J17" s="136"/>
      <c r="K17" s="137"/>
      <c r="L17" s="139">
        <f t="shared" si="1"/>
        <v>0</v>
      </c>
    </row>
    <row r="18" spans="1:13" ht="25.5" customHeight="1" x14ac:dyDescent="0.25">
      <c r="A18" s="130" t="s">
        <v>309</v>
      </c>
      <c r="B18" s="131">
        <f t="shared" ref="B18:H18" si="2">SUM(B8:B17)</f>
        <v>900000</v>
      </c>
      <c r="C18" s="131">
        <f t="shared" si="2"/>
        <v>0</v>
      </c>
      <c r="D18" s="131">
        <f t="shared" si="2"/>
        <v>0</v>
      </c>
      <c r="E18" s="131">
        <f t="shared" si="2"/>
        <v>51569</v>
      </c>
      <c r="F18" s="131">
        <f t="shared" si="2"/>
        <v>0</v>
      </c>
      <c r="G18" s="131">
        <f t="shared" si="2"/>
        <v>1621237</v>
      </c>
      <c r="H18" s="131">
        <f t="shared" si="2"/>
        <v>48833.408393332997</v>
      </c>
      <c r="I18" s="131">
        <f>SUM(I9:I17)</f>
        <v>0</v>
      </c>
      <c r="J18" s="131">
        <f>SUM(J9:J17)</f>
        <v>0</v>
      </c>
      <c r="K18" s="131">
        <f>SUM(K9:K17)</f>
        <v>0</v>
      </c>
      <c r="L18" s="134">
        <f t="shared" si="1"/>
        <v>900000</v>
      </c>
    </row>
    <row r="19" spans="1:13" ht="15" customHeight="1" x14ac:dyDescent="0.25">
      <c r="A19" s="130"/>
      <c r="B19" s="136"/>
      <c r="C19" s="137"/>
      <c r="D19" s="136"/>
      <c r="E19" s="137"/>
      <c r="F19" s="138"/>
      <c r="G19" s="137"/>
      <c r="H19" s="136"/>
      <c r="I19" s="137"/>
      <c r="J19" s="136"/>
      <c r="K19" s="137"/>
      <c r="L19" s="139">
        <f t="shared" si="1"/>
        <v>0</v>
      </c>
      <c r="M19" s="66"/>
    </row>
    <row r="20" spans="1:13" ht="25.5" customHeight="1" x14ac:dyDescent="0.25">
      <c r="A20" s="130" t="s">
        <v>310</v>
      </c>
      <c r="B20" s="131">
        <f t="shared" ref="B20:H20" si="3">SUM(B18:B19)</f>
        <v>900000</v>
      </c>
      <c r="C20" s="131">
        <f t="shared" si="3"/>
        <v>0</v>
      </c>
      <c r="D20" s="131">
        <f t="shared" si="3"/>
        <v>0</v>
      </c>
      <c r="E20" s="131">
        <f t="shared" si="3"/>
        <v>51569</v>
      </c>
      <c r="F20" s="131">
        <f t="shared" si="3"/>
        <v>0</v>
      </c>
      <c r="G20" s="131">
        <f t="shared" si="3"/>
        <v>1621237</v>
      </c>
      <c r="H20" s="131">
        <f t="shared" si="3"/>
        <v>48833.408393332997</v>
      </c>
      <c r="I20" s="132">
        <v>0</v>
      </c>
      <c r="J20" s="131">
        <v>0</v>
      </c>
      <c r="K20" s="132">
        <v>0</v>
      </c>
      <c r="L20" s="139">
        <f t="shared" si="1"/>
        <v>900000</v>
      </c>
    </row>
    <row r="21" spans="1:13" ht="24.75" customHeight="1" x14ac:dyDescent="0.25">
      <c r="A21" s="140" t="s">
        <v>305</v>
      </c>
      <c r="B21" s="136"/>
      <c r="C21" s="137"/>
      <c r="D21" s="136"/>
      <c r="E21" s="137"/>
      <c r="F21" s="138"/>
      <c r="G21" s="137"/>
      <c r="H21" s="136"/>
      <c r="I21" s="137"/>
      <c r="J21" s="136"/>
      <c r="K21" s="137"/>
      <c r="L21" s="139">
        <f t="shared" si="1"/>
        <v>0</v>
      </c>
    </row>
    <row r="22" spans="1:13" ht="15" customHeight="1" x14ac:dyDescent="0.25">
      <c r="A22" s="141" t="s">
        <v>303</v>
      </c>
      <c r="B22" s="136"/>
      <c r="C22" s="137"/>
      <c r="D22" s="136"/>
      <c r="E22" s="137"/>
      <c r="F22" s="138"/>
      <c r="G22" s="137"/>
      <c r="H22" s="136">
        <f>+PASH!D38</f>
        <v>56052.136159999456</v>
      </c>
      <c r="I22" s="137"/>
      <c r="J22" s="136"/>
      <c r="K22" s="137"/>
      <c r="L22" s="139">
        <f t="shared" si="1"/>
        <v>0</v>
      </c>
    </row>
    <row r="23" spans="1:13" ht="24.75" customHeight="1" x14ac:dyDescent="0.25">
      <c r="A23" s="140" t="s">
        <v>304</v>
      </c>
      <c r="B23" s="136"/>
      <c r="C23" s="137"/>
      <c r="D23" s="136"/>
      <c r="E23" s="137"/>
      <c r="F23" s="138"/>
      <c r="G23" s="137"/>
      <c r="H23" s="136"/>
      <c r="I23" s="137"/>
      <c r="J23" s="136"/>
      <c r="K23" s="137"/>
      <c r="L23" s="139">
        <f t="shared" si="1"/>
        <v>0</v>
      </c>
    </row>
    <row r="24" spans="1:13" ht="24" customHeight="1" x14ac:dyDescent="0.25">
      <c r="A24" s="140" t="s">
        <v>302</v>
      </c>
      <c r="B24" s="136"/>
      <c r="C24" s="137"/>
      <c r="D24" s="136"/>
      <c r="E24" s="137"/>
      <c r="F24" s="138"/>
      <c r="G24" s="137"/>
      <c r="H24" s="136"/>
      <c r="I24" s="137"/>
      <c r="J24" s="136"/>
      <c r="K24" s="137"/>
      <c r="L24" s="139">
        <f t="shared" si="1"/>
        <v>0</v>
      </c>
    </row>
    <row r="25" spans="1:13" ht="40.5" customHeight="1" x14ac:dyDescent="0.25">
      <c r="A25" s="140" t="s">
        <v>306</v>
      </c>
      <c r="B25" s="136"/>
      <c r="C25" s="137"/>
      <c r="D25" s="136"/>
      <c r="E25" s="137"/>
      <c r="F25" s="138"/>
      <c r="G25" s="137"/>
      <c r="H25" s="136"/>
      <c r="I25" s="137"/>
      <c r="J25" s="136"/>
      <c r="K25" s="137"/>
      <c r="L25" s="139">
        <f t="shared" si="1"/>
        <v>0</v>
      </c>
    </row>
    <row r="26" spans="1:13" ht="16.5" customHeight="1" x14ac:dyDescent="0.25">
      <c r="A26" s="141" t="s">
        <v>307</v>
      </c>
      <c r="B26" s="136"/>
      <c r="C26" s="137"/>
      <c r="D26" s="136"/>
      <c r="E26" s="137"/>
      <c r="F26" s="138"/>
      <c r="G26" s="137"/>
      <c r="H26" s="136"/>
      <c r="I26" s="137"/>
      <c r="J26" s="136"/>
      <c r="K26" s="137"/>
      <c r="L26" s="139">
        <f t="shared" si="1"/>
        <v>0</v>
      </c>
    </row>
    <row r="27" spans="1:13" ht="15" customHeight="1" x14ac:dyDescent="0.25">
      <c r="A27" s="141" t="s">
        <v>284</v>
      </c>
      <c r="B27" s="136"/>
      <c r="C27" s="137"/>
      <c r="D27" s="136"/>
      <c r="E27" s="137"/>
      <c r="F27" s="138"/>
      <c r="G27" s="137"/>
      <c r="H27" s="136">
        <v>-48834</v>
      </c>
      <c r="I27" s="137"/>
      <c r="J27" s="136"/>
      <c r="K27" s="137"/>
      <c r="L27" s="139">
        <f t="shared" si="1"/>
        <v>0</v>
      </c>
    </row>
    <row r="28" spans="1:13" ht="26.25" customHeight="1" x14ac:dyDescent="0.25">
      <c r="A28" s="140" t="s">
        <v>308</v>
      </c>
      <c r="B28" s="136"/>
      <c r="C28" s="137"/>
      <c r="D28" s="136"/>
      <c r="E28" s="137"/>
      <c r="F28" s="138"/>
      <c r="G28" s="137"/>
      <c r="H28" s="136"/>
      <c r="I28" s="137"/>
      <c r="J28" s="136"/>
      <c r="K28" s="137"/>
      <c r="L28" s="139">
        <f t="shared" si="1"/>
        <v>0</v>
      </c>
    </row>
    <row r="29" spans="1:13" ht="24.75" customHeight="1" x14ac:dyDescent="0.25">
      <c r="A29" s="142" t="s">
        <v>311</v>
      </c>
      <c r="B29" s="143">
        <f t="shared" ref="B29:K29" si="4">SUM(B19:B28)</f>
        <v>900000</v>
      </c>
      <c r="C29" s="143">
        <f t="shared" si="4"/>
        <v>0</v>
      </c>
      <c r="D29" s="143">
        <f t="shared" si="4"/>
        <v>0</v>
      </c>
      <c r="E29" s="143">
        <f t="shared" si="4"/>
        <v>51569</v>
      </c>
      <c r="F29" s="143">
        <f t="shared" si="4"/>
        <v>0</v>
      </c>
      <c r="G29" s="143">
        <f t="shared" si="4"/>
        <v>1621237</v>
      </c>
      <c r="H29" s="143">
        <f t="shared" si="4"/>
        <v>56051.544553332453</v>
      </c>
      <c r="I29" s="143">
        <f t="shared" si="4"/>
        <v>0</v>
      </c>
      <c r="J29" s="143">
        <f t="shared" si="4"/>
        <v>0</v>
      </c>
      <c r="K29" s="143">
        <f t="shared" si="4"/>
        <v>0</v>
      </c>
      <c r="L29" s="144">
        <f>SUM(B29:K29)</f>
        <v>2628857.5445533325</v>
      </c>
    </row>
    <row r="30" spans="1:13" ht="15.75" customHeight="1" x14ac:dyDescent="0.25">
      <c r="A30" s="67"/>
    </row>
    <row r="31" spans="1:13" ht="15" customHeight="1" x14ac:dyDescent="0.25">
      <c r="A31" s="67"/>
    </row>
    <row r="32" spans="1:13" ht="15" customHeight="1" x14ac:dyDescent="0.25">
      <c r="A32" s="67"/>
    </row>
    <row r="33" spans="1:1" ht="15" customHeight="1" x14ac:dyDescent="0.25">
      <c r="A33" s="67"/>
    </row>
    <row r="34" spans="1:1" ht="15" customHeight="1" x14ac:dyDescent="0.25">
      <c r="A34" s="67"/>
    </row>
    <row r="35" spans="1:1" ht="15" customHeight="1" x14ac:dyDescent="0.25">
      <c r="A35" s="67"/>
    </row>
    <row r="36" spans="1:1" ht="15" customHeight="1" x14ac:dyDescent="0.25">
      <c r="A36" s="67"/>
    </row>
    <row r="37" spans="1:1" ht="15" customHeight="1" x14ac:dyDescent="0.25">
      <c r="A37" s="67"/>
    </row>
    <row r="38" spans="1:1" ht="15" customHeight="1" x14ac:dyDescent="0.25">
      <c r="A38" s="67"/>
    </row>
    <row r="39" spans="1:1" ht="15" customHeight="1" x14ac:dyDescent="0.25">
      <c r="A39" s="67"/>
    </row>
    <row r="40" spans="1:1" ht="15" customHeight="1" x14ac:dyDescent="0.25">
      <c r="A40" s="67"/>
    </row>
    <row r="41" spans="1:1" ht="15" customHeight="1" x14ac:dyDescent="0.25">
      <c r="A41" s="67"/>
    </row>
    <row r="42" spans="1:1" ht="15" customHeight="1" x14ac:dyDescent="0.25">
      <c r="A42" s="67"/>
    </row>
    <row r="43" spans="1:1" ht="15" customHeight="1" x14ac:dyDescent="0.25">
      <c r="A43" s="67"/>
    </row>
    <row r="44" spans="1:1" ht="15" customHeight="1" x14ac:dyDescent="0.25">
      <c r="A44" s="67"/>
    </row>
    <row r="45" spans="1:1" ht="15" customHeight="1" x14ac:dyDescent="0.25">
      <c r="A45" s="67"/>
    </row>
    <row r="46" spans="1:1" ht="15" customHeight="1" x14ac:dyDescent="0.25">
      <c r="A46" s="67"/>
    </row>
    <row r="47" spans="1:1" ht="15" customHeight="1" x14ac:dyDescent="0.25">
      <c r="A47" s="67"/>
    </row>
    <row r="48" spans="1:1" ht="15" customHeight="1" x14ac:dyDescent="0.25">
      <c r="A48" s="67"/>
    </row>
    <row r="49" spans="1:1" ht="15" customHeight="1" x14ac:dyDescent="0.25">
      <c r="A49" s="67"/>
    </row>
    <row r="50" spans="1:1" ht="15" customHeight="1" x14ac:dyDescent="0.25">
      <c r="A50" s="67"/>
    </row>
  </sheetData>
  <mergeCells count="1">
    <mergeCell ref="A3:D3"/>
  </mergeCells>
  <pageMargins left="0.43" right="0.17" top="0.19" bottom="0.23" header="0.16" footer="0.16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Kapaku</vt:lpstr>
      <vt:lpstr>Aktivi</vt:lpstr>
      <vt:lpstr>Pasivi</vt:lpstr>
      <vt:lpstr>PASH</vt:lpstr>
      <vt:lpstr>Fluksi mon.</vt:lpstr>
      <vt:lpstr>Kapitali</vt:lpstr>
      <vt:lpstr>Kapaku!Print_Area</vt:lpstr>
    </vt:vector>
  </TitlesOfParts>
  <Manager/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Leta</dc:creator>
  <cp:keywords/>
  <dc:description/>
  <cp:lastModifiedBy>User</cp:lastModifiedBy>
  <dcterms:created xsi:type="dcterms:W3CDTF">2008-10-09T08:35:08Z</dcterms:created>
  <dcterms:modified xsi:type="dcterms:W3CDTF">2019-07-28T19:47:44Z</dcterms:modified>
  <cp:category/>
</cp:coreProperties>
</file>