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\Downloads\"/>
    </mc:Choice>
  </mc:AlternateContent>
  <xr:revisionPtr revIDLastSave="0" documentId="13_ncr:40009_{0CD79527-8B67-487E-90EE-3C0613277E7A}" xr6:coauthVersionLast="36" xr6:coauthVersionMax="36" xr10:uidLastSave="{00000000-0000-0000-0000-000000000000}"/>
  <bookViews>
    <workbookView xWindow="32760" yWindow="32760" windowWidth="28800" windowHeight="12435" tabRatio="823"/>
  </bookViews>
  <sheets>
    <sheet name="Kopertina" sheetId="1" r:id="rId1"/>
    <sheet name="Aktivet" sheetId="4" r:id="rId2"/>
    <sheet name="Pasivet" sheetId="14" r:id="rId3"/>
    <sheet name="Rezultati" sheetId="15" r:id="rId4"/>
    <sheet name="Kapitali" sheetId="20" r:id="rId5"/>
    <sheet name="AMORTIZ" sheetId="30" r:id="rId6"/>
    <sheet name="Inventari dhe sqarime" sheetId="32" r:id="rId7"/>
    <sheet name="fund" sheetId="21" r:id="rId8"/>
  </sheets>
  <calcPr calcId="179021"/>
</workbook>
</file>

<file path=xl/calcChain.xml><?xml version="1.0" encoding="utf-8"?>
<calcChain xmlns="http://schemas.openxmlformats.org/spreadsheetml/2006/main">
  <c r="F13" i="4" l="1"/>
  <c r="F8" i="4" s="1"/>
  <c r="G45" i="4"/>
  <c r="G13" i="14"/>
  <c r="G8" i="14"/>
  <c r="G33" i="14" s="1"/>
  <c r="G45" i="14" s="1"/>
  <c r="G34" i="14"/>
  <c r="G8" i="4"/>
  <c r="G16" i="20"/>
  <c r="G21" i="20" s="1"/>
  <c r="H21" i="20" s="1"/>
  <c r="F26" i="20" s="1"/>
  <c r="H26" i="20" s="1"/>
  <c r="F16" i="20"/>
  <c r="F47" i="14"/>
  <c r="F34" i="14"/>
  <c r="F33" i="14"/>
  <c r="F45" i="14" s="1"/>
  <c r="F8" i="14"/>
  <c r="F13" i="14"/>
  <c r="F36" i="4"/>
  <c r="F34" i="4" s="1"/>
  <c r="F45" i="4" s="1"/>
  <c r="G26" i="20"/>
  <c r="G7" i="32"/>
  <c r="G8" i="32"/>
  <c r="AC15" i="30"/>
  <c r="AA15" i="30"/>
  <c r="Y15" i="30"/>
  <c r="V15" i="30"/>
  <c r="W15" i="30"/>
  <c r="S15" i="30"/>
  <c r="T15" i="30"/>
  <c r="N15" i="30"/>
  <c r="M12" i="30"/>
  <c r="P12" i="30" s="1"/>
  <c r="M13" i="30"/>
  <c r="P13" i="30" s="1"/>
  <c r="H12" i="20"/>
  <c r="H13" i="20"/>
  <c r="H14" i="20"/>
  <c r="J15" i="30"/>
  <c r="F8" i="30"/>
  <c r="F15" i="30" s="1"/>
  <c r="G8" i="30"/>
  <c r="G15" i="30" s="1"/>
  <c r="D8" i="30"/>
  <c r="D15" i="30" s="1"/>
  <c r="C8" i="30"/>
  <c r="C15" i="30" s="1"/>
  <c r="E12" i="30"/>
  <c r="E8" i="30" s="1"/>
  <c r="E15" i="30" s="1"/>
  <c r="E11" i="30"/>
  <c r="H11" i="30" s="1"/>
  <c r="K11" i="30" s="1"/>
  <c r="M11" i="30" s="1"/>
  <c r="P11" i="30" s="1"/>
  <c r="E10" i="30"/>
  <c r="E7" i="30"/>
  <c r="H7" i="30"/>
  <c r="H10" i="20"/>
  <c r="H11" i="20"/>
  <c r="H15" i="20"/>
  <c r="H9" i="20"/>
  <c r="H16" i="20" s="1"/>
  <c r="D16" i="20"/>
  <c r="D21" i="20" s="1"/>
  <c r="D26" i="20" s="1"/>
  <c r="E16" i="20"/>
  <c r="E21" i="20" s="1"/>
  <c r="E26" i="20" s="1"/>
  <c r="F21" i="20"/>
  <c r="C16" i="20"/>
  <c r="C21" i="20" s="1"/>
  <c r="C26" i="20" s="1"/>
  <c r="E9" i="30"/>
  <c r="H9" i="30"/>
  <c r="K9" i="30" s="1"/>
  <c r="M9" i="30" s="1"/>
  <c r="P9" i="30" s="1"/>
  <c r="P8" i="30" s="1"/>
  <c r="R8" i="30" s="1"/>
  <c r="U8" i="30" s="1"/>
  <c r="X8" i="30" s="1"/>
  <c r="Z8" i="30" s="1"/>
  <c r="AB8" i="30" s="1"/>
  <c r="AD8" i="30" s="1"/>
  <c r="AD15" i="30" s="1"/>
  <c r="G10" i="32"/>
  <c r="K7" i="30"/>
  <c r="M7" i="30" s="1"/>
  <c r="P7" i="30" s="1"/>
  <c r="R7" i="30" s="1"/>
  <c r="G47" i="4" l="1"/>
  <c r="G47" i="14"/>
  <c r="F47" i="4"/>
  <c r="R15" i="30"/>
  <c r="U7" i="30"/>
  <c r="H8" i="30"/>
  <c r="K8" i="30" s="1"/>
  <c r="M8" i="30" s="1"/>
  <c r="X7" i="30" l="1"/>
  <c r="U15" i="30"/>
  <c r="K15" i="30"/>
  <c r="M15" i="30" s="1"/>
  <c r="P15" i="30" s="1"/>
  <c r="H15" i="30"/>
  <c r="X15" i="30" l="1"/>
  <c r="Z7" i="30"/>
  <c r="Z15" i="30" l="1"/>
  <c r="AB7" i="30"/>
  <c r="AB15" i="30" s="1"/>
</calcChain>
</file>

<file path=xl/sharedStrings.xml><?xml version="1.0" encoding="utf-8"?>
<sst xmlns="http://schemas.openxmlformats.org/spreadsheetml/2006/main" count="284" uniqueCount="207">
  <si>
    <t>Data e krijimit</t>
  </si>
  <si>
    <t>Nr. i  Regjistrit  Tregetar</t>
  </si>
  <si>
    <t>Nr</t>
  </si>
  <si>
    <t>I</t>
  </si>
  <si>
    <t>II</t>
  </si>
  <si>
    <t>Ndertesa</t>
  </si>
  <si>
    <t>Adresa e Selise</t>
  </si>
  <si>
    <t>P A S Q Y R A T     F I N A N C I A R E</t>
  </si>
  <si>
    <t>A   K   T   I   V   E   T</t>
  </si>
  <si>
    <t>Shenime</t>
  </si>
  <si>
    <t>Aktivet  monetare</t>
  </si>
  <si>
    <t>Inventari</t>
  </si>
  <si>
    <t>Lendet e para</t>
  </si>
  <si>
    <t>Prodhim ne proces</t>
  </si>
  <si>
    <t>Mallra per rishitje</t>
  </si>
  <si>
    <t>Parapagesa per furnizime</t>
  </si>
  <si>
    <t>Parapagime dhe shpenzime te shtyra</t>
  </si>
  <si>
    <t>A K T I V E T    A F A T G J A T A</t>
  </si>
  <si>
    <t>Investimet  financiare afatgjata</t>
  </si>
  <si>
    <t>Aktive afatgjata materiale</t>
  </si>
  <si>
    <t>Ativet biologjike afatgjata</t>
  </si>
  <si>
    <t>Aktive afatgjata jo materiale</t>
  </si>
  <si>
    <t>Kapitali aksioner i pa paguar</t>
  </si>
  <si>
    <t>Aktive te tjera afatgjata</t>
  </si>
  <si>
    <t>Toka</t>
  </si>
  <si>
    <t>Derivativet</t>
  </si>
  <si>
    <t>Huamarjet</t>
  </si>
  <si>
    <t>Huat  dhe  parapagimet</t>
  </si>
  <si>
    <t>Grantet dhe te ardhurat e shtyra</t>
  </si>
  <si>
    <t>Banka</t>
  </si>
  <si>
    <t>Arka</t>
  </si>
  <si>
    <t>Bono te konvertueshme</t>
  </si>
  <si>
    <t>Veprimtaria  Kryesore</t>
  </si>
  <si>
    <t>Te pagushme ndaj furnitoreve</t>
  </si>
  <si>
    <t>Huat  afatgjata</t>
  </si>
  <si>
    <t>Hua,bono dhe detyrime nga qeraja financiare</t>
  </si>
  <si>
    <t>Huamarje te tjera afatgjata</t>
  </si>
  <si>
    <t>Provizionet afatgjata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</si>
  <si>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</si>
  <si>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</si>
  <si>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</si>
  <si>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</si>
  <si>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</si>
  <si>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</si>
  <si>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Rezervat statutore</t>
  </si>
  <si>
    <t>Rezervat ligjore</t>
  </si>
  <si>
    <t>Rezervat e tjera</t>
  </si>
  <si>
    <t>Fitimet e pa shperndara</t>
  </si>
  <si>
    <t>Fitimi (Humbja) e vitit financiar</t>
  </si>
  <si>
    <t>PASIVET  DHE  KAPITALI</t>
  </si>
  <si>
    <t>P A S I V E T      A F A T S H K U R T E R A</t>
  </si>
  <si>
    <t>P A S I V E T      A F A T G J A T A</t>
  </si>
  <si>
    <t>TOTALI   PASIVEVE   DHE   KAPITALIT  (I+II+III)</t>
  </si>
  <si>
    <t>T O T A L I      P A S I V E V E      ( I+II )</t>
  </si>
  <si>
    <t>T O T A L I     A K T I V E V E   ( I + II )</t>
  </si>
  <si>
    <t>Shitjet neto</t>
  </si>
  <si>
    <t>Te ardhura te tjera nga veprimtaria e shfrytezimit</t>
  </si>
  <si>
    <t>Te ardhurat dhe shpenzimet financiare nga njesite e kontrolluara</t>
  </si>
  <si>
    <t xml:space="preserve">Te ardhurat dhe shpenzimet financiare </t>
  </si>
  <si>
    <t xml:space="preserve">Te ardh.e shpenz. financ.nga inves.te tjera financ.afatgjata </t>
  </si>
  <si>
    <t>Fitimet (Humbjet) nga kursi kembimit</t>
  </si>
  <si>
    <t>Te ardhura dhe shpenzime te tjera financiare</t>
  </si>
  <si>
    <t>Totali i te Ardhurave dhe Shpenzimeve financiare</t>
  </si>
  <si>
    <t>Shpenzimet e tatimit mbi fitimin</t>
  </si>
  <si>
    <t>Te pagushme ndaj punonjesve</t>
  </si>
  <si>
    <t>Pozicioni i rregulluar</t>
  </si>
  <si>
    <t>TOTALI</t>
  </si>
  <si>
    <t>Efekti ndryshimeve ne politikat kontabel</t>
  </si>
  <si>
    <t>Dividentet e paguar</t>
  </si>
  <si>
    <t>Fitimi neto per periudhen kontabel</t>
  </si>
  <si>
    <t>Nje pasqyre e pa Konsoliduar</t>
  </si>
  <si>
    <t>Rezerva stat.ligjore</t>
  </si>
  <si>
    <t>Aksione thesari</t>
  </si>
  <si>
    <t xml:space="preserve">Fitimi pashperndare </t>
  </si>
  <si>
    <t>Rritja rezerves kapitalit</t>
  </si>
  <si>
    <t>Emetimi aksioneve</t>
  </si>
  <si>
    <t>Emetimi kapitali aksionar</t>
  </si>
  <si>
    <t>S H E N I M E T          S P J E G U E S E</t>
  </si>
  <si>
    <t>Per Drejtimin  e Njesise  Ekonomike</t>
  </si>
  <si>
    <t xml:space="preserve">(  Ne zbarim te Standartit Kombetar te Kontabilitetit Nr.2 dhe </t>
  </si>
  <si>
    <t>Ligjit Nr. 9228 Date 29.04.2004     Per Kontabilitetin dhe Pasqyrat Financiare  )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</si>
  <si>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</si>
  <si>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</si>
  <si>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</si>
  <si>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</si>
  <si>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</si>
  <si>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</si>
  <si>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</si>
  <si>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</si>
  <si>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>Leke</t>
  </si>
  <si>
    <t xml:space="preserve">  Periudha  Kontabel e Pasqyrave Financiare</t>
  </si>
  <si>
    <t>&gt;</t>
  </si>
  <si>
    <t>Kliente</t>
  </si>
  <si>
    <t>Debitore,Kreditore te tjere</t>
  </si>
  <si>
    <t>Tatim mbi fitimin</t>
  </si>
  <si>
    <t>Tvsh</t>
  </si>
  <si>
    <t>Makineri dhe paisje</t>
  </si>
  <si>
    <t>Inventari Imet</t>
  </si>
  <si>
    <t>Te drejta e detyrime ndaj ortakeve</t>
  </si>
  <si>
    <t>Overdraftet bankare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</si>
  <si>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</si>
  <si>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</si>
  <si>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</si>
  <si>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</si>
  <si>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</si>
  <si>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 xml:space="preserve">Aktive tjera afat gjata materiale </t>
  </si>
  <si>
    <t>Debitore dhe Kreditore te tjere</t>
  </si>
  <si>
    <t>Njesite ose aksionet e thesarit (Negative)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</si>
  <si>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</si>
  <si>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</si>
  <si>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</si>
  <si>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</si>
  <si>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</si>
  <si>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Shpenzime te tjera</t>
  </si>
  <si>
    <t>Totali shpenzimeve  (  shumat  4 - 7 )</t>
  </si>
  <si>
    <t>Fitimi (humbja) nga veprimtarite e kryesore (1+2+/-3-8)</t>
  </si>
  <si>
    <t>Te ardhurat dhe shpenzimet financiare nga pjesemarrjet</t>
  </si>
  <si>
    <t>Te ardhurat dhe shpenzimet nga interesat</t>
  </si>
  <si>
    <t>Elementet e pasqyrave te konsoliduara</t>
  </si>
  <si>
    <t>Fitimi (humbja) para tatimit  ( 9 +/- 13 )</t>
  </si>
  <si>
    <t>Fitimi (humbja) neto e vitit financiar  ( 14 - 15 )</t>
  </si>
  <si>
    <t>(  Bazuar ne klasifikimin e Shpenzimeve sipas Natyres  )</t>
  </si>
  <si>
    <t>Pershkrimi  i  Elementeve</t>
  </si>
  <si>
    <t>Periudha</t>
  </si>
  <si>
    <t>Raportuese</t>
  </si>
  <si>
    <t>Para ardhese</t>
  </si>
  <si>
    <t>A K T I V E T    A F A T S H K U R T R A</t>
  </si>
  <si>
    <t>Derivative dhe aktive te mbajtura per tregtim</t>
  </si>
  <si>
    <t>Aktive te tjera financiare afatshkurtra</t>
  </si>
  <si>
    <t>Aktive biologjike afatshkurtra</t>
  </si>
  <si>
    <t>Aktive afatshkurtra te mbajtura per rishitje</t>
  </si>
  <si>
    <t>Produkte te gatshme</t>
  </si>
  <si>
    <t>Shpenzime te periudhave te ardhshme</t>
  </si>
  <si>
    <t>Huamarrje afat shkuatra</t>
  </si>
  <si>
    <t>Provizionet afatshkurtra</t>
  </si>
  <si>
    <t>Ndrysh.ne invent.prod.gatshme e prodhimit ne proces</t>
  </si>
  <si>
    <t>A</t>
  </si>
  <si>
    <t>B</t>
  </si>
  <si>
    <t>Aksione te thesari te riblera</t>
  </si>
  <si>
    <t>Emertimi dhe Forma ligjore</t>
  </si>
  <si>
    <t>Po</t>
  </si>
  <si>
    <t>Jo</t>
  </si>
  <si>
    <t>Ne   Leke</t>
  </si>
  <si>
    <t>LUSHNJE</t>
  </si>
  <si>
    <t>NR</t>
  </si>
  <si>
    <t>Grupet e ativeve</t>
  </si>
  <si>
    <t>Amortizi 2010</t>
  </si>
  <si>
    <t>Lavatrice inertesh</t>
  </si>
  <si>
    <t>Gjendje 01.01.2010</t>
  </si>
  <si>
    <t>vlera e mbetur 31.12.10</t>
  </si>
  <si>
    <t>L04002404Q</t>
  </si>
  <si>
    <t>PRODHIM BETONI</t>
  </si>
  <si>
    <t>(                 Ardita  Ducellari               )</t>
  </si>
  <si>
    <t>Blerje 2011</t>
  </si>
  <si>
    <t>Amortizimi 2011</t>
  </si>
  <si>
    <t>Vlera e mbetur 31.12.2011</t>
  </si>
  <si>
    <t>Toke</t>
  </si>
  <si>
    <t>skela hekuri  350 cope +15</t>
  </si>
  <si>
    <t>Eskavator  1  cope</t>
  </si>
  <si>
    <t>Amortizimi 2012</t>
  </si>
  <si>
    <t>Vlera e mbetur 31.12.2012</t>
  </si>
  <si>
    <t>Blerje 212</t>
  </si>
  <si>
    <t>Amortizimi 2013</t>
  </si>
  <si>
    <t>Vlera e mbetur 31.12.2013</t>
  </si>
  <si>
    <t>Amortizimi 2014</t>
  </si>
  <si>
    <t>Vlera e mbetur 31.12.2014</t>
  </si>
  <si>
    <t>Shuma</t>
  </si>
  <si>
    <t>Kosto</t>
  </si>
  <si>
    <t>Njesia</t>
  </si>
  <si>
    <t>Gjendje</t>
  </si>
  <si>
    <t>Blerje 2014</t>
  </si>
  <si>
    <t>Autobetoniere</t>
  </si>
  <si>
    <t>Amortizimi 2015</t>
  </si>
  <si>
    <t>Vlera e mbetur 31.12.2015</t>
  </si>
  <si>
    <t>Parapagime</t>
  </si>
  <si>
    <t>Amortizimi 2016</t>
  </si>
  <si>
    <t>Vlera e mbetur 31.12.2016</t>
  </si>
  <si>
    <t>Autovetur</t>
  </si>
  <si>
    <t>BLERJE 2016</t>
  </si>
  <si>
    <t>Amortizimi 2017</t>
  </si>
  <si>
    <t>Vlera e mbetur 31.12.2017</t>
  </si>
  <si>
    <t>Blerje 17</t>
  </si>
  <si>
    <t>Pershkrimi</t>
  </si>
  <si>
    <t>Vlera</t>
  </si>
  <si>
    <t>kg</t>
  </si>
  <si>
    <t>cop</t>
  </si>
  <si>
    <t>Tulla</t>
  </si>
  <si>
    <t>hekur</t>
  </si>
  <si>
    <t>Amortizimi 2018</t>
  </si>
  <si>
    <t>Vlera e mbetur 31.12.2018</t>
  </si>
  <si>
    <t>Amortizimi 2019</t>
  </si>
  <si>
    <t>Vlera e mbetur 31.12.2019</t>
  </si>
  <si>
    <t>Pozicioni me 31 dhjetor 2020</t>
  </si>
  <si>
    <t>INTERNATIONAL TRADING CO</t>
  </si>
  <si>
    <t>Viti   2022</t>
  </si>
  <si>
    <t>01.01.2022</t>
  </si>
  <si>
    <t>31.12.2022</t>
  </si>
  <si>
    <t>25.03.2023</t>
  </si>
  <si>
    <t>Pasqyrat    Financiare    te    Vitit   2022</t>
  </si>
  <si>
    <t>Pasqyra   e   te   Ardhurave   dhe   Shpenzimeve     2022</t>
  </si>
  <si>
    <t>Pasqyra  e  Ndryshimeve  ne  Kapital  2022</t>
  </si>
  <si>
    <t>Pozicioni me 31 dhjetor 2021</t>
  </si>
  <si>
    <t>Pozicioni me 31 dhjetor 2022</t>
  </si>
  <si>
    <t>Amortizimi 2022</t>
  </si>
  <si>
    <t>Vlera e mbetur 31.12.2022</t>
  </si>
  <si>
    <t>AKTIVET AFATGJATA MATERIALE 2022</t>
  </si>
  <si>
    <t>Gjendja e mallrave ne magazine me 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</si>
</sst>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5" formatCode="_-* #,##0.00_L_e_k_-;\-* #,##0.00_L_e_k_-;_-* &quot;-&quot;??_L_e_k_-;_-@_-"/>
    <numFmt numFmtId="186" formatCode="#,##0.0"/>
    <numFmt numFmtId="188" formatCode="_-* #,##0_L_e_k_-;\-* #,##0_L_e_k_-;_-* &quot;-&quot;??_L_e_k_-;_-@_-"/>
    <numFmt numFmtId="191" formatCode="#,##0_);\-#,##0"/>
    <numFmt numFmtId="196" formatCode="0.0"/>
    <numFmt numFmtId="197" formatCode="#,##0.00_);\-#,##0.00"/>
  </numFmts>
  <fonts count="36" x14ac:knownFonts="1">
    <font>
      <sz val="10"/>
      <name val="Arial"/>
    </font>
    <font>
      <sz val="10"/>
      <name val="Arial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sz val="9"/>
      <name val="Arial"/>
      <family val="2"/>
    </font>
    <font>
      <sz val="9"/>
      <name val="Arial"/>
      <family val="2"/>
    </font>
    <font>
      <u/>
      <sz val="11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26"/>
      <name val="Arial Narrow"/>
      <family val="2"/>
    </font>
    <font>
      <sz val="10"/>
      <name val="Arial"/>
      <family val="2"/>
    </font>
    <font>
      <b/>
      <sz val="26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6"/>
      <name val="Arial Narrow"/>
      <family val="2"/>
    </font>
    <font>
      <b/>
      <sz val="9"/>
      <name val="Arial"/>
      <family val="2"/>
      <charset val="238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.9"/>
      <color indexed="8"/>
      <name val="Tahoma"/>
      <family val="2"/>
    </font>
    <font>
      <b/>
      <sz val="9"/>
      <color indexed="8"/>
      <name val="Arial"/>
      <family val="2"/>
    </font>
    <font>
      <sz val="8.0500000000000007"/>
      <color indexed="8"/>
      <name val="Arial"/>
      <family val="2"/>
    </font>
    <font>
      <sz val="1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185" fontId="1" fillId="0" borderId="0" applyFont="0" applyFill="0" applyBorder="0" applyAlignment="0" applyProtection="0"/>
  </cellStyleXfs>
  <cellXfs count="22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 applyBorder="1"/>
    <xf numFmtId="0" fontId="0" fillId="0" borderId="0" xfId="0" applyAlignment="1">
      <alignment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3" fontId="8" fillId="0" borderId="11" xfId="0" applyNumberFormat="1" applyFont="1" applyBorder="1" applyAlignment="1">
      <alignment vertical="center"/>
    </xf>
    <xf numFmtId="3" fontId="8" fillId="0" borderId="12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3" fontId="8" fillId="0" borderId="13" xfId="0" applyNumberFormat="1" applyFont="1" applyBorder="1" applyAlignment="1">
      <alignment vertical="center"/>
    </xf>
    <xf numFmtId="3" fontId="8" fillId="0" borderId="14" xfId="0" applyNumberFormat="1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3" fontId="8" fillId="0" borderId="16" xfId="0" applyNumberFormat="1" applyFont="1" applyBorder="1" applyAlignment="1">
      <alignment vertical="center"/>
    </xf>
    <xf numFmtId="3" fontId="8" fillId="0" borderId="17" xfId="0" applyNumberFormat="1" applyFont="1" applyBorder="1" applyAlignment="1">
      <alignment vertical="center"/>
    </xf>
    <xf numFmtId="0" fontId="9" fillId="0" borderId="0" xfId="0" applyFont="1"/>
    <xf numFmtId="0" fontId="3" fillId="0" borderId="0" xfId="0" applyFont="1" applyBorder="1" applyAlignment="1">
      <alignment horizontal="center"/>
    </xf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0" xfId="0" applyFont="1"/>
    <xf numFmtId="0" fontId="2" fillId="0" borderId="0" xfId="0" applyFont="1" applyBorder="1" applyAlignment="1">
      <alignment horizontal="center"/>
    </xf>
    <xf numFmtId="0" fontId="10" fillId="0" borderId="0" xfId="0" applyFont="1" applyBorder="1"/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vertical="center"/>
    </xf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7" fillId="0" borderId="4" xfId="0" applyFont="1" applyBorder="1"/>
    <xf numFmtId="0" fontId="7" fillId="0" borderId="0" xfId="0" applyFont="1" applyBorder="1"/>
    <xf numFmtId="0" fontId="7" fillId="0" borderId="7" xfId="0" applyFont="1" applyBorder="1"/>
    <xf numFmtId="0" fontId="7" fillId="0" borderId="7" xfId="0" applyFont="1" applyBorder="1" applyAlignment="1">
      <alignment horizontal="right"/>
    </xf>
    <xf numFmtId="0" fontId="7" fillId="0" borderId="7" xfId="0" applyFont="1" applyBorder="1" applyAlignment="1">
      <alignment horizontal="center"/>
    </xf>
    <xf numFmtId="0" fontId="7" fillId="0" borderId="5" xfId="0" applyFont="1" applyBorder="1"/>
    <xf numFmtId="0" fontId="7" fillId="0" borderId="0" xfId="0" applyFont="1"/>
    <xf numFmtId="0" fontId="7" fillId="0" borderId="2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22" xfId="0" applyFont="1" applyBorder="1"/>
    <xf numFmtId="0" fontId="7" fillId="0" borderId="22" xfId="0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3" fillId="0" borderId="4" xfId="0" applyFont="1" applyBorder="1"/>
    <xf numFmtId="0" fontId="13" fillId="0" borderId="0" xfId="0" applyFont="1" applyBorder="1"/>
    <xf numFmtId="0" fontId="13" fillId="0" borderId="5" xfId="0" applyFont="1" applyBorder="1"/>
    <xf numFmtId="0" fontId="13" fillId="0" borderId="0" xfId="0" applyFont="1"/>
    <xf numFmtId="0" fontId="15" fillId="0" borderId="0" xfId="0" applyFont="1"/>
    <xf numFmtId="0" fontId="15" fillId="0" borderId="4" xfId="0" applyFont="1" applyBorder="1"/>
    <xf numFmtId="0" fontId="16" fillId="0" borderId="0" xfId="0" applyFont="1" applyBorder="1" applyAlignment="1">
      <alignment horizontal="center"/>
    </xf>
    <xf numFmtId="0" fontId="17" fillId="0" borderId="0" xfId="0" applyFont="1" applyBorder="1"/>
    <xf numFmtId="0" fontId="17" fillId="0" borderId="5" xfId="0" applyFont="1" applyBorder="1"/>
    <xf numFmtId="0" fontId="17" fillId="0" borderId="0" xfId="0" applyFont="1"/>
    <xf numFmtId="0" fontId="17" fillId="0" borderId="4" xfId="0" applyFont="1" applyBorder="1"/>
    <xf numFmtId="0" fontId="18" fillId="0" borderId="4" xfId="0" applyFont="1" applyBorder="1"/>
    <xf numFmtId="0" fontId="18" fillId="0" borderId="0" xfId="0" applyFont="1" applyBorder="1"/>
    <xf numFmtId="0" fontId="18" fillId="0" borderId="5" xfId="0" applyFont="1" applyBorder="1"/>
    <xf numFmtId="0" fontId="18" fillId="0" borderId="0" xfId="0" applyFont="1"/>
    <xf numFmtId="0" fontId="19" fillId="0" borderId="6" xfId="0" applyFont="1" applyBorder="1"/>
    <xf numFmtId="0" fontId="19" fillId="0" borderId="7" xfId="0" applyFont="1" applyBorder="1"/>
    <xf numFmtId="0" fontId="19" fillId="0" borderId="8" xfId="0" applyFont="1" applyBorder="1"/>
    <xf numFmtId="0" fontId="19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6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3" fontId="22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3" fontId="13" fillId="0" borderId="0" xfId="0" applyNumberFormat="1" applyFont="1"/>
    <xf numFmtId="0" fontId="13" fillId="0" borderId="13" xfId="0" applyFont="1" applyBorder="1" applyAlignment="1">
      <alignment horizontal="center" vertical="center"/>
    </xf>
    <xf numFmtId="0" fontId="23" fillId="0" borderId="22" xfId="0" applyFont="1" applyBorder="1" applyAlignment="1">
      <alignment horizontal="left" vertical="center"/>
    </xf>
    <xf numFmtId="3" fontId="13" fillId="0" borderId="3" xfId="0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3" fontId="13" fillId="0" borderId="23" xfId="0" applyNumberFormat="1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4" fillId="0" borderId="23" xfId="0" applyFont="1" applyBorder="1" applyAlignment="1">
      <alignment vertical="center"/>
    </xf>
    <xf numFmtId="3" fontId="24" fillId="0" borderId="11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11" xfId="0" applyFont="1" applyBorder="1" applyAlignment="1">
      <alignment horizontal="center" vertical="center"/>
    </xf>
    <xf numFmtId="0" fontId="24" fillId="0" borderId="24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22" xfId="0" applyFont="1" applyBorder="1" applyAlignment="1">
      <alignment horizontal="center" vertical="center"/>
    </xf>
    <xf numFmtId="0" fontId="25" fillId="0" borderId="24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3" fontId="26" fillId="0" borderId="11" xfId="0" applyNumberFormat="1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11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24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3" fontId="24" fillId="0" borderId="0" xfId="0" applyNumberFormat="1" applyFont="1" applyBorder="1" applyAlignment="1">
      <alignment vertical="center"/>
    </xf>
    <xf numFmtId="0" fontId="24" fillId="0" borderId="0" xfId="0" applyFont="1"/>
    <xf numFmtId="0" fontId="24" fillId="0" borderId="0" xfId="0" applyFont="1" applyAlignment="1">
      <alignment horizontal="center"/>
    </xf>
    <xf numFmtId="3" fontId="24" fillId="0" borderId="0" xfId="0" applyNumberFormat="1" applyFont="1"/>
    <xf numFmtId="0" fontId="23" fillId="0" borderId="6" xfId="0" applyFont="1" applyBorder="1" applyAlignment="1">
      <alignment horizontal="center" vertical="center"/>
    </xf>
    <xf numFmtId="0" fontId="24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center"/>
    </xf>
    <xf numFmtId="0" fontId="24" fillId="0" borderId="0" xfId="0" applyFont="1" applyBorder="1" applyAlignment="1">
      <alignment horizontal="right"/>
    </xf>
    <xf numFmtId="0" fontId="24" fillId="0" borderId="0" xfId="0" applyFont="1" applyBorder="1"/>
    <xf numFmtId="3" fontId="24" fillId="0" borderId="0" xfId="0" applyNumberFormat="1" applyFont="1" applyBorder="1"/>
    <xf numFmtId="3" fontId="22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3" fontId="23" fillId="0" borderId="3" xfId="0" applyNumberFormat="1" applyFont="1" applyBorder="1" applyAlignment="1">
      <alignment horizontal="center" vertical="center"/>
    </xf>
    <xf numFmtId="3" fontId="23" fillId="0" borderId="8" xfId="0" applyNumberFormat="1" applyFont="1" applyBorder="1" applyAlignment="1">
      <alignment horizontal="center" vertical="center"/>
    </xf>
    <xf numFmtId="3" fontId="23" fillId="0" borderId="23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3" fontId="13" fillId="0" borderId="11" xfId="0" applyNumberFormat="1" applyFont="1" applyBorder="1" applyAlignment="1">
      <alignment horizontal="right" vertical="center"/>
    </xf>
    <xf numFmtId="3" fontId="13" fillId="0" borderId="13" xfId="0" applyNumberFormat="1" applyFont="1" applyBorder="1" applyAlignment="1">
      <alignment horizontal="right" vertical="center"/>
    </xf>
    <xf numFmtId="3" fontId="26" fillId="0" borderId="13" xfId="0" applyNumberFormat="1" applyFont="1" applyBorder="1" applyAlignment="1">
      <alignment horizontal="right" vertical="center"/>
    </xf>
    <xf numFmtId="3" fontId="24" fillId="0" borderId="11" xfId="0" applyNumberFormat="1" applyFont="1" applyBorder="1" applyAlignment="1">
      <alignment horizontal="right" vertical="center"/>
    </xf>
    <xf numFmtId="186" fontId="13" fillId="0" borderId="10" xfId="0" applyNumberFormat="1" applyFont="1" applyBorder="1" applyAlignment="1">
      <alignment horizontal="left" vertical="center"/>
    </xf>
    <xf numFmtId="3" fontId="26" fillId="0" borderId="11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/>
    </xf>
    <xf numFmtId="3" fontId="13" fillId="0" borderId="0" xfId="0" applyNumberFormat="1" applyFont="1" applyBorder="1"/>
    <xf numFmtId="3" fontId="5" fillId="0" borderId="0" xfId="0" applyNumberFormat="1" applyFont="1" applyAlignment="1">
      <alignment horizontal="center" vertical="center"/>
    </xf>
    <xf numFmtId="0" fontId="27" fillId="0" borderId="7" xfId="0" applyFont="1" applyBorder="1"/>
    <xf numFmtId="3" fontId="0" fillId="0" borderId="11" xfId="0" applyNumberFormat="1" applyBorder="1"/>
    <xf numFmtId="14" fontId="7" fillId="0" borderId="7" xfId="0" applyNumberFormat="1" applyFont="1" applyBorder="1"/>
    <xf numFmtId="14" fontId="28" fillId="0" borderId="7" xfId="0" applyNumberFormat="1" applyFont="1" applyBorder="1"/>
    <xf numFmtId="3" fontId="29" fillId="0" borderId="0" xfId="0" applyNumberFormat="1" applyFont="1" applyBorder="1"/>
    <xf numFmtId="3" fontId="29" fillId="0" borderId="0" xfId="0" applyNumberFormat="1" applyFont="1" applyBorder="1" applyAlignment="1">
      <alignment wrapText="1"/>
    </xf>
    <xf numFmtId="3" fontId="29" fillId="0" borderId="0" xfId="0" applyNumberFormat="1" applyFont="1"/>
    <xf numFmtId="3" fontId="0" fillId="0" borderId="0" xfId="0" applyNumberFormat="1" applyBorder="1"/>
    <xf numFmtId="3" fontId="0" fillId="0" borderId="0" xfId="0" applyNumberFormat="1"/>
    <xf numFmtId="188" fontId="0" fillId="0" borderId="0" xfId="1" applyNumberFormat="1" applyFont="1"/>
    <xf numFmtId="3" fontId="30" fillId="0" borderId="11" xfId="0" applyNumberFormat="1" applyFont="1" applyBorder="1"/>
    <xf numFmtId="3" fontId="30" fillId="0" borderId="11" xfId="0" applyNumberFormat="1" applyFont="1" applyBorder="1" applyAlignment="1">
      <alignment wrapText="1"/>
    </xf>
    <xf numFmtId="3" fontId="30" fillId="0" borderId="11" xfId="0" applyNumberFormat="1" applyFont="1" applyFill="1" applyBorder="1" applyAlignment="1">
      <alignment wrapText="1"/>
    </xf>
    <xf numFmtId="3" fontId="30" fillId="0" borderId="0" xfId="0" applyNumberFormat="1" applyFont="1"/>
    <xf numFmtId="3" fontId="31" fillId="0" borderId="11" xfId="0" applyNumberFormat="1" applyFont="1" applyBorder="1"/>
    <xf numFmtId="3" fontId="31" fillId="0" borderId="0" xfId="0" applyNumberFormat="1" applyFont="1"/>
    <xf numFmtId="3" fontId="31" fillId="0" borderId="11" xfId="0" applyNumberFormat="1" applyFont="1" applyFill="1" applyBorder="1"/>
    <xf numFmtId="3" fontId="31" fillId="0" borderId="0" xfId="0" applyNumberFormat="1" applyFont="1" applyBorder="1"/>
    <xf numFmtId="0" fontId="0" fillId="0" borderId="11" xfId="0" applyNumberFormat="1" applyFill="1" applyBorder="1" applyAlignment="1" applyProtection="1"/>
    <xf numFmtId="3" fontId="30" fillId="0" borderId="11" xfId="0" applyNumberFormat="1" applyFont="1" applyFill="1" applyBorder="1"/>
    <xf numFmtId="0" fontId="0" fillId="0" borderId="0" xfId="0" applyNumberFormat="1" applyFill="1" applyBorder="1" applyAlignment="1" applyProtection="1"/>
    <xf numFmtId="188" fontId="4" fillId="0" borderId="0" xfId="1" applyNumberFormat="1" applyFont="1"/>
    <xf numFmtId="3" fontId="5" fillId="0" borderId="11" xfId="0" applyNumberFormat="1" applyFont="1" applyBorder="1"/>
    <xf numFmtId="3" fontId="4" fillId="0" borderId="11" xfId="0" applyNumberFormat="1" applyFont="1" applyBorder="1" applyAlignment="1">
      <alignment vertical="center"/>
    </xf>
    <xf numFmtId="3" fontId="24" fillId="0" borderId="0" xfId="0" applyNumberFormat="1" applyFont="1" applyAlignment="1">
      <alignment vertical="center"/>
    </xf>
    <xf numFmtId="3" fontId="23" fillId="0" borderId="0" xfId="0" applyNumberFormat="1" applyFont="1" applyBorder="1"/>
    <xf numFmtId="0" fontId="32" fillId="0" borderId="11" xfId="0" applyFont="1" applyBorder="1" applyAlignment="1">
      <alignment horizontal="center" vertical="center"/>
    </xf>
    <xf numFmtId="0" fontId="33" fillId="0" borderId="11" xfId="0" applyFont="1" applyBorder="1" applyAlignment="1">
      <alignment horizontal="left" vertical="center"/>
    </xf>
    <xf numFmtId="0" fontId="34" fillId="0" borderId="11" xfId="0" applyFont="1" applyBorder="1" applyAlignment="1">
      <alignment vertical="center"/>
    </xf>
    <xf numFmtId="197" fontId="34" fillId="0" borderId="11" xfId="0" applyNumberFormat="1" applyFont="1" applyBorder="1" applyAlignment="1">
      <alignment horizontal="right" vertical="center"/>
    </xf>
    <xf numFmtId="191" fontId="34" fillId="0" borderId="11" xfId="0" applyNumberFormat="1" applyFont="1" applyBorder="1" applyAlignment="1">
      <alignment horizontal="right" vertical="center"/>
    </xf>
    <xf numFmtId="191" fontId="35" fillId="0" borderId="11" xfId="0" applyNumberFormat="1" applyFont="1" applyFill="1" applyBorder="1" applyAlignment="1" applyProtection="1"/>
    <xf numFmtId="191" fontId="35" fillId="0" borderId="0" xfId="0" applyNumberFormat="1" applyFont="1" applyFill="1" applyBorder="1" applyAlignment="1" applyProtection="1"/>
    <xf numFmtId="3" fontId="13" fillId="0" borderId="0" xfId="0" applyNumberFormat="1" applyFont="1" applyAlignment="1">
      <alignment vertical="center"/>
    </xf>
    <xf numFmtId="196" fontId="24" fillId="0" borderId="0" xfId="0" applyNumberFormat="1" applyFont="1" applyAlignment="1">
      <alignment vertical="center"/>
    </xf>
    <xf numFmtId="3" fontId="4" fillId="0" borderId="11" xfId="0" applyNumberFormat="1" applyFont="1" applyBorder="1" applyAlignment="1">
      <alignment horizontal="right" vertical="center"/>
    </xf>
    <xf numFmtId="0" fontId="7" fillId="0" borderId="2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left" vertical="center"/>
    </xf>
    <xf numFmtId="0" fontId="23" fillId="0" borderId="22" xfId="0" applyFont="1" applyBorder="1" applyAlignment="1">
      <alignment horizontal="left" vertical="center"/>
    </xf>
    <xf numFmtId="0" fontId="23" fillId="0" borderId="24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5" fillId="0" borderId="22" xfId="0" applyFont="1" applyBorder="1" applyAlignment="1">
      <alignment horizontal="left" vertical="center"/>
    </xf>
    <xf numFmtId="0" fontId="25" fillId="0" borderId="24" xfId="0" applyFont="1" applyBorder="1" applyAlignment="1">
      <alignment horizontal="left" vertical="center"/>
    </xf>
    <xf numFmtId="3" fontId="18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2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workbookViewId="0">
      <selection activeCell="G16" sqref="G16"/>
    </sheetView>
  </sheetViews>
  <sheetFormatPr defaultRowHeight="12.75" x14ac:dyDescent="0.2"/>
  <cols>
    <col min="1" max="1" width="5.85546875" style="76" customWidth="1"/>
    <col min="2" max="2" width="9.140625" style="76"/>
    <col min="3" max="3" width="9.28515625" style="76" customWidth="1"/>
    <col min="4" max="4" width="11.42578125" style="76" customWidth="1"/>
    <col min="5" max="5" width="12.85546875" style="76" customWidth="1"/>
    <col min="6" max="6" width="5.42578125" style="76" customWidth="1"/>
    <col min="7" max="7" width="9.85546875" style="76" bestFit="1" customWidth="1"/>
    <col min="8" max="8" width="9.140625" style="76"/>
    <col min="9" max="9" width="3.140625" style="76" customWidth="1"/>
    <col min="10" max="10" width="9.140625" style="76"/>
    <col min="11" max="11" width="1.85546875" style="76" customWidth="1"/>
    <col min="12" max="16384" width="9.140625" style="76"/>
  </cols>
  <sheetData>
    <row r="1" spans="1:10" s="40" customFormat="1" ht="6.75" customHeight="1" x14ac:dyDescent="0.2"/>
    <row r="2" spans="1:10" s="40" customFormat="1" x14ac:dyDescent="0.2">
      <c r="A2" s="41"/>
      <c r="B2" s="42"/>
      <c r="C2" s="42"/>
      <c r="D2" s="42"/>
      <c r="E2" s="42"/>
      <c r="F2" s="42"/>
      <c r="G2" s="42"/>
      <c r="H2" s="42"/>
      <c r="I2" s="42"/>
      <c r="J2" s="43"/>
    </row>
    <row r="3" spans="1:10" s="50" customFormat="1" ht="21" customHeight="1" x14ac:dyDescent="0.3">
      <c r="A3" s="44"/>
      <c r="B3" s="45" t="s">
        <v>139</v>
      </c>
      <c r="C3" s="45"/>
      <c r="D3" s="45"/>
      <c r="E3" s="146" t="s">
        <v>193</v>
      </c>
      <c r="F3" s="47"/>
      <c r="G3" s="48"/>
      <c r="H3" s="46"/>
      <c r="I3" s="45"/>
      <c r="J3" s="49"/>
    </row>
    <row r="4" spans="1:10" s="50" customFormat="1" ht="14.1" customHeight="1" x14ac:dyDescent="0.2">
      <c r="A4" s="44"/>
      <c r="B4" s="45" t="s">
        <v>81</v>
      </c>
      <c r="C4" s="45"/>
      <c r="D4" s="45"/>
      <c r="E4" s="46" t="s">
        <v>150</v>
      </c>
      <c r="F4" s="51"/>
      <c r="G4" s="52"/>
      <c r="H4" s="53"/>
      <c r="I4" s="53"/>
      <c r="J4" s="49"/>
    </row>
    <row r="5" spans="1:10" s="50" customFormat="1" ht="14.1" customHeight="1" x14ac:dyDescent="0.2">
      <c r="A5" s="44"/>
      <c r="B5" s="45" t="s">
        <v>6</v>
      </c>
      <c r="C5" s="45"/>
      <c r="D5" s="45"/>
      <c r="E5" s="54" t="s">
        <v>143</v>
      </c>
      <c r="F5" s="46"/>
      <c r="G5" s="46"/>
      <c r="H5" s="46"/>
      <c r="I5" s="46"/>
      <c r="J5" s="49"/>
    </row>
    <row r="6" spans="1:10" s="50" customFormat="1" ht="14.1" customHeight="1" x14ac:dyDescent="0.2">
      <c r="A6" s="44"/>
      <c r="B6" s="45"/>
      <c r="C6" s="45"/>
      <c r="D6" s="45"/>
      <c r="E6" s="45"/>
      <c r="F6" s="45"/>
      <c r="G6" s="55"/>
      <c r="H6" s="55"/>
      <c r="I6" s="53"/>
      <c r="J6" s="49"/>
    </row>
    <row r="7" spans="1:10" s="50" customFormat="1" ht="14.1" customHeight="1" x14ac:dyDescent="0.2">
      <c r="A7" s="44"/>
      <c r="B7" s="45" t="s">
        <v>0</v>
      </c>
      <c r="C7" s="45"/>
      <c r="D7" s="45"/>
      <c r="E7" s="148"/>
      <c r="F7" s="56"/>
      <c r="G7" s="45"/>
      <c r="H7" s="45"/>
      <c r="I7" s="45"/>
      <c r="J7" s="49"/>
    </row>
    <row r="8" spans="1:10" s="50" customFormat="1" ht="14.1" customHeight="1" x14ac:dyDescent="0.2">
      <c r="A8" s="44"/>
      <c r="B8" s="45" t="s">
        <v>1</v>
      </c>
      <c r="C8" s="45"/>
      <c r="D8" s="45"/>
      <c r="E8" s="54"/>
      <c r="F8" s="57"/>
      <c r="G8" s="45"/>
      <c r="H8" s="45"/>
      <c r="I8" s="45"/>
      <c r="J8" s="49"/>
    </row>
    <row r="9" spans="1:10" s="50" customFormat="1" ht="14.1" customHeight="1" x14ac:dyDescent="0.2">
      <c r="A9" s="44"/>
      <c r="B9" s="45"/>
      <c r="C9" s="45"/>
      <c r="D9" s="45"/>
      <c r="E9" s="45"/>
      <c r="F9" s="45"/>
      <c r="G9" s="45"/>
      <c r="H9" s="45"/>
      <c r="I9" s="45"/>
      <c r="J9" s="49"/>
    </row>
    <row r="10" spans="1:10" s="50" customFormat="1" ht="14.1" customHeight="1" x14ac:dyDescent="0.2">
      <c r="A10" s="44"/>
      <c r="B10" s="45" t="s">
        <v>32</v>
      </c>
      <c r="C10" s="45"/>
      <c r="D10" s="45"/>
      <c r="E10" s="46" t="s">
        <v>151</v>
      </c>
      <c r="F10" s="46"/>
      <c r="G10" s="46"/>
      <c r="H10" s="46"/>
      <c r="I10" s="46"/>
      <c r="J10" s="49"/>
    </row>
    <row r="11" spans="1:10" s="50" customFormat="1" ht="14.1" customHeight="1" x14ac:dyDescent="0.2">
      <c r="A11" s="44"/>
      <c r="B11" s="45"/>
      <c r="C11" s="45"/>
      <c r="D11" s="45"/>
      <c r="E11" s="54"/>
      <c r="F11" s="54"/>
      <c r="G11" s="54"/>
      <c r="H11" s="54"/>
      <c r="I11" s="54"/>
      <c r="J11" s="49"/>
    </row>
    <row r="12" spans="1:10" s="50" customFormat="1" ht="14.1" customHeight="1" x14ac:dyDescent="0.2">
      <c r="A12" s="44"/>
      <c r="B12" s="45"/>
      <c r="C12" s="45"/>
      <c r="D12" s="45"/>
      <c r="E12" s="54"/>
      <c r="F12" s="54"/>
      <c r="G12" s="54"/>
      <c r="H12" s="54"/>
      <c r="I12" s="54"/>
      <c r="J12" s="49"/>
    </row>
    <row r="13" spans="1:10" s="61" customFormat="1" x14ac:dyDescent="0.2">
      <c r="A13" s="58"/>
      <c r="B13" s="59"/>
      <c r="C13" s="59"/>
      <c r="D13" s="59"/>
      <c r="E13" s="59"/>
      <c r="F13" s="59"/>
      <c r="G13" s="59"/>
      <c r="H13" s="59"/>
      <c r="I13" s="59"/>
      <c r="J13" s="60"/>
    </row>
    <row r="14" spans="1:10" s="61" customFormat="1" x14ac:dyDescent="0.2">
      <c r="A14" s="58"/>
      <c r="B14" s="59"/>
      <c r="C14" s="59"/>
      <c r="D14" s="59"/>
      <c r="E14" s="59"/>
      <c r="F14" s="59"/>
      <c r="G14" s="59"/>
      <c r="H14" s="59"/>
      <c r="I14" s="59"/>
      <c r="J14" s="60"/>
    </row>
    <row r="15" spans="1:10" s="61" customFormat="1" x14ac:dyDescent="0.2">
      <c r="A15" s="58"/>
      <c r="B15" s="59"/>
      <c r="C15" s="59"/>
      <c r="D15" s="59"/>
      <c r="E15" s="59"/>
      <c r="F15" s="59"/>
      <c r="G15" s="59"/>
      <c r="H15" s="59"/>
      <c r="I15" s="59"/>
      <c r="J15" s="60"/>
    </row>
    <row r="16" spans="1:10" s="61" customFormat="1" x14ac:dyDescent="0.2">
      <c r="A16" s="58"/>
      <c r="B16" s="59"/>
      <c r="C16" s="59"/>
      <c r="D16" s="59"/>
      <c r="E16" s="59"/>
      <c r="F16" s="59"/>
      <c r="G16" s="59"/>
      <c r="H16" s="59"/>
      <c r="I16" s="59"/>
      <c r="J16" s="60"/>
    </row>
    <row r="17" spans="1:10" s="61" customFormat="1" x14ac:dyDescent="0.2">
      <c r="A17" s="58"/>
      <c r="B17" s="59"/>
      <c r="C17" s="59"/>
      <c r="D17" s="59"/>
      <c r="E17" s="59"/>
      <c r="F17" s="59"/>
      <c r="G17" s="59"/>
      <c r="H17" s="59"/>
      <c r="I17" s="59"/>
      <c r="J17" s="60"/>
    </row>
    <row r="18" spans="1:10" s="61" customFormat="1" x14ac:dyDescent="0.2">
      <c r="A18" s="58"/>
      <c r="B18" s="59"/>
      <c r="C18" s="59"/>
      <c r="D18" s="59"/>
      <c r="E18" s="59"/>
      <c r="F18" s="59"/>
      <c r="G18" s="59"/>
      <c r="H18" s="59"/>
      <c r="I18" s="59"/>
      <c r="J18" s="60"/>
    </row>
    <row r="19" spans="1:10" s="61" customFormat="1" x14ac:dyDescent="0.2">
      <c r="A19" s="58"/>
      <c r="B19" s="59"/>
      <c r="C19" s="59"/>
      <c r="D19" s="59"/>
      <c r="E19" s="59"/>
      <c r="F19" s="59"/>
      <c r="G19" s="59"/>
      <c r="H19" s="59"/>
      <c r="I19" s="59"/>
      <c r="J19" s="60"/>
    </row>
    <row r="20" spans="1:10" s="61" customFormat="1" x14ac:dyDescent="0.2">
      <c r="A20" s="58"/>
      <c r="B20" s="59"/>
      <c r="C20" s="59"/>
      <c r="D20" s="59"/>
      <c r="E20" s="59"/>
      <c r="F20" s="59"/>
      <c r="G20" s="59"/>
      <c r="H20" s="59"/>
      <c r="I20" s="59"/>
      <c r="J20" s="60"/>
    </row>
    <row r="21" spans="1:10" s="61" customFormat="1" x14ac:dyDescent="0.2">
      <c r="A21" s="58"/>
      <c r="C21" s="59"/>
      <c r="D21" s="59"/>
      <c r="E21" s="59"/>
      <c r="F21" s="59"/>
      <c r="G21" s="59"/>
      <c r="H21" s="59"/>
      <c r="I21" s="59"/>
      <c r="J21" s="60"/>
    </row>
    <row r="22" spans="1:10" s="61" customFormat="1" x14ac:dyDescent="0.2">
      <c r="A22" s="58"/>
      <c r="B22" s="59"/>
      <c r="C22" s="59"/>
      <c r="D22" s="59"/>
      <c r="E22" s="59"/>
      <c r="F22" s="59"/>
      <c r="G22" s="59"/>
      <c r="H22" s="59"/>
      <c r="I22" s="59"/>
      <c r="J22" s="60"/>
    </row>
    <row r="23" spans="1:10" s="61" customFormat="1" x14ac:dyDescent="0.2">
      <c r="A23" s="58"/>
      <c r="B23" s="59"/>
      <c r="C23" s="59"/>
      <c r="D23" s="59"/>
      <c r="E23" s="59"/>
      <c r="F23" s="59"/>
      <c r="G23" s="59"/>
      <c r="H23" s="59"/>
      <c r="I23" s="59"/>
      <c r="J23" s="60"/>
    </row>
    <row r="24" spans="1:10" s="61" customFormat="1" x14ac:dyDescent="0.2">
      <c r="A24" s="58"/>
      <c r="B24" s="59"/>
      <c r="C24" s="59"/>
      <c r="D24" s="59"/>
      <c r="E24" s="59"/>
      <c r="F24" s="59"/>
      <c r="G24" s="59"/>
      <c r="H24" s="59"/>
      <c r="I24" s="59"/>
      <c r="J24" s="60"/>
    </row>
    <row r="25" spans="1:10" s="62" customFormat="1" ht="33.75" x14ac:dyDescent="0.5">
      <c r="A25" s="184" t="s">
        <v>7</v>
      </c>
      <c r="B25" s="185"/>
      <c r="C25" s="185"/>
      <c r="D25" s="185"/>
      <c r="E25" s="185"/>
      <c r="F25" s="185"/>
      <c r="G25" s="185"/>
      <c r="H25" s="185"/>
      <c r="I25" s="185"/>
      <c r="J25" s="186"/>
    </row>
    <row r="26" spans="1:10" s="61" customFormat="1" x14ac:dyDescent="0.2">
      <c r="A26" s="63"/>
      <c r="B26" s="187" t="s">
        <v>79</v>
      </c>
      <c r="C26" s="187"/>
      <c r="D26" s="187"/>
      <c r="E26" s="187"/>
      <c r="F26" s="187"/>
      <c r="G26" s="187"/>
      <c r="H26" s="187"/>
      <c r="I26" s="187"/>
      <c r="J26" s="60"/>
    </row>
    <row r="27" spans="1:10" s="61" customFormat="1" x14ac:dyDescent="0.2">
      <c r="A27" s="58"/>
      <c r="B27" s="187" t="s">
        <v>80</v>
      </c>
      <c r="C27" s="187"/>
      <c r="D27" s="187"/>
      <c r="E27" s="187"/>
      <c r="F27" s="187"/>
      <c r="G27" s="187"/>
      <c r="H27" s="187"/>
      <c r="I27" s="187"/>
      <c r="J27" s="60"/>
    </row>
    <row r="28" spans="1:10" s="61" customFormat="1" x14ac:dyDescent="0.2">
      <c r="A28" s="58"/>
      <c r="B28" s="59"/>
      <c r="C28" s="59"/>
      <c r="D28" s="59"/>
      <c r="E28" s="59"/>
      <c r="F28" s="59"/>
      <c r="G28" s="59"/>
      <c r="H28" s="59"/>
      <c r="I28" s="59"/>
      <c r="J28" s="60"/>
    </row>
    <row r="29" spans="1:10" s="61" customFormat="1" x14ac:dyDescent="0.2">
      <c r="A29" s="58"/>
      <c r="B29" s="59"/>
      <c r="C29" s="59"/>
      <c r="D29" s="59"/>
      <c r="E29" s="59"/>
      <c r="F29" s="59"/>
      <c r="G29" s="59"/>
      <c r="H29" s="59"/>
      <c r="I29" s="59"/>
      <c r="J29" s="60"/>
    </row>
    <row r="30" spans="1:10" s="67" customFormat="1" ht="33.75" x14ac:dyDescent="0.5">
      <c r="A30" s="58"/>
      <c r="B30" s="59"/>
      <c r="C30" s="59"/>
      <c r="D30" s="59"/>
      <c r="E30" s="64" t="s">
        <v>194</v>
      </c>
      <c r="F30" s="65"/>
      <c r="G30" s="65"/>
      <c r="H30" s="65"/>
      <c r="I30" s="65"/>
      <c r="J30" s="66"/>
    </row>
    <row r="31" spans="1:10" s="67" customFormat="1" x14ac:dyDescent="0.2">
      <c r="A31" s="68"/>
      <c r="B31" s="65"/>
      <c r="C31" s="65"/>
      <c r="D31" s="65"/>
      <c r="E31" s="65"/>
      <c r="F31" s="65"/>
      <c r="G31" s="65"/>
      <c r="H31" s="65"/>
      <c r="I31" s="65"/>
      <c r="J31" s="66"/>
    </row>
    <row r="32" spans="1:10" s="67" customFormat="1" x14ac:dyDescent="0.2">
      <c r="A32" s="68"/>
      <c r="B32" s="65"/>
      <c r="C32" s="65"/>
      <c r="D32" s="65"/>
      <c r="E32" s="65"/>
      <c r="F32" s="65"/>
      <c r="G32" s="65"/>
      <c r="H32" s="65"/>
      <c r="I32" s="65"/>
      <c r="J32" s="66"/>
    </row>
    <row r="33" spans="1:10" s="67" customFormat="1" x14ac:dyDescent="0.2">
      <c r="A33" s="68"/>
      <c r="B33" s="65"/>
      <c r="C33" s="65"/>
      <c r="D33" s="65"/>
      <c r="E33" s="65"/>
      <c r="F33" s="65"/>
      <c r="G33" s="65"/>
      <c r="H33" s="65"/>
      <c r="I33" s="65"/>
      <c r="J33" s="66"/>
    </row>
    <row r="34" spans="1:10" s="67" customFormat="1" x14ac:dyDescent="0.2">
      <c r="A34" s="68"/>
      <c r="B34" s="65"/>
      <c r="C34" s="65"/>
      <c r="D34" s="65"/>
      <c r="E34" s="65"/>
      <c r="F34" s="65"/>
      <c r="G34" s="65"/>
      <c r="H34" s="65"/>
      <c r="I34" s="65"/>
      <c r="J34" s="66"/>
    </row>
    <row r="35" spans="1:10" s="67" customFormat="1" x14ac:dyDescent="0.2">
      <c r="A35" s="68"/>
      <c r="B35" s="65"/>
      <c r="C35" s="65"/>
      <c r="D35" s="65"/>
      <c r="E35" s="65"/>
      <c r="F35" s="65"/>
      <c r="G35" s="65"/>
      <c r="H35" s="65"/>
      <c r="I35" s="65"/>
      <c r="J35" s="66"/>
    </row>
    <row r="36" spans="1:10" s="67" customFormat="1" x14ac:dyDescent="0.2">
      <c r="A36" s="68"/>
      <c r="B36" s="65"/>
      <c r="C36" s="65"/>
      <c r="D36" s="65"/>
      <c r="E36" s="65"/>
      <c r="F36" s="65"/>
      <c r="G36" s="65"/>
      <c r="H36" s="65"/>
      <c r="I36" s="65"/>
      <c r="J36" s="66"/>
    </row>
    <row r="37" spans="1:10" s="67" customFormat="1" x14ac:dyDescent="0.2">
      <c r="A37" s="68"/>
      <c r="B37" s="65"/>
      <c r="C37" s="65"/>
      <c r="D37" s="65"/>
      <c r="E37" s="65"/>
      <c r="F37" s="65"/>
      <c r="G37" s="65"/>
      <c r="H37" s="65"/>
      <c r="I37" s="65"/>
      <c r="J37" s="66"/>
    </row>
    <row r="38" spans="1:10" s="67" customFormat="1" x14ac:dyDescent="0.2">
      <c r="A38" s="68"/>
      <c r="B38" s="65"/>
      <c r="C38" s="65"/>
      <c r="D38" s="65"/>
      <c r="E38" s="65"/>
      <c r="F38" s="65"/>
      <c r="G38" s="65"/>
      <c r="H38" s="65"/>
      <c r="I38" s="65"/>
      <c r="J38" s="66"/>
    </row>
    <row r="39" spans="1:10" s="67" customFormat="1" x14ac:dyDescent="0.2">
      <c r="A39" s="68"/>
      <c r="B39" s="65"/>
      <c r="C39" s="65"/>
      <c r="D39" s="65"/>
      <c r="E39" s="65"/>
      <c r="F39" s="65"/>
      <c r="G39" s="65"/>
      <c r="H39" s="65"/>
      <c r="I39" s="65"/>
      <c r="J39" s="66"/>
    </row>
    <row r="40" spans="1:10" s="67" customFormat="1" x14ac:dyDescent="0.2">
      <c r="A40" s="68"/>
      <c r="B40" s="65"/>
      <c r="C40" s="65"/>
      <c r="D40" s="65"/>
      <c r="E40" s="65"/>
      <c r="F40" s="65"/>
      <c r="G40" s="65"/>
      <c r="H40" s="65"/>
      <c r="I40" s="65"/>
      <c r="J40" s="66"/>
    </row>
    <row r="41" spans="1:10" s="67" customFormat="1" x14ac:dyDescent="0.2">
      <c r="A41" s="68"/>
      <c r="B41" s="65"/>
      <c r="C41" s="65"/>
      <c r="D41" s="65"/>
      <c r="E41" s="65"/>
      <c r="F41" s="65"/>
      <c r="G41" s="65"/>
      <c r="H41" s="65"/>
      <c r="I41" s="65"/>
      <c r="J41" s="66"/>
    </row>
    <row r="42" spans="1:10" s="67" customFormat="1" x14ac:dyDescent="0.2">
      <c r="A42" s="68"/>
      <c r="B42" s="65"/>
      <c r="C42" s="65"/>
      <c r="D42" s="65"/>
      <c r="E42" s="65"/>
      <c r="F42" s="65"/>
      <c r="G42" s="65"/>
      <c r="H42" s="65"/>
      <c r="I42" s="65"/>
      <c r="J42" s="66"/>
    </row>
    <row r="43" spans="1:10" s="67" customFormat="1" x14ac:dyDescent="0.2">
      <c r="A43" s="68"/>
      <c r="B43" s="65"/>
      <c r="C43" s="65"/>
      <c r="D43" s="65"/>
      <c r="E43" s="65"/>
      <c r="F43" s="65"/>
      <c r="G43" s="65"/>
      <c r="H43" s="65"/>
      <c r="I43" s="65"/>
      <c r="J43" s="66"/>
    </row>
    <row r="44" spans="1:10" s="67" customFormat="1" x14ac:dyDescent="0.2">
      <c r="A44" s="68"/>
      <c r="B44" s="65"/>
      <c r="C44" s="65"/>
      <c r="D44" s="65"/>
      <c r="E44" s="65"/>
      <c r="F44" s="65"/>
      <c r="G44" s="65"/>
      <c r="H44" s="65"/>
      <c r="I44" s="65"/>
      <c r="J44" s="66"/>
    </row>
    <row r="45" spans="1:10" s="67" customFormat="1" ht="9" customHeight="1" x14ac:dyDescent="0.2">
      <c r="A45" s="68"/>
      <c r="B45" s="65"/>
      <c r="C45" s="65"/>
      <c r="D45" s="65"/>
      <c r="E45" s="65"/>
      <c r="F45" s="65"/>
      <c r="G45" s="65"/>
      <c r="H45" s="65"/>
      <c r="I45" s="65"/>
      <c r="J45" s="66"/>
    </row>
    <row r="46" spans="1:10" s="67" customFormat="1" x14ac:dyDescent="0.2">
      <c r="A46" s="68"/>
      <c r="B46" s="65"/>
      <c r="C46" s="65"/>
      <c r="D46" s="65"/>
      <c r="E46" s="65"/>
      <c r="F46" s="65"/>
      <c r="G46" s="65"/>
      <c r="H46" s="65"/>
      <c r="I46" s="65"/>
      <c r="J46" s="66"/>
    </row>
    <row r="47" spans="1:10" s="67" customFormat="1" x14ac:dyDescent="0.2">
      <c r="A47" s="68"/>
      <c r="B47" s="65"/>
      <c r="C47" s="65"/>
      <c r="D47" s="65"/>
      <c r="E47" s="65"/>
      <c r="F47" s="65"/>
      <c r="G47" s="65"/>
      <c r="H47" s="65"/>
      <c r="I47" s="65"/>
      <c r="J47" s="66"/>
    </row>
    <row r="48" spans="1:10" s="50" customFormat="1" ht="12.95" customHeight="1" x14ac:dyDescent="0.2">
      <c r="A48" s="44"/>
      <c r="B48" s="45" t="s">
        <v>87</v>
      </c>
      <c r="C48" s="45"/>
      <c r="D48" s="45"/>
      <c r="E48" s="45"/>
      <c r="F48" s="45"/>
      <c r="G48" s="183" t="s">
        <v>140</v>
      </c>
      <c r="H48" s="183"/>
      <c r="I48" s="45"/>
      <c r="J48" s="49"/>
    </row>
    <row r="49" spans="1:10" s="50" customFormat="1" ht="12.95" customHeight="1" x14ac:dyDescent="0.2">
      <c r="A49" s="44"/>
      <c r="B49" s="45" t="s">
        <v>88</v>
      </c>
      <c r="C49" s="45"/>
      <c r="D49" s="45"/>
      <c r="E49" s="45"/>
      <c r="F49" s="45"/>
      <c r="G49" s="182" t="s">
        <v>141</v>
      </c>
      <c r="H49" s="182"/>
      <c r="I49" s="45"/>
      <c r="J49" s="49"/>
    </row>
    <row r="50" spans="1:10" s="50" customFormat="1" ht="12.95" customHeight="1" x14ac:dyDescent="0.2">
      <c r="A50" s="44"/>
      <c r="B50" s="45" t="s">
        <v>82</v>
      </c>
      <c r="C50" s="45"/>
      <c r="D50" s="45"/>
      <c r="E50" s="45"/>
      <c r="F50" s="45"/>
      <c r="G50" s="182" t="s">
        <v>89</v>
      </c>
      <c r="H50" s="182"/>
      <c r="I50" s="45"/>
      <c r="J50" s="49"/>
    </row>
    <row r="51" spans="1:10" s="50" customFormat="1" ht="12.95" customHeight="1" x14ac:dyDescent="0.2">
      <c r="A51" s="44"/>
      <c r="B51" s="45" t="s">
        <v>83</v>
      </c>
      <c r="C51" s="45"/>
      <c r="D51" s="45"/>
      <c r="E51" s="45"/>
      <c r="F51" s="45"/>
      <c r="G51" s="182" t="s">
        <v>89</v>
      </c>
      <c r="H51" s="182"/>
      <c r="I51" s="45"/>
      <c r="J51" s="49"/>
    </row>
    <row r="52" spans="1:10" s="61" customFormat="1" x14ac:dyDescent="0.2">
      <c r="A52" s="58"/>
      <c r="B52" s="59"/>
      <c r="C52" s="59"/>
      <c r="D52" s="59"/>
      <c r="E52" s="59"/>
      <c r="F52" s="59"/>
      <c r="G52" s="59"/>
      <c r="H52" s="59"/>
      <c r="I52" s="59"/>
      <c r="J52" s="60"/>
    </row>
    <row r="53" spans="1:10" s="72" customFormat="1" ht="12.95" customHeight="1" x14ac:dyDescent="0.2">
      <c r="A53" s="69"/>
      <c r="B53" s="45" t="s">
        <v>90</v>
      </c>
      <c r="C53" s="45"/>
      <c r="D53" s="45"/>
      <c r="E53" s="45"/>
      <c r="F53" s="57" t="s">
        <v>84</v>
      </c>
      <c r="G53" s="183" t="s">
        <v>195</v>
      </c>
      <c r="H53" s="183"/>
      <c r="I53" s="70"/>
      <c r="J53" s="71"/>
    </row>
    <row r="54" spans="1:10" s="72" customFormat="1" ht="12.95" customHeight="1" x14ac:dyDescent="0.2">
      <c r="A54" s="69"/>
      <c r="B54" s="45"/>
      <c r="C54" s="45"/>
      <c r="D54" s="45"/>
      <c r="E54" s="45"/>
      <c r="F54" s="57" t="s">
        <v>85</v>
      </c>
      <c r="G54" s="182" t="s">
        <v>196</v>
      </c>
      <c r="H54" s="182"/>
      <c r="I54" s="70"/>
      <c r="J54" s="71"/>
    </row>
    <row r="55" spans="1:10" s="72" customFormat="1" ht="7.5" customHeight="1" x14ac:dyDescent="0.2">
      <c r="A55" s="69"/>
      <c r="B55" s="45"/>
      <c r="C55" s="45"/>
      <c r="D55" s="45"/>
      <c r="E55" s="45"/>
      <c r="F55" s="57"/>
      <c r="G55" s="57"/>
      <c r="H55" s="57"/>
      <c r="I55" s="70"/>
      <c r="J55" s="71"/>
    </row>
    <row r="56" spans="1:10" s="72" customFormat="1" ht="12.95" customHeight="1" x14ac:dyDescent="0.2">
      <c r="A56" s="69"/>
      <c r="B56" s="45" t="s">
        <v>86</v>
      </c>
      <c r="C56" s="45"/>
      <c r="D56" s="45"/>
      <c r="E56" s="57"/>
      <c r="F56" s="45"/>
      <c r="G56" s="149" t="s">
        <v>197</v>
      </c>
      <c r="H56" s="46"/>
      <c r="I56" s="70"/>
      <c r="J56" s="71"/>
    </row>
    <row r="57" spans="1:10" ht="22.5" customHeight="1" x14ac:dyDescent="0.2">
      <c r="A57" s="73"/>
      <c r="B57" s="74"/>
      <c r="C57" s="74"/>
      <c r="D57" s="74"/>
      <c r="E57" s="74"/>
      <c r="F57" s="74"/>
      <c r="G57" s="74"/>
      <c r="H57" s="74"/>
      <c r="I57" s="74"/>
      <c r="J57" s="75"/>
    </row>
    <row r="58" spans="1:10" ht="6.75" customHeight="1" x14ac:dyDescent="0.2"/>
  </sheetData>
  <mergeCells count="9">
    <mergeCell ref="G54:H54"/>
    <mergeCell ref="G49:H49"/>
    <mergeCell ref="G50:H50"/>
    <mergeCell ref="G51:H51"/>
    <mergeCell ref="G53:H53"/>
    <mergeCell ref="A25:J25"/>
    <mergeCell ref="B26:I26"/>
    <mergeCell ref="B27:I27"/>
    <mergeCell ref="G48:H48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16" workbookViewId="0">
      <selection activeCell="F13" sqref="F13"/>
    </sheetView>
  </sheetViews>
  <sheetFormatPr defaultRowHeight="12.75" x14ac:dyDescent="0.2"/>
  <cols>
    <col min="1" max="1" width="3.7109375" style="115" customWidth="1"/>
    <col min="2" max="2" width="2.7109375" style="115" customWidth="1"/>
    <col min="3" max="3" width="4" style="115" customWidth="1"/>
    <col min="4" max="4" width="40.5703125" style="114" customWidth="1"/>
    <col min="5" max="5" width="8.28515625" style="114" customWidth="1"/>
    <col min="6" max="7" width="15.7109375" style="116" customWidth="1"/>
    <col min="8" max="8" width="1.42578125" style="114" customWidth="1"/>
    <col min="9" max="16384" width="9.140625" style="114"/>
  </cols>
  <sheetData>
    <row r="1" spans="1:7" s="40" customFormat="1" ht="17.25" customHeight="1" x14ac:dyDescent="0.2">
      <c r="A1" s="77"/>
      <c r="B1" s="77"/>
      <c r="C1" s="77"/>
      <c r="F1" s="78"/>
      <c r="G1" s="78"/>
    </row>
    <row r="2" spans="1:7" s="82" customFormat="1" ht="20.25" x14ac:dyDescent="0.3">
      <c r="A2" s="146"/>
      <c r="B2" s="146" t="s">
        <v>193</v>
      </c>
      <c r="C2" s="80"/>
      <c r="D2" s="81"/>
      <c r="G2" s="83" t="s">
        <v>142</v>
      </c>
    </row>
    <row r="3" spans="1:7" s="82" customFormat="1" ht="9" customHeight="1" x14ac:dyDescent="0.2">
      <c r="A3" s="79"/>
      <c r="B3" s="80"/>
      <c r="C3" s="80"/>
      <c r="D3" s="81"/>
      <c r="F3" s="83"/>
      <c r="G3" s="83"/>
    </row>
    <row r="4" spans="1:7" s="84" customFormat="1" ht="18" customHeight="1" x14ac:dyDescent="0.2">
      <c r="A4" s="188" t="s">
        <v>198</v>
      </c>
      <c r="B4" s="189"/>
      <c r="C4" s="189"/>
      <c r="D4" s="189"/>
      <c r="E4" s="189"/>
      <c r="F4" s="189"/>
      <c r="G4" s="189"/>
    </row>
    <row r="5" spans="1:7" s="61" customFormat="1" ht="6.75" customHeight="1" x14ac:dyDescent="0.2">
      <c r="A5" s="85"/>
      <c r="B5" s="85"/>
      <c r="C5" s="85"/>
      <c r="F5" s="86"/>
      <c r="G5" s="86"/>
    </row>
    <row r="6" spans="1:7" s="61" customFormat="1" ht="12" customHeight="1" x14ac:dyDescent="0.2">
      <c r="A6" s="193" t="s">
        <v>2</v>
      </c>
      <c r="B6" s="195" t="s">
        <v>8</v>
      </c>
      <c r="C6" s="196"/>
      <c r="D6" s="197"/>
      <c r="E6" s="193" t="s">
        <v>9</v>
      </c>
      <c r="F6" s="89" t="s">
        <v>123</v>
      </c>
      <c r="G6" s="89" t="s">
        <v>123</v>
      </c>
    </row>
    <row r="7" spans="1:7" s="61" customFormat="1" ht="12" customHeight="1" x14ac:dyDescent="0.2">
      <c r="A7" s="194"/>
      <c r="B7" s="198"/>
      <c r="C7" s="199"/>
      <c r="D7" s="200"/>
      <c r="E7" s="194"/>
      <c r="F7" s="90" t="s">
        <v>124</v>
      </c>
      <c r="G7" s="91" t="s">
        <v>125</v>
      </c>
    </row>
    <row r="8" spans="1:7" s="96" customFormat="1" ht="24.95" customHeight="1" x14ac:dyDescent="0.2">
      <c r="A8" s="92" t="s">
        <v>3</v>
      </c>
      <c r="B8" s="190" t="s">
        <v>126</v>
      </c>
      <c r="C8" s="191"/>
      <c r="D8" s="192"/>
      <c r="E8" s="94"/>
      <c r="F8" s="95">
        <f>F9+F13+F21</f>
        <v>277516858.63999999</v>
      </c>
      <c r="G8" s="95">
        <f>G9+G13+G21</f>
        <v>276866412.63999999</v>
      </c>
    </row>
    <row r="9" spans="1:7" s="96" customFormat="1" ht="17.100000000000001" customHeight="1" x14ac:dyDescent="0.2">
      <c r="A9" s="97"/>
      <c r="B9" s="93">
        <v>1</v>
      </c>
      <c r="C9" s="88" t="s">
        <v>10</v>
      </c>
      <c r="D9" s="98"/>
      <c r="E9" s="99"/>
      <c r="F9" s="95">
        <v>34520</v>
      </c>
      <c r="G9" s="95">
        <v>34520</v>
      </c>
    </row>
    <row r="10" spans="1:7" s="104" customFormat="1" ht="17.100000000000001" customHeight="1" x14ac:dyDescent="0.2">
      <c r="A10" s="97"/>
      <c r="B10" s="93"/>
      <c r="C10" s="100" t="s">
        <v>91</v>
      </c>
      <c r="D10" s="101" t="s">
        <v>29</v>
      </c>
      <c r="E10" s="102"/>
      <c r="F10" s="103">
        <v>34520</v>
      </c>
      <c r="G10" s="103">
        <v>34520</v>
      </c>
    </row>
    <row r="11" spans="1:7" s="104" customFormat="1" ht="17.100000000000001" customHeight="1" x14ac:dyDescent="0.2">
      <c r="A11" s="105"/>
      <c r="B11" s="93"/>
      <c r="C11" s="100" t="s">
        <v>91</v>
      </c>
      <c r="D11" s="101" t="s">
        <v>30</v>
      </c>
      <c r="E11" s="102"/>
      <c r="F11" s="103"/>
      <c r="G11" s="103"/>
    </row>
    <row r="12" spans="1:7" s="96" customFormat="1" ht="17.100000000000001" customHeight="1" x14ac:dyDescent="0.2">
      <c r="A12" s="105"/>
      <c r="B12" s="93">
        <v>2</v>
      </c>
      <c r="C12" s="88" t="s">
        <v>127</v>
      </c>
      <c r="D12" s="98"/>
      <c r="E12" s="99"/>
      <c r="F12" s="95"/>
      <c r="G12" s="95"/>
    </row>
    <row r="13" spans="1:7" s="96" customFormat="1" ht="17.100000000000001" customHeight="1" x14ac:dyDescent="0.2">
      <c r="A13" s="97"/>
      <c r="B13" s="93">
        <v>3</v>
      </c>
      <c r="C13" s="88" t="s">
        <v>128</v>
      </c>
      <c r="D13" s="98"/>
      <c r="E13" s="99"/>
      <c r="F13" s="95">
        <f>F14+F15+F16+F17+F18</f>
        <v>268432828</v>
      </c>
      <c r="G13" s="95">
        <v>267782382</v>
      </c>
    </row>
    <row r="14" spans="1:7" s="104" customFormat="1" ht="17.100000000000001" customHeight="1" x14ac:dyDescent="0.2">
      <c r="A14" s="97"/>
      <c r="B14" s="106"/>
      <c r="C14" s="100" t="s">
        <v>91</v>
      </c>
      <c r="D14" s="101" t="s">
        <v>92</v>
      </c>
      <c r="E14" s="102"/>
      <c r="F14" s="103">
        <v>268432828</v>
      </c>
      <c r="G14" s="103">
        <v>267782382</v>
      </c>
    </row>
    <row r="15" spans="1:7" s="104" customFormat="1" ht="17.100000000000001" customHeight="1" x14ac:dyDescent="0.2">
      <c r="A15" s="105"/>
      <c r="B15" s="107"/>
      <c r="C15" s="108" t="s">
        <v>91</v>
      </c>
      <c r="D15" s="101" t="s">
        <v>93</v>
      </c>
      <c r="E15" s="102"/>
      <c r="F15" s="103"/>
      <c r="G15" s="103"/>
    </row>
    <row r="16" spans="1:7" s="104" customFormat="1" ht="17.100000000000001" customHeight="1" x14ac:dyDescent="0.2">
      <c r="A16" s="105"/>
      <c r="B16" s="107"/>
      <c r="C16" s="108" t="s">
        <v>91</v>
      </c>
      <c r="D16" s="101" t="s">
        <v>94</v>
      </c>
      <c r="E16" s="102"/>
      <c r="F16" s="103"/>
      <c r="G16" s="103"/>
    </row>
    <row r="17" spans="1:7" s="104" customFormat="1" ht="17.100000000000001" customHeight="1" x14ac:dyDescent="0.2">
      <c r="A17" s="105"/>
      <c r="B17" s="107"/>
      <c r="C17" s="108" t="s">
        <v>91</v>
      </c>
      <c r="D17" s="101" t="s">
        <v>95</v>
      </c>
      <c r="E17" s="102"/>
      <c r="F17" s="103"/>
      <c r="G17" s="103"/>
    </row>
    <row r="18" spans="1:7" s="104" customFormat="1" ht="17.100000000000001" customHeight="1" x14ac:dyDescent="0.2">
      <c r="A18" s="105"/>
      <c r="B18" s="107"/>
      <c r="C18" s="108" t="s">
        <v>91</v>
      </c>
      <c r="D18" s="101" t="s">
        <v>98</v>
      </c>
      <c r="E18" s="102"/>
      <c r="F18" s="103"/>
      <c r="G18" s="103"/>
    </row>
    <row r="19" spans="1:7" s="104" customFormat="1" ht="17.100000000000001" customHeight="1" x14ac:dyDescent="0.2">
      <c r="A19" s="105"/>
      <c r="B19" s="107"/>
      <c r="C19" s="108" t="s">
        <v>91</v>
      </c>
      <c r="D19" s="101"/>
      <c r="E19" s="102"/>
      <c r="F19" s="103"/>
      <c r="G19" s="103"/>
    </row>
    <row r="20" spans="1:7" s="104" customFormat="1" ht="17.100000000000001" customHeight="1" x14ac:dyDescent="0.2">
      <c r="A20" s="105"/>
      <c r="B20" s="107"/>
      <c r="C20" s="108" t="s">
        <v>91</v>
      </c>
      <c r="D20" s="101"/>
      <c r="E20" s="102"/>
      <c r="F20" s="103"/>
      <c r="G20" s="103"/>
    </row>
    <row r="21" spans="1:7" s="96" customFormat="1" ht="17.100000000000001" customHeight="1" x14ac:dyDescent="0.2">
      <c r="A21" s="105"/>
      <c r="B21" s="93">
        <v>4</v>
      </c>
      <c r="C21" s="88" t="s">
        <v>11</v>
      </c>
      <c r="D21" s="98"/>
      <c r="E21" s="99"/>
      <c r="F21" s="95">
        <v>9049510.6400000006</v>
      </c>
      <c r="G21" s="95">
        <v>9049510.6400000006</v>
      </c>
    </row>
    <row r="22" spans="1:7" s="104" customFormat="1" ht="17.100000000000001" customHeight="1" x14ac:dyDescent="0.2">
      <c r="A22" s="97"/>
      <c r="B22" s="106"/>
      <c r="C22" s="100" t="s">
        <v>91</v>
      </c>
      <c r="D22" s="101" t="s">
        <v>12</v>
      </c>
      <c r="E22" s="102"/>
      <c r="F22" s="103"/>
      <c r="G22" s="103"/>
    </row>
    <row r="23" spans="1:7" s="104" customFormat="1" ht="17.100000000000001" customHeight="1" x14ac:dyDescent="0.2">
      <c r="A23" s="105"/>
      <c r="B23" s="107"/>
      <c r="C23" s="108" t="s">
        <v>91</v>
      </c>
      <c r="D23" s="101" t="s">
        <v>97</v>
      </c>
      <c r="E23" s="102"/>
      <c r="F23" s="103">
        <v>0</v>
      </c>
      <c r="G23" s="103">
        <v>0</v>
      </c>
    </row>
    <row r="24" spans="1:7" s="104" customFormat="1" ht="17.100000000000001" customHeight="1" x14ac:dyDescent="0.2">
      <c r="A24" s="105"/>
      <c r="B24" s="107"/>
      <c r="C24" s="108" t="s">
        <v>91</v>
      </c>
      <c r="D24" s="101" t="s">
        <v>13</v>
      </c>
      <c r="E24" s="102"/>
      <c r="F24" s="103"/>
      <c r="G24" s="103"/>
    </row>
    <row r="25" spans="1:7" s="104" customFormat="1" ht="17.100000000000001" customHeight="1" x14ac:dyDescent="0.2">
      <c r="A25" s="105"/>
      <c r="B25" s="107"/>
      <c r="C25" s="108" t="s">
        <v>91</v>
      </c>
      <c r="D25" s="101" t="s">
        <v>131</v>
      </c>
      <c r="E25" s="102"/>
      <c r="F25" s="103"/>
      <c r="G25" s="103"/>
    </row>
    <row r="26" spans="1:7" s="104" customFormat="1" ht="17.100000000000001" customHeight="1" x14ac:dyDescent="0.2">
      <c r="A26" s="105"/>
      <c r="B26" s="107"/>
      <c r="C26" s="108" t="s">
        <v>91</v>
      </c>
      <c r="D26" s="101" t="s">
        <v>14</v>
      </c>
      <c r="E26" s="102"/>
      <c r="F26" s="103">
        <v>9049510.6400000006</v>
      </c>
      <c r="G26" s="103">
        <v>9049510.6400000006</v>
      </c>
    </row>
    <row r="27" spans="1:7" s="104" customFormat="1" ht="17.100000000000001" customHeight="1" x14ac:dyDescent="0.2">
      <c r="A27" s="105"/>
      <c r="B27" s="107"/>
      <c r="C27" s="108" t="s">
        <v>91</v>
      </c>
      <c r="D27" s="101" t="s">
        <v>15</v>
      </c>
      <c r="E27" s="102"/>
      <c r="F27" s="103"/>
      <c r="G27" s="103"/>
    </row>
    <row r="28" spans="1:7" s="104" customFormat="1" ht="17.100000000000001" customHeight="1" x14ac:dyDescent="0.2">
      <c r="A28" s="105"/>
      <c r="B28" s="107"/>
      <c r="C28" s="108" t="s">
        <v>91</v>
      </c>
      <c r="D28" s="101"/>
      <c r="E28" s="102"/>
      <c r="F28" s="103"/>
      <c r="G28" s="103"/>
    </row>
    <row r="29" spans="1:7" s="96" customFormat="1" ht="17.100000000000001" customHeight="1" x14ac:dyDescent="0.2">
      <c r="A29" s="105"/>
      <c r="B29" s="93">
        <v>5</v>
      </c>
      <c r="C29" s="88" t="s">
        <v>129</v>
      </c>
      <c r="D29" s="98"/>
      <c r="E29" s="99"/>
      <c r="F29" s="95"/>
      <c r="G29" s="95"/>
    </row>
    <row r="30" spans="1:7" s="96" customFormat="1" ht="17.100000000000001" customHeight="1" x14ac:dyDescent="0.2">
      <c r="A30" s="97"/>
      <c r="B30" s="93">
        <v>6</v>
      </c>
      <c r="C30" s="88" t="s">
        <v>130</v>
      </c>
      <c r="D30" s="98"/>
      <c r="E30" s="99"/>
      <c r="F30" s="95"/>
      <c r="G30" s="95"/>
    </row>
    <row r="31" spans="1:7" s="96" customFormat="1" ht="17.100000000000001" customHeight="1" x14ac:dyDescent="0.2">
      <c r="A31" s="97"/>
      <c r="B31" s="93">
        <v>7</v>
      </c>
      <c r="C31" s="88" t="s">
        <v>16</v>
      </c>
      <c r="D31" s="98"/>
      <c r="E31" s="99"/>
      <c r="F31" s="95">
        <v>0</v>
      </c>
      <c r="G31" s="95">
        <v>0</v>
      </c>
    </row>
    <row r="32" spans="1:7" s="96" customFormat="1" ht="17.100000000000001" customHeight="1" x14ac:dyDescent="0.2">
      <c r="A32" s="97"/>
      <c r="B32" s="93"/>
      <c r="C32" s="100" t="s">
        <v>91</v>
      </c>
      <c r="D32" s="98" t="s">
        <v>132</v>
      </c>
      <c r="E32" s="99"/>
      <c r="F32" s="95"/>
      <c r="G32" s="95"/>
    </row>
    <row r="33" spans="1:10" s="96" customFormat="1" ht="17.100000000000001" customHeight="1" x14ac:dyDescent="0.2">
      <c r="A33" s="97"/>
      <c r="B33" s="93"/>
      <c r="C33" s="100" t="s">
        <v>91</v>
      </c>
      <c r="D33" s="98"/>
      <c r="E33" s="99"/>
      <c r="F33" s="95"/>
      <c r="G33" s="95"/>
    </row>
    <row r="34" spans="1:10" s="96" customFormat="1" ht="24.95" customHeight="1" x14ac:dyDescent="0.2">
      <c r="A34" s="109" t="s">
        <v>4</v>
      </c>
      <c r="B34" s="190" t="s">
        <v>17</v>
      </c>
      <c r="C34" s="191"/>
      <c r="D34" s="192"/>
      <c r="E34" s="99"/>
      <c r="F34" s="95">
        <f>F36+F35+F41+F42+F43+F44</f>
        <v>35656636</v>
      </c>
      <c r="G34" s="95">
        <v>35656636</v>
      </c>
    </row>
    <row r="35" spans="1:10" s="96" customFormat="1" ht="17.100000000000001" customHeight="1" x14ac:dyDescent="0.2">
      <c r="A35" s="97"/>
      <c r="B35" s="93">
        <v>1</v>
      </c>
      <c r="C35" s="88" t="s">
        <v>18</v>
      </c>
      <c r="D35" s="98"/>
      <c r="E35" s="99"/>
      <c r="F35" s="95"/>
      <c r="G35" s="95"/>
    </row>
    <row r="36" spans="1:10" s="96" customFormat="1" ht="17.100000000000001" customHeight="1" x14ac:dyDescent="0.2">
      <c r="A36" s="97"/>
      <c r="B36" s="93">
        <v>2</v>
      </c>
      <c r="C36" s="88" t="s">
        <v>19</v>
      </c>
      <c r="D36" s="110"/>
      <c r="E36" s="99"/>
      <c r="F36" s="95">
        <f>F37+F38+F39+F40</f>
        <v>35656636</v>
      </c>
      <c r="G36" s="95">
        <v>35656636</v>
      </c>
      <c r="J36" s="170"/>
    </row>
    <row r="37" spans="1:10" s="104" customFormat="1" ht="17.100000000000001" customHeight="1" x14ac:dyDescent="0.2">
      <c r="A37" s="97"/>
      <c r="B37" s="106"/>
      <c r="C37" s="100" t="s">
        <v>91</v>
      </c>
      <c r="D37" s="101" t="s">
        <v>24</v>
      </c>
      <c r="E37" s="102"/>
      <c r="F37" s="103"/>
      <c r="G37" s="103"/>
    </row>
    <row r="38" spans="1:10" s="104" customFormat="1" ht="17.100000000000001" customHeight="1" x14ac:dyDescent="0.2">
      <c r="A38" s="105"/>
      <c r="B38" s="107"/>
      <c r="C38" s="108" t="s">
        <v>91</v>
      </c>
      <c r="D38" s="101" t="s">
        <v>5</v>
      </c>
      <c r="E38" s="102"/>
      <c r="F38" s="103"/>
      <c r="G38" s="103"/>
    </row>
    <row r="39" spans="1:10" s="104" customFormat="1" ht="17.100000000000001" customHeight="1" x14ac:dyDescent="0.2">
      <c r="A39" s="105"/>
      <c r="B39" s="107"/>
      <c r="C39" s="108" t="s">
        <v>91</v>
      </c>
      <c r="D39" s="101" t="s">
        <v>96</v>
      </c>
      <c r="E39" s="102"/>
      <c r="F39" s="103">
        <v>35569013</v>
      </c>
      <c r="G39" s="103">
        <v>35569013</v>
      </c>
    </row>
    <row r="40" spans="1:10" s="104" customFormat="1" ht="17.100000000000001" customHeight="1" x14ac:dyDescent="0.2">
      <c r="A40" s="105"/>
      <c r="B40" s="107"/>
      <c r="C40" s="108" t="s">
        <v>91</v>
      </c>
      <c r="D40" s="101" t="s">
        <v>105</v>
      </c>
      <c r="E40" s="102"/>
      <c r="F40" s="103">
        <v>87623</v>
      </c>
      <c r="G40" s="103">
        <v>87623</v>
      </c>
    </row>
    <row r="41" spans="1:10" s="96" customFormat="1" ht="17.100000000000001" customHeight="1" x14ac:dyDescent="0.2">
      <c r="A41" s="105"/>
      <c r="B41" s="93">
        <v>3</v>
      </c>
      <c r="C41" s="88" t="s">
        <v>20</v>
      </c>
      <c r="D41" s="98"/>
      <c r="E41" s="99"/>
      <c r="F41" s="95"/>
      <c r="G41" s="95"/>
    </row>
    <row r="42" spans="1:10" s="96" customFormat="1" ht="17.100000000000001" customHeight="1" x14ac:dyDescent="0.2">
      <c r="A42" s="97"/>
      <c r="B42" s="93">
        <v>4</v>
      </c>
      <c r="C42" s="88" t="s">
        <v>21</v>
      </c>
      <c r="D42" s="98"/>
      <c r="E42" s="99"/>
      <c r="F42" s="95"/>
      <c r="G42" s="95"/>
    </row>
    <row r="43" spans="1:10" s="96" customFormat="1" ht="17.100000000000001" customHeight="1" x14ac:dyDescent="0.2">
      <c r="A43" s="97"/>
      <c r="B43" s="93">
        <v>5</v>
      </c>
      <c r="C43" s="88" t="s">
        <v>22</v>
      </c>
      <c r="D43" s="98"/>
      <c r="E43" s="99"/>
      <c r="F43" s="95"/>
      <c r="G43" s="95"/>
    </row>
    <row r="44" spans="1:10" s="96" customFormat="1" ht="17.100000000000001" customHeight="1" x14ac:dyDescent="0.2">
      <c r="A44" s="97"/>
      <c r="B44" s="93">
        <v>6</v>
      </c>
      <c r="C44" s="88" t="s">
        <v>23</v>
      </c>
      <c r="D44" s="98"/>
      <c r="E44" s="99"/>
      <c r="F44" s="95"/>
      <c r="G44" s="95"/>
    </row>
    <row r="45" spans="1:10" s="96" customFormat="1" ht="30" customHeight="1" x14ac:dyDescent="0.2">
      <c r="A45" s="99"/>
      <c r="B45" s="190" t="s">
        <v>54</v>
      </c>
      <c r="C45" s="191"/>
      <c r="D45" s="192"/>
      <c r="E45" s="99"/>
      <c r="F45" s="95">
        <f>F34+F8</f>
        <v>313173494.63999999</v>
      </c>
      <c r="G45" s="95">
        <f>G34+G8</f>
        <v>312523048.63999999</v>
      </c>
    </row>
    <row r="46" spans="1:10" s="96" customFormat="1" ht="9.75" customHeight="1" x14ac:dyDescent="0.2">
      <c r="A46" s="111"/>
      <c r="B46" s="111"/>
      <c r="C46" s="111"/>
      <c r="D46" s="111"/>
      <c r="E46" s="112"/>
      <c r="F46" s="113"/>
      <c r="G46" s="113"/>
    </row>
    <row r="47" spans="1:10" s="96" customFormat="1" ht="15.95" customHeight="1" x14ac:dyDescent="0.2">
      <c r="A47" s="111"/>
      <c r="B47" s="111"/>
      <c r="C47" s="111"/>
      <c r="D47" s="111"/>
      <c r="E47" s="112"/>
      <c r="F47" s="113">
        <f>F45-Pasivet!F45</f>
        <v>-0.36000001430511475</v>
      </c>
      <c r="G47" s="113">
        <f>G45-Pasivet!G45</f>
        <v>-0.36000001430511475</v>
      </c>
    </row>
  </sheetData>
  <mergeCells count="7">
    <mergeCell ref="A4:G4"/>
    <mergeCell ref="B34:D34"/>
    <mergeCell ref="B45:D45"/>
    <mergeCell ref="E6:E7"/>
    <mergeCell ref="B6:D7"/>
    <mergeCell ref="A6:A7"/>
    <mergeCell ref="B8:D8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6"/>
  <sheetViews>
    <sheetView topLeftCell="A13" zoomScale="96" zoomScaleNormal="96" workbookViewId="0">
      <selection activeCell="K43" sqref="K43"/>
    </sheetView>
  </sheetViews>
  <sheetFormatPr defaultRowHeight="12.75" x14ac:dyDescent="0.2"/>
  <cols>
    <col min="1" max="1" width="3.7109375" style="115" customWidth="1"/>
    <col min="2" max="2" width="2.7109375" style="115" customWidth="1"/>
    <col min="3" max="3" width="4" style="115" customWidth="1"/>
    <col min="4" max="4" width="40.5703125" style="114" customWidth="1"/>
    <col min="5" max="5" width="8.28515625" style="114" customWidth="1"/>
    <col min="6" max="7" width="15.7109375" style="116" customWidth="1"/>
    <col min="8" max="8" width="1.42578125" style="114" customWidth="1"/>
    <col min="9" max="10" width="9.140625" style="114"/>
    <col min="11" max="11" width="15.42578125" style="114" customWidth="1"/>
    <col min="12" max="16384" width="9.140625" style="114"/>
  </cols>
  <sheetData>
    <row r="2" spans="1:7" s="82" customFormat="1" ht="20.25" x14ac:dyDescent="0.3">
      <c r="A2" s="146" t="s">
        <v>193</v>
      </c>
      <c r="B2" s="80"/>
      <c r="C2" s="80"/>
      <c r="D2" s="81"/>
      <c r="G2" s="83" t="s">
        <v>142</v>
      </c>
    </row>
    <row r="3" spans="1:7" s="82" customFormat="1" ht="6" customHeight="1" x14ac:dyDescent="0.2">
      <c r="A3" s="79"/>
      <c r="B3" s="80"/>
      <c r="C3" s="80"/>
      <c r="D3" s="81"/>
      <c r="F3" s="83"/>
      <c r="G3" s="83"/>
    </row>
    <row r="4" spans="1:7" s="84" customFormat="1" ht="18" customHeight="1" x14ac:dyDescent="0.2">
      <c r="A4" s="188" t="s">
        <v>198</v>
      </c>
      <c r="B4" s="189"/>
      <c r="C4" s="189"/>
      <c r="D4" s="189"/>
      <c r="E4" s="189"/>
      <c r="F4" s="189"/>
      <c r="G4" s="189"/>
    </row>
    <row r="5" spans="1:7" s="61" customFormat="1" ht="6.75" customHeight="1" x14ac:dyDescent="0.2">
      <c r="A5" s="85"/>
      <c r="B5" s="85"/>
      <c r="C5" s="85"/>
      <c r="F5" s="86"/>
      <c r="G5" s="86"/>
    </row>
    <row r="6" spans="1:7" s="84" customFormat="1" ht="15.95" customHeight="1" x14ac:dyDescent="0.2">
      <c r="A6" s="193" t="s">
        <v>2</v>
      </c>
      <c r="B6" s="195" t="s">
        <v>49</v>
      </c>
      <c r="C6" s="196"/>
      <c r="D6" s="197"/>
      <c r="E6" s="193" t="s">
        <v>9</v>
      </c>
      <c r="F6" s="89" t="s">
        <v>123</v>
      </c>
      <c r="G6" s="89" t="s">
        <v>123</v>
      </c>
    </row>
    <row r="7" spans="1:7" s="84" customFormat="1" ht="15.95" customHeight="1" x14ac:dyDescent="0.2">
      <c r="A7" s="194"/>
      <c r="B7" s="198"/>
      <c r="C7" s="199"/>
      <c r="D7" s="200"/>
      <c r="E7" s="194"/>
      <c r="F7" s="90" t="s">
        <v>124</v>
      </c>
      <c r="G7" s="91" t="s">
        <v>125</v>
      </c>
    </row>
    <row r="8" spans="1:7" s="96" customFormat="1" ht="24.95" customHeight="1" x14ac:dyDescent="0.2">
      <c r="A8" s="109" t="s">
        <v>3</v>
      </c>
      <c r="B8" s="190" t="s">
        <v>50</v>
      </c>
      <c r="C8" s="191"/>
      <c r="D8" s="192"/>
      <c r="E8" s="99"/>
      <c r="F8" s="95">
        <f>F9+F10+F13+F24+F25</f>
        <v>171794524</v>
      </c>
      <c r="G8" s="95">
        <f>G9+G10+G13+G24+G25</f>
        <v>171144078</v>
      </c>
    </row>
    <row r="9" spans="1:7" s="96" customFormat="1" ht="15.95" customHeight="1" x14ac:dyDescent="0.2">
      <c r="A9" s="97"/>
      <c r="B9" s="93">
        <v>1</v>
      </c>
      <c r="C9" s="88" t="s">
        <v>25</v>
      </c>
      <c r="D9" s="98"/>
      <c r="E9" s="99"/>
      <c r="F9" s="95"/>
      <c r="G9" s="95"/>
    </row>
    <row r="10" spans="1:7" s="96" customFormat="1" ht="15.95" customHeight="1" x14ac:dyDescent="0.2">
      <c r="A10" s="97"/>
      <c r="B10" s="93">
        <v>2</v>
      </c>
      <c r="C10" s="88" t="s">
        <v>26</v>
      </c>
      <c r="D10" s="98"/>
      <c r="E10" s="99"/>
      <c r="F10" s="95"/>
      <c r="G10" s="95"/>
    </row>
    <row r="11" spans="1:7" s="104" customFormat="1" ht="15.95" customHeight="1" x14ac:dyDescent="0.2">
      <c r="A11" s="97"/>
      <c r="B11" s="106"/>
      <c r="C11" s="100" t="s">
        <v>91</v>
      </c>
      <c r="D11" s="101" t="s">
        <v>99</v>
      </c>
      <c r="E11" s="102"/>
      <c r="F11" s="169"/>
      <c r="G11" s="169"/>
    </row>
    <row r="12" spans="1:7" s="104" customFormat="1" ht="15.95" customHeight="1" x14ac:dyDescent="0.2">
      <c r="A12" s="105"/>
      <c r="B12" s="107"/>
      <c r="C12" s="108" t="s">
        <v>91</v>
      </c>
      <c r="D12" s="101" t="s">
        <v>133</v>
      </c>
      <c r="E12" s="102"/>
      <c r="F12" s="103"/>
      <c r="G12" s="103"/>
    </row>
    <row r="13" spans="1:7" s="96" customFormat="1" ht="15.95" customHeight="1" x14ac:dyDescent="0.2">
      <c r="A13" s="105"/>
      <c r="B13" s="93">
        <v>3</v>
      </c>
      <c r="C13" s="88" t="s">
        <v>27</v>
      </c>
      <c r="D13" s="98"/>
      <c r="E13" s="99"/>
      <c r="F13" s="95">
        <f>F14+F15+F16+F17+F18+F19</f>
        <v>171794524</v>
      </c>
      <c r="G13" s="95">
        <f>G14+G15+G16+G17+G18+G19</f>
        <v>171144078</v>
      </c>
    </row>
    <row r="14" spans="1:7" s="104" customFormat="1" ht="15.95" customHeight="1" x14ac:dyDescent="0.2">
      <c r="A14" s="97"/>
      <c r="B14" s="106"/>
      <c r="C14" s="100" t="s">
        <v>91</v>
      </c>
      <c r="D14" s="101" t="s">
        <v>33</v>
      </c>
      <c r="E14" s="102"/>
      <c r="F14" s="169">
        <v>138563441</v>
      </c>
      <c r="G14" s="169">
        <v>137677583</v>
      </c>
    </row>
    <row r="15" spans="1:7" s="104" customFormat="1" ht="15.95" customHeight="1" x14ac:dyDescent="0.2">
      <c r="A15" s="105"/>
      <c r="B15" s="107"/>
      <c r="C15" s="108" t="s">
        <v>91</v>
      </c>
      <c r="D15" s="101" t="s">
        <v>64</v>
      </c>
      <c r="E15" s="102"/>
      <c r="F15" s="103">
        <v>0</v>
      </c>
      <c r="G15" s="103">
        <v>205412</v>
      </c>
    </row>
    <row r="16" spans="1:7" s="104" customFormat="1" ht="15.95" customHeight="1" x14ac:dyDescent="0.2">
      <c r="A16" s="105"/>
      <c r="B16" s="107"/>
      <c r="C16" s="108" t="s">
        <v>91</v>
      </c>
      <c r="D16" s="101" t="s">
        <v>100</v>
      </c>
      <c r="E16" s="102"/>
      <c r="F16" s="103">
        <v>966946</v>
      </c>
      <c r="G16" s="103">
        <v>966946</v>
      </c>
    </row>
    <row r="17" spans="1:7" s="104" customFormat="1" ht="15.95" customHeight="1" x14ac:dyDescent="0.2">
      <c r="A17" s="105"/>
      <c r="B17" s="107"/>
      <c r="C17" s="108" t="s">
        <v>91</v>
      </c>
      <c r="D17" s="101" t="s">
        <v>101</v>
      </c>
      <c r="E17" s="102"/>
      <c r="F17" s="103">
        <v>0</v>
      </c>
      <c r="G17" s="103">
        <v>30000</v>
      </c>
    </row>
    <row r="18" spans="1:7" s="104" customFormat="1" ht="15.95" customHeight="1" x14ac:dyDescent="0.2">
      <c r="A18" s="105"/>
      <c r="B18" s="107"/>
      <c r="C18" s="108" t="s">
        <v>91</v>
      </c>
      <c r="D18" s="101" t="s">
        <v>102</v>
      </c>
      <c r="E18" s="102"/>
      <c r="F18" s="103">
        <v>9644420</v>
      </c>
      <c r="G18" s="103">
        <v>9644420</v>
      </c>
    </row>
    <row r="19" spans="1:7" s="104" customFormat="1" ht="15.95" customHeight="1" x14ac:dyDescent="0.2">
      <c r="A19" s="105"/>
      <c r="B19" s="107"/>
      <c r="C19" s="108" t="s">
        <v>91</v>
      </c>
      <c r="D19" s="101" t="s">
        <v>103</v>
      </c>
      <c r="E19" s="102"/>
      <c r="F19" s="103">
        <v>22619717</v>
      </c>
      <c r="G19" s="103">
        <v>22619717</v>
      </c>
    </row>
    <row r="20" spans="1:7" s="104" customFormat="1" ht="15.95" customHeight="1" x14ac:dyDescent="0.2">
      <c r="A20" s="105"/>
      <c r="B20" s="107"/>
      <c r="C20" s="108" t="s">
        <v>91</v>
      </c>
      <c r="D20" s="101" t="s">
        <v>104</v>
      </c>
      <c r="E20" s="102"/>
      <c r="F20" s="103"/>
      <c r="G20" s="103"/>
    </row>
    <row r="21" spans="1:7" s="104" customFormat="1" ht="15.95" customHeight="1" x14ac:dyDescent="0.2">
      <c r="A21" s="105"/>
      <c r="B21" s="107"/>
      <c r="C21" s="108" t="s">
        <v>91</v>
      </c>
      <c r="D21" s="101" t="s">
        <v>98</v>
      </c>
      <c r="E21" s="102"/>
      <c r="F21" s="103"/>
      <c r="G21" s="103"/>
    </row>
    <row r="22" spans="1:7" s="104" customFormat="1" ht="15.95" customHeight="1" x14ac:dyDescent="0.2">
      <c r="A22" s="105"/>
      <c r="B22" s="107"/>
      <c r="C22" s="108" t="s">
        <v>91</v>
      </c>
      <c r="D22" s="101" t="s">
        <v>174</v>
      </c>
      <c r="E22" s="102"/>
      <c r="F22" s="103"/>
      <c r="G22" s="103"/>
    </row>
    <row r="23" spans="1:7" s="104" customFormat="1" ht="15.95" customHeight="1" x14ac:dyDescent="0.2">
      <c r="A23" s="105"/>
      <c r="B23" s="107"/>
      <c r="C23" s="108" t="s">
        <v>91</v>
      </c>
      <c r="D23" s="101" t="s">
        <v>106</v>
      </c>
      <c r="E23" s="102"/>
      <c r="F23" s="103"/>
      <c r="G23" s="103"/>
    </row>
    <row r="24" spans="1:7" s="96" customFormat="1" ht="15.95" customHeight="1" x14ac:dyDescent="0.2">
      <c r="A24" s="105"/>
      <c r="B24" s="93">
        <v>4</v>
      </c>
      <c r="C24" s="88" t="s">
        <v>28</v>
      </c>
      <c r="D24" s="98"/>
      <c r="E24" s="99"/>
      <c r="F24" s="95"/>
      <c r="G24" s="95"/>
    </row>
    <row r="25" spans="1:7" s="96" customFormat="1" ht="15.95" customHeight="1" x14ac:dyDescent="0.2">
      <c r="A25" s="97"/>
      <c r="B25" s="93">
        <v>5</v>
      </c>
      <c r="C25" s="88" t="s">
        <v>134</v>
      </c>
      <c r="D25" s="98"/>
      <c r="E25" s="99"/>
      <c r="F25" s="95"/>
      <c r="G25" s="95"/>
    </row>
    <row r="26" spans="1:7" s="96" customFormat="1" ht="24.75" customHeight="1" x14ac:dyDescent="0.2">
      <c r="A26" s="109" t="s">
        <v>4</v>
      </c>
      <c r="B26" s="190" t="s">
        <v>51</v>
      </c>
      <c r="C26" s="191"/>
      <c r="D26" s="192"/>
      <c r="E26" s="99"/>
      <c r="F26" s="95">
        <v>36332000</v>
      </c>
      <c r="G26" s="95">
        <v>36332000</v>
      </c>
    </row>
    <row r="27" spans="1:7" s="96" customFormat="1" ht="15.95" customHeight="1" x14ac:dyDescent="0.2">
      <c r="A27" s="97"/>
      <c r="B27" s="93">
        <v>1</v>
      </c>
      <c r="C27" s="88" t="s">
        <v>34</v>
      </c>
      <c r="D27" s="110"/>
      <c r="E27" s="99"/>
      <c r="F27" s="95">
        <v>36332000</v>
      </c>
      <c r="G27" s="95">
        <v>36332000</v>
      </c>
    </row>
    <row r="28" spans="1:7" s="104" customFormat="1" ht="15.95" customHeight="1" x14ac:dyDescent="0.2">
      <c r="A28" s="97"/>
      <c r="B28" s="106"/>
      <c r="C28" s="100" t="s">
        <v>91</v>
      </c>
      <c r="D28" s="101" t="s">
        <v>35</v>
      </c>
      <c r="E28" s="102"/>
      <c r="F28" s="103">
        <v>36332000</v>
      </c>
      <c r="G28" s="103">
        <v>36332000</v>
      </c>
    </row>
    <row r="29" spans="1:7" s="104" customFormat="1" ht="15.95" customHeight="1" x14ac:dyDescent="0.2">
      <c r="A29" s="105"/>
      <c r="B29" s="107"/>
      <c r="C29" s="108" t="s">
        <v>91</v>
      </c>
      <c r="D29" s="101" t="s">
        <v>31</v>
      </c>
      <c r="E29" s="102"/>
      <c r="F29" s="103"/>
      <c r="G29" s="103"/>
    </row>
    <row r="30" spans="1:7" s="96" customFormat="1" ht="15.95" customHeight="1" x14ac:dyDescent="0.2">
      <c r="A30" s="105"/>
      <c r="B30" s="93">
        <v>2</v>
      </c>
      <c r="C30" s="88" t="s">
        <v>36</v>
      </c>
      <c r="D30" s="98"/>
      <c r="E30" s="99"/>
      <c r="F30" s="95"/>
      <c r="G30" s="95"/>
    </row>
    <row r="31" spans="1:7" s="96" customFormat="1" ht="15.95" customHeight="1" x14ac:dyDescent="0.2">
      <c r="A31" s="97"/>
      <c r="B31" s="93">
        <v>3</v>
      </c>
      <c r="C31" s="88" t="s">
        <v>28</v>
      </c>
      <c r="D31" s="98"/>
      <c r="E31" s="99"/>
      <c r="F31" s="95"/>
      <c r="G31" s="95"/>
    </row>
    <row r="32" spans="1:7" s="96" customFormat="1" ht="15.95" customHeight="1" x14ac:dyDescent="0.2">
      <c r="A32" s="97"/>
      <c r="B32" s="93">
        <v>4</v>
      </c>
      <c r="C32" s="88" t="s">
        <v>37</v>
      </c>
      <c r="D32" s="98"/>
      <c r="E32" s="99"/>
      <c r="F32" s="95"/>
      <c r="G32" s="95"/>
    </row>
    <row r="33" spans="1:7" s="96" customFormat="1" ht="24.75" customHeight="1" x14ac:dyDescent="0.2">
      <c r="A33" s="97"/>
      <c r="B33" s="190" t="s">
        <v>53</v>
      </c>
      <c r="C33" s="191"/>
      <c r="D33" s="192"/>
      <c r="E33" s="99"/>
      <c r="F33" s="95">
        <f>F26+F8</f>
        <v>208126524</v>
      </c>
      <c r="G33" s="95">
        <f>G26+G8</f>
        <v>207476078</v>
      </c>
    </row>
    <row r="34" spans="1:7" s="96" customFormat="1" ht="24.75" customHeight="1" x14ac:dyDescent="0.2">
      <c r="A34" s="109" t="s">
        <v>38</v>
      </c>
      <c r="B34" s="190" t="s">
        <v>39</v>
      </c>
      <c r="C34" s="191"/>
      <c r="D34" s="192"/>
      <c r="E34" s="99"/>
      <c r="F34" s="95">
        <f>F35+F36+F37+F38+F39+F40+F41+F42</f>
        <v>105046971</v>
      </c>
      <c r="G34" s="95">
        <f>G35+G36+G37+G38+G39+G40+G41+G42</f>
        <v>105046971</v>
      </c>
    </row>
    <row r="35" spans="1:7" s="96" customFormat="1" ht="15.95" customHeight="1" x14ac:dyDescent="0.2">
      <c r="A35" s="97"/>
      <c r="B35" s="93">
        <v>1</v>
      </c>
      <c r="C35" s="88" t="s">
        <v>40</v>
      </c>
      <c r="D35" s="98"/>
      <c r="E35" s="99"/>
      <c r="F35" s="95"/>
      <c r="G35" s="95"/>
    </row>
    <row r="36" spans="1:7" s="96" customFormat="1" ht="15.95" customHeight="1" x14ac:dyDescent="0.2">
      <c r="A36" s="97"/>
      <c r="B36" s="117">
        <v>2</v>
      </c>
      <c r="C36" s="88" t="s">
        <v>41</v>
      </c>
      <c r="D36" s="98"/>
      <c r="E36" s="99"/>
      <c r="F36" s="95"/>
      <c r="G36" s="95"/>
    </row>
    <row r="37" spans="1:7" s="96" customFormat="1" ht="15.95" customHeight="1" x14ac:dyDescent="0.2">
      <c r="A37" s="97"/>
      <c r="B37" s="93">
        <v>3</v>
      </c>
      <c r="C37" s="88" t="s">
        <v>42</v>
      </c>
      <c r="D37" s="98"/>
      <c r="E37" s="99"/>
      <c r="F37" s="95">
        <v>100000</v>
      </c>
      <c r="G37" s="95">
        <v>100000</v>
      </c>
    </row>
    <row r="38" spans="1:7" s="96" customFormat="1" ht="15.95" customHeight="1" x14ac:dyDescent="0.2">
      <c r="A38" s="97"/>
      <c r="B38" s="117">
        <v>4</v>
      </c>
      <c r="C38" s="88" t="s">
        <v>43</v>
      </c>
      <c r="D38" s="98"/>
      <c r="E38" s="99"/>
      <c r="F38" s="95"/>
      <c r="G38" s="95"/>
    </row>
    <row r="39" spans="1:7" s="96" customFormat="1" ht="15.95" customHeight="1" x14ac:dyDescent="0.2">
      <c r="A39" s="97"/>
      <c r="B39" s="93">
        <v>5</v>
      </c>
      <c r="C39" s="88" t="s">
        <v>107</v>
      </c>
      <c r="D39" s="98"/>
      <c r="E39" s="99"/>
      <c r="F39" s="95"/>
      <c r="G39" s="95"/>
    </row>
    <row r="40" spans="1:7" s="96" customFormat="1" ht="15.95" customHeight="1" x14ac:dyDescent="0.2">
      <c r="A40" s="97"/>
      <c r="B40" s="117">
        <v>6</v>
      </c>
      <c r="C40" s="88" t="s">
        <v>44</v>
      </c>
      <c r="D40" s="98"/>
      <c r="E40" s="99"/>
      <c r="F40" s="95"/>
      <c r="G40" s="95"/>
    </row>
    <row r="41" spans="1:7" s="96" customFormat="1" ht="15.95" customHeight="1" x14ac:dyDescent="0.2">
      <c r="A41" s="97"/>
      <c r="B41" s="93">
        <v>7</v>
      </c>
      <c r="C41" s="88" t="s">
        <v>45</v>
      </c>
      <c r="D41" s="98"/>
      <c r="E41" s="99"/>
      <c r="F41" s="95">
        <v>785110</v>
      </c>
      <c r="G41" s="95">
        <v>785110</v>
      </c>
    </row>
    <row r="42" spans="1:7" s="96" customFormat="1" ht="15.95" customHeight="1" x14ac:dyDescent="0.2">
      <c r="A42" s="97"/>
      <c r="B42" s="117">
        <v>8</v>
      </c>
      <c r="C42" s="88" t="s">
        <v>46</v>
      </c>
      <c r="D42" s="98"/>
      <c r="E42" s="99"/>
      <c r="F42" s="95">
        <v>104161861</v>
      </c>
      <c r="G42" s="95">
        <v>104161861</v>
      </c>
    </row>
    <row r="43" spans="1:7" s="96" customFormat="1" ht="15.95" customHeight="1" x14ac:dyDescent="0.2">
      <c r="A43" s="97"/>
      <c r="B43" s="93">
        <v>9</v>
      </c>
      <c r="C43" s="88" t="s">
        <v>47</v>
      </c>
      <c r="D43" s="98"/>
      <c r="E43" s="99"/>
      <c r="F43" s="95"/>
      <c r="G43" s="95"/>
    </row>
    <row r="44" spans="1:7" s="96" customFormat="1" ht="15.95" customHeight="1" x14ac:dyDescent="0.2">
      <c r="A44" s="97"/>
      <c r="B44" s="117">
        <v>10</v>
      </c>
      <c r="C44" s="88" t="s">
        <v>48</v>
      </c>
      <c r="D44" s="98"/>
      <c r="E44" s="99"/>
      <c r="F44" s="95"/>
      <c r="G44" s="95"/>
    </row>
    <row r="45" spans="1:7" s="96" customFormat="1" ht="24.75" customHeight="1" x14ac:dyDescent="0.2">
      <c r="A45" s="97"/>
      <c r="B45" s="190" t="s">
        <v>52</v>
      </c>
      <c r="C45" s="191"/>
      <c r="D45" s="192"/>
      <c r="E45" s="99"/>
      <c r="F45" s="95">
        <f>F33+F34</f>
        <v>313173495</v>
      </c>
      <c r="G45" s="95">
        <f>G33+G34</f>
        <v>312523049</v>
      </c>
    </row>
    <row r="46" spans="1:7" s="96" customFormat="1" ht="15.95" customHeight="1" x14ac:dyDescent="0.2">
      <c r="A46" s="111"/>
      <c r="B46" s="111"/>
      <c r="C46" s="118"/>
      <c r="D46" s="112"/>
      <c r="E46" s="112"/>
      <c r="F46" s="113"/>
      <c r="G46" s="113"/>
    </row>
    <row r="47" spans="1:7" s="96" customFormat="1" ht="15.95" customHeight="1" x14ac:dyDescent="0.2">
      <c r="A47" s="111"/>
      <c r="B47" s="111"/>
      <c r="C47" s="118"/>
      <c r="D47" s="112"/>
      <c r="E47" s="112"/>
      <c r="F47" s="113">
        <f>E45-Aktivet!E45</f>
        <v>0</v>
      </c>
      <c r="G47" s="113">
        <f>G45-Aktivet!G45</f>
        <v>0.36000001430511475</v>
      </c>
    </row>
    <row r="48" spans="1:7" s="96" customFormat="1" ht="15.95" customHeight="1" x14ac:dyDescent="0.2">
      <c r="A48" s="111"/>
      <c r="B48" s="111"/>
      <c r="C48" s="118"/>
      <c r="D48" s="112"/>
      <c r="E48" s="112"/>
      <c r="F48" s="113"/>
      <c r="G48" s="113"/>
    </row>
    <row r="49" spans="1:7" s="96" customFormat="1" ht="15.95" customHeight="1" x14ac:dyDescent="0.2">
      <c r="A49" s="111"/>
      <c r="B49" s="111"/>
      <c r="C49" s="118"/>
      <c r="D49" s="112"/>
      <c r="E49" s="112"/>
      <c r="F49" s="113"/>
      <c r="G49" s="113"/>
    </row>
    <row r="50" spans="1:7" s="96" customFormat="1" ht="15.95" customHeight="1" x14ac:dyDescent="0.2">
      <c r="A50" s="111"/>
      <c r="B50" s="111"/>
      <c r="C50" s="118"/>
      <c r="D50" s="112"/>
      <c r="E50" s="112"/>
      <c r="F50" s="113"/>
      <c r="G50" s="113"/>
    </row>
    <row r="51" spans="1:7" s="96" customFormat="1" ht="15.95" customHeight="1" x14ac:dyDescent="0.2">
      <c r="A51" s="111"/>
      <c r="B51" s="111"/>
      <c r="C51" s="118"/>
      <c r="D51" s="112"/>
      <c r="E51" s="112"/>
      <c r="F51" s="113"/>
      <c r="G51" s="113"/>
    </row>
    <row r="52" spans="1:7" s="96" customFormat="1" ht="15.95" customHeight="1" x14ac:dyDescent="0.2">
      <c r="A52" s="111"/>
      <c r="B52" s="111"/>
      <c r="C52" s="118"/>
      <c r="D52" s="112"/>
      <c r="E52" s="112"/>
      <c r="F52" s="113"/>
      <c r="G52" s="113"/>
    </row>
    <row r="53" spans="1:7" s="96" customFormat="1" ht="15.95" customHeight="1" x14ac:dyDescent="0.2">
      <c r="A53" s="111"/>
      <c r="B53" s="111"/>
      <c r="C53" s="118"/>
      <c r="D53" s="112"/>
      <c r="E53" s="112"/>
      <c r="F53" s="113"/>
      <c r="G53" s="113"/>
    </row>
    <row r="54" spans="1:7" s="96" customFormat="1" ht="15.95" customHeight="1" x14ac:dyDescent="0.2">
      <c r="A54" s="111"/>
      <c r="B54" s="111"/>
      <c r="C54" s="118"/>
      <c r="D54" s="112"/>
      <c r="E54" s="112"/>
      <c r="F54" s="113"/>
      <c r="G54" s="113"/>
    </row>
    <row r="55" spans="1:7" s="96" customFormat="1" ht="15.95" customHeight="1" x14ac:dyDescent="0.2">
      <c r="A55" s="111"/>
      <c r="B55" s="111"/>
      <c r="C55" s="111"/>
      <c r="D55" s="111"/>
      <c r="E55" s="112"/>
      <c r="F55" s="113"/>
      <c r="G55" s="113"/>
    </row>
    <row r="56" spans="1:7" x14ac:dyDescent="0.2">
      <c r="A56" s="119"/>
      <c r="B56" s="119"/>
      <c r="C56" s="120"/>
      <c r="D56" s="121"/>
      <c r="E56" s="121"/>
      <c r="F56" s="122"/>
      <c r="G56" s="122"/>
    </row>
  </sheetData>
  <mergeCells count="9">
    <mergeCell ref="A4:G4"/>
    <mergeCell ref="B33:D33"/>
    <mergeCell ref="B8:D8"/>
    <mergeCell ref="E6:E7"/>
    <mergeCell ref="B34:D34"/>
    <mergeCell ref="B45:D45"/>
    <mergeCell ref="A6:A7"/>
    <mergeCell ref="B6:D7"/>
    <mergeCell ref="B26:D26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2"/>
  <sheetViews>
    <sheetView topLeftCell="A13" zoomScale="80" zoomScaleNormal="80" workbookViewId="0">
      <selection activeCell="F30" sqref="F30"/>
    </sheetView>
  </sheetViews>
  <sheetFormatPr defaultRowHeight="12.75" x14ac:dyDescent="0.2"/>
  <cols>
    <col min="1" max="1" width="3.7109375" style="85" customWidth="1"/>
    <col min="2" max="2" width="5.28515625" style="85" customWidth="1"/>
    <col min="3" max="3" width="2.7109375" style="85" customWidth="1"/>
    <col min="4" max="4" width="51.7109375" style="61" customWidth="1"/>
    <col min="5" max="5" width="14.85546875" style="86" customWidth="1"/>
    <col min="6" max="6" width="14" style="86" customWidth="1"/>
    <col min="7" max="7" width="1.42578125" style="61" customWidth="1"/>
    <col min="8" max="8" width="9.140625" style="61"/>
    <col min="9" max="9" width="8.85546875" style="126" customWidth="1"/>
    <col min="10" max="10" width="13.5703125" style="61" customWidth="1"/>
    <col min="11" max="16384" width="9.140625" style="61"/>
  </cols>
  <sheetData>
    <row r="2" spans="1:9" s="84" customFormat="1" ht="20.25" x14ac:dyDescent="0.3">
      <c r="A2" s="146" t="s">
        <v>193</v>
      </c>
      <c r="B2" s="79"/>
      <c r="C2" s="80"/>
      <c r="D2" s="81"/>
      <c r="E2" s="82"/>
      <c r="F2" s="83" t="s">
        <v>142</v>
      </c>
      <c r="G2" s="82"/>
      <c r="H2" s="82"/>
      <c r="I2" s="124"/>
    </row>
    <row r="3" spans="1:9" s="84" customFormat="1" ht="7.5" customHeight="1" x14ac:dyDescent="0.2">
      <c r="A3" s="79"/>
      <c r="B3" s="79"/>
      <c r="C3" s="80"/>
      <c r="D3" s="81"/>
      <c r="E3" s="83"/>
      <c r="F3" s="123"/>
      <c r="G3" s="82"/>
      <c r="H3" s="82"/>
      <c r="I3" s="124"/>
    </row>
    <row r="4" spans="1:9" s="84" customFormat="1" ht="29.25" customHeight="1" x14ac:dyDescent="0.2">
      <c r="A4" s="201" t="s">
        <v>199</v>
      </c>
      <c r="B4" s="201"/>
      <c r="C4" s="201"/>
      <c r="D4" s="201"/>
      <c r="E4" s="201"/>
      <c r="F4" s="201"/>
      <c r="G4" s="82"/>
      <c r="H4" s="82"/>
      <c r="I4" s="124"/>
    </row>
    <row r="5" spans="1:9" s="84" customFormat="1" ht="18.75" customHeight="1" x14ac:dyDescent="0.2">
      <c r="A5" s="219" t="s">
        <v>121</v>
      </c>
      <c r="B5" s="219"/>
      <c r="C5" s="219"/>
      <c r="D5" s="219"/>
      <c r="E5" s="219"/>
      <c r="F5" s="219"/>
      <c r="G5" s="125"/>
      <c r="H5" s="125"/>
      <c r="I5" s="124"/>
    </row>
    <row r="6" spans="1:9" ht="7.5" customHeight="1" x14ac:dyDescent="0.2"/>
    <row r="7" spans="1:9" s="84" customFormat="1" ht="15.95" customHeight="1" x14ac:dyDescent="0.2">
      <c r="A7" s="211" t="s">
        <v>2</v>
      </c>
      <c r="B7" s="205" t="s">
        <v>122</v>
      </c>
      <c r="C7" s="206"/>
      <c r="D7" s="207"/>
      <c r="E7" s="127" t="s">
        <v>123</v>
      </c>
      <c r="F7" s="127" t="s">
        <v>123</v>
      </c>
      <c r="G7" s="96"/>
      <c r="H7" s="96"/>
      <c r="I7" s="124"/>
    </row>
    <row r="8" spans="1:9" s="84" customFormat="1" ht="15.95" customHeight="1" x14ac:dyDescent="0.2">
      <c r="A8" s="212"/>
      <c r="B8" s="208"/>
      <c r="C8" s="209"/>
      <c r="D8" s="210"/>
      <c r="E8" s="128" t="s">
        <v>124</v>
      </c>
      <c r="F8" s="129" t="s">
        <v>125</v>
      </c>
      <c r="G8" s="96"/>
      <c r="H8" s="96"/>
      <c r="I8" s="124"/>
    </row>
    <row r="9" spans="1:9" s="84" customFormat="1" ht="24.95" customHeight="1" x14ac:dyDescent="0.2">
      <c r="A9" s="130">
        <v>1</v>
      </c>
      <c r="B9" s="213" t="s">
        <v>55</v>
      </c>
      <c r="C9" s="214"/>
      <c r="D9" s="215"/>
      <c r="E9" s="181">
        <v>0</v>
      </c>
      <c r="F9" s="181">
        <v>0</v>
      </c>
      <c r="I9" s="124"/>
    </row>
    <row r="10" spans="1:9" s="84" customFormat="1" ht="24.95" customHeight="1" x14ac:dyDescent="0.2">
      <c r="A10" s="130">
        <v>2</v>
      </c>
      <c r="B10" s="213" t="s">
        <v>56</v>
      </c>
      <c r="C10" s="214"/>
      <c r="D10" s="215"/>
      <c r="E10" s="132">
        <v>0</v>
      </c>
      <c r="F10" s="132">
        <v>0</v>
      </c>
      <c r="I10" s="124"/>
    </row>
    <row r="11" spans="1:9" s="84" customFormat="1" ht="24.95" customHeight="1" x14ac:dyDescent="0.2">
      <c r="A11" s="87">
        <v>3</v>
      </c>
      <c r="B11" s="216" t="s">
        <v>135</v>
      </c>
      <c r="C11" s="214"/>
      <c r="D11" s="215"/>
      <c r="E11" s="133">
        <v>0</v>
      </c>
      <c r="F11" s="133">
        <v>0</v>
      </c>
      <c r="I11" s="124"/>
    </row>
    <row r="12" spans="1:9" s="84" customFormat="1" ht="24.95" customHeight="1" x14ac:dyDescent="0.2">
      <c r="A12" s="87">
        <v>4</v>
      </c>
      <c r="B12" s="213" t="s">
        <v>108</v>
      </c>
      <c r="C12" s="214"/>
      <c r="D12" s="215"/>
      <c r="E12" s="133">
        <v>0</v>
      </c>
      <c r="F12" s="133">
        <v>0</v>
      </c>
      <c r="I12" s="124"/>
    </row>
    <row r="13" spans="1:9" s="84" customFormat="1" ht="24.95" customHeight="1" x14ac:dyDescent="0.2">
      <c r="A13" s="87">
        <v>5</v>
      </c>
      <c r="B13" s="213" t="s">
        <v>109</v>
      </c>
      <c r="C13" s="214"/>
      <c r="D13" s="215"/>
      <c r="E13" s="133">
        <v>0</v>
      </c>
      <c r="F13" s="133">
        <v>0</v>
      </c>
      <c r="I13" s="124"/>
    </row>
    <row r="14" spans="1:9" s="84" customFormat="1" ht="24.95" customHeight="1" x14ac:dyDescent="0.2">
      <c r="A14" s="87"/>
      <c r="B14" s="131"/>
      <c r="C14" s="217" t="s">
        <v>110</v>
      </c>
      <c r="D14" s="218"/>
      <c r="E14" s="134">
        <v>0</v>
      </c>
      <c r="F14" s="134">
        <v>0</v>
      </c>
      <c r="G14" s="104"/>
      <c r="H14" s="104"/>
      <c r="I14" s="124"/>
    </row>
    <row r="15" spans="1:9" s="84" customFormat="1" ht="24.95" customHeight="1" x14ac:dyDescent="0.2">
      <c r="A15" s="87"/>
      <c r="B15" s="131"/>
      <c r="C15" s="217" t="s">
        <v>111</v>
      </c>
      <c r="D15" s="218"/>
      <c r="E15" s="134">
        <v>0</v>
      </c>
      <c r="F15" s="134">
        <v>0</v>
      </c>
      <c r="G15" s="104"/>
      <c r="H15" s="104"/>
      <c r="I15" s="124"/>
    </row>
    <row r="16" spans="1:9" s="84" customFormat="1" ht="24.95" customHeight="1" x14ac:dyDescent="0.2">
      <c r="A16" s="130">
        <v>6</v>
      </c>
      <c r="B16" s="213" t="s">
        <v>112</v>
      </c>
      <c r="C16" s="214"/>
      <c r="D16" s="215"/>
      <c r="E16" s="132">
        <v>0</v>
      </c>
      <c r="F16" s="132">
        <v>0</v>
      </c>
      <c r="I16" s="124"/>
    </row>
    <row r="17" spans="1:10" s="84" customFormat="1" ht="24.95" customHeight="1" x14ac:dyDescent="0.2">
      <c r="A17" s="130">
        <v>7</v>
      </c>
      <c r="B17" s="213" t="s">
        <v>113</v>
      </c>
      <c r="C17" s="214"/>
      <c r="D17" s="215"/>
      <c r="E17" s="132">
        <v>0</v>
      </c>
      <c r="F17" s="132">
        <v>0</v>
      </c>
      <c r="I17" s="124"/>
    </row>
    <row r="18" spans="1:10" s="84" customFormat="1" ht="39.950000000000003" customHeight="1" x14ac:dyDescent="0.2">
      <c r="A18" s="130">
        <v>8</v>
      </c>
      <c r="B18" s="190" t="s">
        <v>114</v>
      </c>
      <c r="C18" s="191"/>
      <c r="D18" s="192"/>
      <c r="E18" s="135">
        <v>0</v>
      </c>
      <c r="F18" s="135">
        <v>0</v>
      </c>
      <c r="G18" s="96"/>
      <c r="H18" s="96"/>
      <c r="I18" s="124"/>
    </row>
    <row r="19" spans="1:10" s="84" customFormat="1" ht="39.950000000000003" customHeight="1" x14ac:dyDescent="0.2">
      <c r="A19" s="130">
        <v>9</v>
      </c>
      <c r="B19" s="202" t="s">
        <v>115</v>
      </c>
      <c r="C19" s="203"/>
      <c r="D19" s="204"/>
      <c r="E19" s="135">
        <v>0</v>
      </c>
      <c r="F19" s="135">
        <v>0</v>
      </c>
      <c r="G19" s="96"/>
      <c r="H19" s="96"/>
      <c r="I19" s="124"/>
      <c r="J19" s="179"/>
    </row>
    <row r="20" spans="1:10" s="84" customFormat="1" ht="24.95" customHeight="1" x14ac:dyDescent="0.2">
      <c r="A20" s="130">
        <v>10</v>
      </c>
      <c r="B20" s="213" t="s">
        <v>57</v>
      </c>
      <c r="C20" s="214"/>
      <c r="D20" s="215"/>
      <c r="E20" s="132">
        <v>0</v>
      </c>
      <c r="F20" s="132"/>
      <c r="I20" s="124"/>
    </row>
    <row r="21" spans="1:10" s="84" customFormat="1" ht="24.95" customHeight="1" x14ac:dyDescent="0.2">
      <c r="A21" s="130">
        <v>11</v>
      </c>
      <c r="B21" s="213" t="s">
        <v>116</v>
      </c>
      <c r="C21" s="214"/>
      <c r="D21" s="215"/>
      <c r="E21" s="132">
        <v>0</v>
      </c>
      <c r="F21" s="132"/>
      <c r="I21" s="145"/>
    </row>
    <row r="22" spans="1:10" s="84" customFormat="1" ht="24.95" customHeight="1" x14ac:dyDescent="0.2">
      <c r="A22" s="130">
        <v>12</v>
      </c>
      <c r="B22" s="213" t="s">
        <v>58</v>
      </c>
      <c r="C22" s="214"/>
      <c r="D22" s="215"/>
      <c r="E22" s="132">
        <v>0</v>
      </c>
      <c r="F22" s="132">
        <v>0</v>
      </c>
      <c r="I22" s="124"/>
    </row>
    <row r="23" spans="1:10" s="84" customFormat="1" ht="24.95" customHeight="1" x14ac:dyDescent="0.2">
      <c r="A23" s="130"/>
      <c r="B23" s="136">
        <v>121</v>
      </c>
      <c r="C23" s="217" t="s">
        <v>59</v>
      </c>
      <c r="D23" s="218"/>
      <c r="E23" s="137">
        <v>0</v>
      </c>
      <c r="F23" s="137"/>
      <c r="G23" s="104"/>
      <c r="H23" s="104"/>
      <c r="I23" s="124"/>
    </row>
    <row r="24" spans="1:10" s="84" customFormat="1" ht="24.95" customHeight="1" x14ac:dyDescent="0.2">
      <c r="A24" s="130"/>
      <c r="B24" s="131">
        <v>122</v>
      </c>
      <c r="C24" s="217" t="s">
        <v>117</v>
      </c>
      <c r="D24" s="218"/>
      <c r="E24" s="137">
        <v>0</v>
      </c>
      <c r="F24" s="137"/>
      <c r="G24" s="104"/>
      <c r="H24" s="104"/>
      <c r="I24" s="124"/>
    </row>
    <row r="25" spans="1:10" s="84" customFormat="1" ht="24.95" customHeight="1" x14ac:dyDescent="0.2">
      <c r="A25" s="130"/>
      <c r="B25" s="131">
        <v>123</v>
      </c>
      <c r="C25" s="217" t="s">
        <v>60</v>
      </c>
      <c r="D25" s="218"/>
      <c r="E25" s="137">
        <v>0</v>
      </c>
      <c r="F25" s="137"/>
      <c r="G25" s="104"/>
      <c r="H25" s="104"/>
      <c r="I25" s="124"/>
    </row>
    <row r="26" spans="1:10" s="84" customFormat="1" ht="24.95" customHeight="1" x14ac:dyDescent="0.2">
      <c r="A26" s="130"/>
      <c r="B26" s="131">
        <v>124</v>
      </c>
      <c r="C26" s="217" t="s">
        <v>61</v>
      </c>
      <c r="D26" s="218"/>
      <c r="E26" s="137">
        <v>0</v>
      </c>
      <c r="F26" s="137"/>
      <c r="G26" s="104"/>
      <c r="H26" s="104"/>
      <c r="I26" s="124"/>
      <c r="J26" s="138"/>
    </row>
    <row r="27" spans="1:10" s="84" customFormat="1" ht="39.950000000000003" customHeight="1" x14ac:dyDescent="0.2">
      <c r="A27" s="130">
        <v>13</v>
      </c>
      <c r="B27" s="202" t="s">
        <v>62</v>
      </c>
      <c r="C27" s="203"/>
      <c r="D27" s="204"/>
      <c r="E27" s="135">
        <v>0</v>
      </c>
      <c r="F27" s="135">
        <v>0</v>
      </c>
      <c r="G27" s="96"/>
      <c r="H27" s="96"/>
      <c r="I27" s="124"/>
    </row>
    <row r="28" spans="1:10" s="84" customFormat="1" ht="39.950000000000003" customHeight="1" x14ac:dyDescent="0.2">
      <c r="A28" s="130">
        <v>14</v>
      </c>
      <c r="B28" s="202" t="s">
        <v>119</v>
      </c>
      <c r="C28" s="203"/>
      <c r="D28" s="204"/>
      <c r="E28" s="135">
        <v>0</v>
      </c>
      <c r="F28" s="135">
        <v>0</v>
      </c>
      <c r="G28" s="96"/>
      <c r="H28" s="180"/>
      <c r="I28" s="180"/>
    </row>
    <row r="29" spans="1:10" s="84" customFormat="1" ht="24.95" customHeight="1" x14ac:dyDescent="0.2">
      <c r="A29" s="130">
        <v>15</v>
      </c>
      <c r="B29" s="213" t="s">
        <v>63</v>
      </c>
      <c r="C29" s="214"/>
      <c r="D29" s="215"/>
      <c r="E29" s="132">
        <v>0</v>
      </c>
      <c r="F29" s="132">
        <v>0</v>
      </c>
      <c r="I29" s="124"/>
    </row>
    <row r="30" spans="1:10" s="84" customFormat="1" ht="39.950000000000003" customHeight="1" x14ac:dyDescent="0.2">
      <c r="A30" s="130">
        <v>16</v>
      </c>
      <c r="B30" s="202" t="s">
        <v>120</v>
      </c>
      <c r="C30" s="203"/>
      <c r="D30" s="204"/>
      <c r="E30" s="135">
        <v>0</v>
      </c>
      <c r="F30" s="135">
        <v>0</v>
      </c>
      <c r="G30" s="96"/>
      <c r="H30" s="96"/>
      <c r="I30" s="124"/>
    </row>
    <row r="31" spans="1:10" s="84" customFormat="1" ht="24.95" customHeight="1" x14ac:dyDescent="0.2">
      <c r="A31" s="130">
        <v>17</v>
      </c>
      <c r="B31" s="213" t="s">
        <v>118</v>
      </c>
      <c r="C31" s="214"/>
      <c r="D31" s="215"/>
      <c r="E31" s="132"/>
      <c r="F31" s="132"/>
      <c r="I31" s="124"/>
    </row>
    <row r="32" spans="1:10" s="84" customFormat="1" ht="15.95" customHeight="1" x14ac:dyDescent="0.2">
      <c r="A32" s="139"/>
      <c r="B32" s="139"/>
      <c r="C32" s="139"/>
      <c r="D32" s="140"/>
      <c r="E32" s="141"/>
      <c r="F32" s="141"/>
      <c r="I32" s="145"/>
    </row>
    <row r="33" spans="1:9" s="84" customFormat="1" ht="15.95" customHeight="1" x14ac:dyDescent="0.2">
      <c r="A33" s="139"/>
      <c r="B33" s="139"/>
      <c r="C33" s="139"/>
      <c r="D33" s="140"/>
      <c r="E33" s="141"/>
      <c r="F33" s="141"/>
      <c r="I33" s="145"/>
    </row>
    <row r="34" spans="1:9" s="84" customFormat="1" ht="15.95" customHeight="1" x14ac:dyDescent="0.2">
      <c r="A34" s="139"/>
      <c r="B34" s="139"/>
      <c r="C34" s="139"/>
      <c r="D34" s="140"/>
      <c r="E34" s="141"/>
      <c r="F34" s="141"/>
      <c r="I34" s="124"/>
    </row>
    <row r="35" spans="1:9" s="84" customFormat="1" ht="15.95" customHeight="1" x14ac:dyDescent="0.2">
      <c r="A35" s="139"/>
      <c r="D35" s="140"/>
      <c r="E35" s="141"/>
      <c r="F35" s="140"/>
      <c r="I35" s="124"/>
    </row>
    <row r="36" spans="1:9" s="84" customFormat="1" ht="15.95" customHeight="1" x14ac:dyDescent="0.2">
      <c r="A36" s="139"/>
      <c r="B36" s="139"/>
      <c r="D36" s="142"/>
      <c r="E36" s="141"/>
      <c r="F36" s="141"/>
      <c r="I36" s="124"/>
    </row>
    <row r="37" spans="1:9" s="84" customFormat="1" ht="15.95" customHeight="1" x14ac:dyDescent="0.2">
      <c r="A37" s="139"/>
      <c r="B37" s="139"/>
      <c r="C37" s="139"/>
      <c r="D37" s="140"/>
      <c r="E37" s="141"/>
      <c r="F37" s="141"/>
      <c r="I37" s="124"/>
    </row>
    <row r="38" spans="1:9" s="84" customFormat="1" ht="15.95" customHeight="1" x14ac:dyDescent="0.2">
      <c r="A38" s="139"/>
      <c r="B38" s="139"/>
      <c r="C38" s="139"/>
      <c r="D38" s="140"/>
      <c r="E38" s="141"/>
      <c r="F38" s="141"/>
      <c r="I38" s="124"/>
    </row>
    <row r="39" spans="1:9" s="84" customFormat="1" ht="15.95" customHeight="1" x14ac:dyDescent="0.2">
      <c r="A39" s="139"/>
      <c r="B39" s="139"/>
      <c r="C39" s="139"/>
      <c r="D39" s="140"/>
      <c r="E39" s="141"/>
      <c r="F39" s="141"/>
      <c r="I39" s="124"/>
    </row>
    <row r="40" spans="1:9" s="84" customFormat="1" ht="15.95" customHeight="1" x14ac:dyDescent="0.2">
      <c r="A40" s="139"/>
      <c r="B40" s="139"/>
      <c r="C40" s="139"/>
      <c r="D40" s="140"/>
      <c r="E40" s="141"/>
      <c r="F40" s="141"/>
      <c r="I40" s="124"/>
    </row>
    <row r="41" spans="1:9" s="84" customFormat="1" ht="15.95" customHeight="1" x14ac:dyDescent="0.2">
      <c r="A41" s="139"/>
      <c r="B41" s="139"/>
      <c r="C41" s="139"/>
      <c r="D41" s="139"/>
      <c r="E41" s="141"/>
      <c r="F41" s="141"/>
      <c r="I41" s="124"/>
    </row>
    <row r="42" spans="1:9" x14ac:dyDescent="0.2">
      <c r="A42" s="143"/>
      <c r="B42" s="143"/>
      <c r="C42" s="143"/>
      <c r="D42" s="59"/>
      <c r="E42" s="144"/>
      <c r="F42" s="144"/>
    </row>
  </sheetData>
  <mergeCells count="27">
    <mergeCell ref="A5:F5"/>
    <mergeCell ref="C26:D26"/>
    <mergeCell ref="B28:D28"/>
    <mergeCell ref="B29:D29"/>
    <mergeCell ref="B22:D22"/>
    <mergeCell ref="C23:D23"/>
    <mergeCell ref="C24:D24"/>
    <mergeCell ref="C25:D25"/>
    <mergeCell ref="B17:D17"/>
    <mergeCell ref="B20:D20"/>
    <mergeCell ref="B21:D21"/>
    <mergeCell ref="B31:D31"/>
    <mergeCell ref="B30:D30"/>
    <mergeCell ref="B13:D13"/>
    <mergeCell ref="C14:D14"/>
    <mergeCell ref="C15:D15"/>
    <mergeCell ref="B16:D16"/>
    <mergeCell ref="A4:F4"/>
    <mergeCell ref="B27:D27"/>
    <mergeCell ref="B7:D8"/>
    <mergeCell ref="A7:A8"/>
    <mergeCell ref="B18:D18"/>
    <mergeCell ref="B19:D19"/>
    <mergeCell ref="B9:D9"/>
    <mergeCell ref="B10:D10"/>
    <mergeCell ref="B11:D11"/>
    <mergeCell ref="B12:D12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3"/>
  <sheetViews>
    <sheetView workbookViewId="0">
      <selection activeCell="L21" sqref="L21"/>
    </sheetView>
  </sheetViews>
  <sheetFormatPr defaultColWidth="17.7109375" defaultRowHeight="12.75" x14ac:dyDescent="0.2"/>
  <cols>
    <col min="1" max="1" width="2.85546875" customWidth="1"/>
    <col min="2" max="2" width="32.140625" customWidth="1"/>
    <col min="3" max="3" width="14.85546875" bestFit="1" customWidth="1"/>
    <col min="4" max="4" width="13" customWidth="1"/>
    <col min="5" max="5" width="14" bestFit="1" customWidth="1"/>
    <col min="6" max="6" width="17.140625" customWidth="1"/>
    <col min="7" max="7" width="18.140625" bestFit="1" customWidth="1"/>
    <col min="8" max="8" width="12.140625" customWidth="1"/>
    <col min="9" max="9" width="2.7109375" customWidth="1"/>
  </cols>
  <sheetData>
    <row r="2" spans="1:8" ht="20.25" x14ac:dyDescent="0.3">
      <c r="B2" s="146" t="s">
        <v>193</v>
      </c>
      <c r="G2" s="82"/>
      <c r="H2" s="83" t="s">
        <v>142</v>
      </c>
    </row>
    <row r="3" spans="1:8" ht="6.75" customHeight="1" x14ac:dyDescent="0.2"/>
    <row r="4" spans="1:8" ht="25.5" customHeight="1" x14ac:dyDescent="0.2">
      <c r="A4" s="220" t="s">
        <v>200</v>
      </c>
      <c r="B4" s="221"/>
      <c r="C4" s="221"/>
      <c r="D4" s="221"/>
      <c r="E4" s="221"/>
      <c r="F4" s="221"/>
      <c r="G4" s="221"/>
      <c r="H4" s="221"/>
    </row>
    <row r="5" spans="1:8" ht="6.75" customHeight="1" x14ac:dyDescent="0.2"/>
    <row r="6" spans="1:8" ht="12.75" customHeight="1" x14ac:dyDescent="0.2">
      <c r="B6" s="25" t="s">
        <v>70</v>
      </c>
      <c r="G6" s="12"/>
    </row>
    <row r="7" spans="1:8" ht="6.75" customHeight="1" thickBot="1" x14ac:dyDescent="0.25"/>
    <row r="8" spans="1:8" s="13" customFormat="1" ht="24.95" customHeight="1" thickTop="1" x14ac:dyDescent="0.2">
      <c r="A8" s="222"/>
      <c r="B8" s="223"/>
      <c r="C8" s="33" t="s">
        <v>42</v>
      </c>
      <c r="D8" s="33" t="s">
        <v>43</v>
      </c>
      <c r="E8" s="34" t="s">
        <v>72</v>
      </c>
      <c r="F8" s="34" t="s">
        <v>71</v>
      </c>
      <c r="G8" s="33" t="s">
        <v>73</v>
      </c>
      <c r="H8" s="35" t="s">
        <v>66</v>
      </c>
    </row>
    <row r="9" spans="1:8" s="18" customFormat="1" ht="30" customHeight="1" x14ac:dyDescent="0.2">
      <c r="A9" s="36" t="s">
        <v>3</v>
      </c>
      <c r="B9" s="37" t="s">
        <v>192</v>
      </c>
      <c r="C9" s="16">
        <v>100000</v>
      </c>
      <c r="D9" s="16"/>
      <c r="E9" s="16"/>
      <c r="F9" s="16">
        <v>84250290</v>
      </c>
      <c r="G9" s="16">
        <v>7251365</v>
      </c>
      <c r="H9" s="17">
        <f>SUM(C9:G9)</f>
        <v>91601655</v>
      </c>
    </row>
    <row r="10" spans="1:8" s="18" customFormat="1" ht="20.100000000000001" customHeight="1" x14ac:dyDescent="0.2">
      <c r="A10" s="14" t="s">
        <v>136</v>
      </c>
      <c r="B10" s="15" t="s">
        <v>67</v>
      </c>
      <c r="C10" s="16"/>
      <c r="D10" s="16"/>
      <c r="E10" s="16"/>
      <c r="F10" s="16"/>
      <c r="G10" s="16"/>
      <c r="H10" s="17">
        <f t="shared" ref="H10:H15" si="0">SUM(C10:G10)</f>
        <v>0</v>
      </c>
    </row>
    <row r="11" spans="1:8" s="18" customFormat="1" ht="20.100000000000001" customHeight="1" x14ac:dyDescent="0.2">
      <c r="A11" s="36" t="s">
        <v>137</v>
      </c>
      <c r="B11" s="37" t="s">
        <v>65</v>
      </c>
      <c r="C11" s="16"/>
      <c r="D11" s="16"/>
      <c r="E11" s="16"/>
      <c r="F11" s="16"/>
      <c r="G11" s="16"/>
      <c r="H11" s="17">
        <f t="shared" si="0"/>
        <v>0</v>
      </c>
    </row>
    <row r="12" spans="1:8" s="18" customFormat="1" ht="20.100000000000001" customHeight="1" x14ac:dyDescent="0.2">
      <c r="A12" s="22">
        <v>1</v>
      </c>
      <c r="B12" s="19" t="s">
        <v>69</v>
      </c>
      <c r="C12" s="20"/>
      <c r="D12" s="20"/>
      <c r="E12" s="20"/>
      <c r="F12" s="20"/>
      <c r="G12" s="20">
        <v>10532734</v>
      </c>
      <c r="H12" s="17">
        <f t="shared" si="0"/>
        <v>10532734</v>
      </c>
    </row>
    <row r="13" spans="1:8" s="18" customFormat="1" ht="20.100000000000001" customHeight="1" x14ac:dyDescent="0.2">
      <c r="A13" s="22">
        <v>2</v>
      </c>
      <c r="B13" s="19" t="s">
        <v>68</v>
      </c>
      <c r="C13" s="20"/>
      <c r="D13" s="20"/>
      <c r="E13" s="20"/>
      <c r="F13" s="20"/>
      <c r="G13" s="20"/>
      <c r="H13" s="17">
        <f t="shared" si="0"/>
        <v>0</v>
      </c>
    </row>
    <row r="14" spans="1:8" s="18" customFormat="1" ht="20.100000000000001" customHeight="1" x14ac:dyDescent="0.2">
      <c r="A14" s="22">
        <v>3</v>
      </c>
      <c r="B14" s="19" t="s">
        <v>74</v>
      </c>
      <c r="C14" s="20"/>
      <c r="D14" s="20"/>
      <c r="E14" s="20"/>
      <c r="F14" s="20">
        <v>7251365</v>
      </c>
      <c r="G14" s="20">
        <v>-7251365</v>
      </c>
      <c r="H14" s="17">
        <f t="shared" si="0"/>
        <v>0</v>
      </c>
    </row>
    <row r="15" spans="1:8" s="18" customFormat="1" ht="20.100000000000001" customHeight="1" x14ac:dyDescent="0.2">
      <c r="A15" s="22">
        <v>4</v>
      </c>
      <c r="B15" s="19" t="s">
        <v>75</v>
      </c>
      <c r="C15" s="20"/>
      <c r="D15" s="20"/>
      <c r="E15" s="20"/>
      <c r="F15" s="20"/>
      <c r="G15" s="20"/>
      <c r="H15" s="17">
        <f t="shared" si="0"/>
        <v>0</v>
      </c>
    </row>
    <row r="16" spans="1:8" s="18" customFormat="1" ht="30" customHeight="1" x14ac:dyDescent="0.2">
      <c r="A16" s="36" t="s">
        <v>4</v>
      </c>
      <c r="B16" s="37" t="s">
        <v>192</v>
      </c>
      <c r="C16" s="20">
        <f t="shared" ref="C16:H16" si="1">SUM(C9:C15)</f>
        <v>100000</v>
      </c>
      <c r="D16" s="20">
        <f t="shared" si="1"/>
        <v>0</v>
      </c>
      <c r="E16" s="20">
        <f t="shared" si="1"/>
        <v>0</v>
      </c>
      <c r="F16" s="20">
        <f>SUM(F9:F15)</f>
        <v>91501655</v>
      </c>
      <c r="G16" s="20">
        <f>SUM(G9:G15)</f>
        <v>10532734</v>
      </c>
      <c r="H16" s="21">
        <f t="shared" si="1"/>
        <v>102134389</v>
      </c>
    </row>
    <row r="17" spans="1:8" s="18" customFormat="1" ht="20.100000000000001" customHeight="1" x14ac:dyDescent="0.2">
      <c r="A17" s="14">
        <v>1</v>
      </c>
      <c r="B17" s="19" t="s">
        <v>69</v>
      </c>
      <c r="C17" s="20"/>
      <c r="D17" s="20"/>
      <c r="E17" s="20"/>
      <c r="F17" s="20"/>
      <c r="G17" s="20"/>
      <c r="H17" s="20"/>
    </row>
    <row r="18" spans="1:8" s="18" customFormat="1" ht="20.100000000000001" customHeight="1" x14ac:dyDescent="0.2">
      <c r="A18" s="14">
        <v>2</v>
      </c>
      <c r="B18" s="19" t="s">
        <v>68</v>
      </c>
      <c r="C18" s="20"/>
      <c r="D18" s="20"/>
      <c r="E18" s="20"/>
      <c r="F18" s="20"/>
      <c r="G18" s="20">
        <v>3012582</v>
      </c>
      <c r="H18" s="20">
        <v>3012582</v>
      </c>
    </row>
    <row r="19" spans="1:8" s="18" customFormat="1" ht="20.100000000000001" customHeight="1" x14ac:dyDescent="0.2">
      <c r="A19" s="14">
        <v>3</v>
      </c>
      <c r="B19" s="19" t="s">
        <v>76</v>
      </c>
      <c r="C19" s="20"/>
      <c r="D19" s="20"/>
      <c r="E19" s="20"/>
      <c r="F19" s="20"/>
      <c r="G19" s="20"/>
      <c r="H19" s="21"/>
    </row>
    <row r="20" spans="1:8" s="18" customFormat="1" ht="20.100000000000001" customHeight="1" x14ac:dyDescent="0.2">
      <c r="A20" s="14">
        <v>4</v>
      </c>
      <c r="B20" s="19" t="s">
        <v>138</v>
      </c>
      <c r="C20" s="20"/>
      <c r="D20" s="20"/>
      <c r="E20" s="20"/>
      <c r="F20" s="20"/>
      <c r="G20" s="20"/>
      <c r="H20" s="21"/>
    </row>
    <row r="21" spans="1:8" s="18" customFormat="1" ht="30" customHeight="1" thickBot="1" x14ac:dyDescent="0.25">
      <c r="A21" s="38" t="s">
        <v>38</v>
      </c>
      <c r="B21" s="39" t="s">
        <v>201</v>
      </c>
      <c r="C21" s="23">
        <f>SUM(C16:C20)</f>
        <v>100000</v>
      </c>
      <c r="D21" s="23">
        <f>SUM(D16:D20)</f>
        <v>0</v>
      </c>
      <c r="E21" s="23">
        <f>SUM(E16:E20)</f>
        <v>0</v>
      </c>
      <c r="F21" s="23">
        <f>SUM(F16:F20)</f>
        <v>91501655</v>
      </c>
      <c r="G21" s="23">
        <f>SUM(G16:G20)</f>
        <v>13545316</v>
      </c>
      <c r="H21" s="24">
        <f>F21+G21</f>
        <v>105046971</v>
      </c>
    </row>
    <row r="22" spans="1:8" s="18" customFormat="1" ht="20.100000000000001" customHeight="1" thickTop="1" x14ac:dyDescent="0.2">
      <c r="A22" s="14">
        <v>1</v>
      </c>
      <c r="B22" s="19" t="s">
        <v>69</v>
      </c>
      <c r="C22" s="20"/>
      <c r="D22" s="20"/>
      <c r="E22" s="20"/>
      <c r="F22" s="20"/>
      <c r="G22" s="20"/>
      <c r="H22" s="20"/>
    </row>
    <row r="23" spans="1:8" s="18" customFormat="1" ht="20.100000000000001" customHeight="1" x14ac:dyDescent="0.2">
      <c r="A23" s="14">
        <v>2</v>
      </c>
      <c r="B23" s="19" t="s">
        <v>68</v>
      </c>
      <c r="C23" s="20"/>
      <c r="D23" s="20"/>
      <c r="E23" s="20"/>
      <c r="F23" s="20"/>
      <c r="G23" s="20"/>
      <c r="H23" s="20"/>
    </row>
    <row r="24" spans="1:8" s="18" customFormat="1" ht="20.100000000000001" customHeight="1" x14ac:dyDescent="0.2">
      <c r="A24" s="14">
        <v>3</v>
      </c>
      <c r="B24" s="19" t="s">
        <v>76</v>
      </c>
      <c r="C24" s="20"/>
      <c r="D24" s="20"/>
      <c r="E24" s="20"/>
      <c r="F24" s="20"/>
      <c r="G24" s="20"/>
      <c r="H24" s="21"/>
    </row>
    <row r="25" spans="1:8" s="18" customFormat="1" ht="20.100000000000001" customHeight="1" x14ac:dyDescent="0.2">
      <c r="A25" s="14">
        <v>4</v>
      </c>
      <c r="B25" s="19" t="s">
        <v>138</v>
      </c>
      <c r="C25" s="20"/>
      <c r="D25" s="20"/>
      <c r="E25" s="20"/>
      <c r="F25" s="20"/>
      <c r="G25" s="20"/>
      <c r="H25" s="21"/>
    </row>
    <row r="26" spans="1:8" s="18" customFormat="1" ht="30" customHeight="1" thickBot="1" x14ac:dyDescent="0.25">
      <c r="A26" s="38" t="s">
        <v>38</v>
      </c>
      <c r="B26" s="39" t="s">
        <v>202</v>
      </c>
      <c r="C26" s="23">
        <f>SUM(C21:C25)</f>
        <v>100000</v>
      </c>
      <c r="D26" s="23">
        <f>SUM(D21:D25)</f>
        <v>0</v>
      </c>
      <c r="E26" s="23">
        <f>SUM(E21:E25)</f>
        <v>0</v>
      </c>
      <c r="F26" s="23">
        <f>H21</f>
        <v>105046971</v>
      </c>
      <c r="G26" s="23">
        <f>SUM(G22:G25)</f>
        <v>0</v>
      </c>
      <c r="H26" s="24">
        <f>F26+G26</f>
        <v>105046971</v>
      </c>
    </row>
    <row r="27" spans="1:8" ht="14.1" customHeight="1" thickTop="1" x14ac:dyDescent="0.2"/>
    <row r="28" spans="1:8" ht="14.1" customHeight="1" x14ac:dyDescent="0.2"/>
    <row r="29" spans="1:8" ht="14.1" customHeight="1" x14ac:dyDescent="0.2">
      <c r="H29" s="154"/>
    </row>
    <row r="30" spans="1:8" ht="14.1" customHeight="1" x14ac:dyDescent="0.2"/>
    <row r="31" spans="1:8" ht="14.1" customHeight="1" x14ac:dyDescent="0.2"/>
    <row r="32" spans="1:8" ht="14.1" customHeight="1" x14ac:dyDescent="0.2"/>
    <row r="33" ht="14.1" customHeight="1" x14ac:dyDescent="0.2"/>
    <row r="34" ht="14.1" customHeight="1" x14ac:dyDescent="0.2"/>
    <row r="35" ht="14.1" customHeight="1" x14ac:dyDescent="0.2"/>
    <row r="36" ht="14.1" customHeight="1" x14ac:dyDescent="0.2"/>
    <row r="37" ht="14.1" customHeight="1" x14ac:dyDescent="0.2"/>
    <row r="38" ht="14.1" customHeight="1" x14ac:dyDescent="0.2"/>
    <row r="39" ht="14.1" customHeight="1" x14ac:dyDescent="0.2"/>
    <row r="40" ht="14.1" customHeight="1" x14ac:dyDescent="0.2"/>
    <row r="41" ht="14.1" customHeight="1" x14ac:dyDescent="0.2"/>
    <row r="42" ht="14.1" customHeight="1" x14ac:dyDescent="0.2"/>
    <row r="43" ht="14.1" customHeight="1" x14ac:dyDescent="0.2"/>
    <row r="44" ht="14.1" customHeight="1" x14ac:dyDescent="0.2"/>
    <row r="45" ht="14.1" customHeight="1" x14ac:dyDescent="0.2"/>
    <row r="46" ht="14.1" customHeight="1" x14ac:dyDescent="0.2"/>
    <row r="47" ht="14.1" customHeight="1" x14ac:dyDescent="0.2"/>
    <row r="48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</sheetData>
  <mergeCells count="3">
    <mergeCell ref="A4:H4"/>
    <mergeCell ref="A8"/>
    <mergeCell ref="B8"/>
  </mergeCells>
  <phoneticPr fontId="5" type="noConversion"/>
  <printOptions horizontalCentered="1"/>
  <pageMargins left="0" right="0" top="0.70866141732283505" bottom="0.31496062992126" header="0.511811023622047" footer="0.511811023622047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workbookViewId="0">
      <selection activeCell="AD24" sqref="AD23:AD24"/>
    </sheetView>
  </sheetViews>
  <sheetFormatPr defaultRowHeight="12.75" x14ac:dyDescent="0.2"/>
  <cols>
    <col min="1" max="1" width="4" style="154" customWidth="1"/>
    <col min="2" max="2" width="18.5703125" style="154" customWidth="1"/>
    <col min="3" max="3" width="9" style="154" customWidth="1"/>
    <col min="4" max="4" width="6.85546875" style="154" hidden="1" customWidth="1"/>
    <col min="5" max="5" width="8.5703125" style="154" hidden="1" customWidth="1"/>
    <col min="6" max="6" width="7.7109375" style="154" hidden="1" customWidth="1"/>
    <col min="7" max="7" width="7.5703125" style="154" hidden="1" customWidth="1"/>
    <col min="8" max="8" width="9.28515625" style="154" hidden="1" customWidth="1"/>
    <col min="9" max="9" width="7.42578125" style="154" hidden="1" customWidth="1"/>
    <col min="10" max="10" width="8.140625" style="154" hidden="1" customWidth="1"/>
    <col min="11" max="11" width="9.28515625" style="154" hidden="1" customWidth="1"/>
    <col min="12" max="12" width="6.5703125" style="154" hidden="1" customWidth="1"/>
    <col min="13" max="14" width="9.140625" style="154" hidden="1" customWidth="1"/>
    <col min="15" max="15" width="5.140625" style="154" hidden="1" customWidth="1"/>
    <col min="16" max="16" width="10.5703125" style="154" customWidth="1"/>
    <col min="17" max="19" width="0" style="154" hidden="1" customWidth="1"/>
    <col min="20" max="16384" width="9.140625" style="154"/>
  </cols>
  <sheetData>
    <row r="1" spans="1:30" s="152" customFormat="1" ht="20.25" x14ac:dyDescent="0.3">
      <c r="A1" s="146" t="s">
        <v>193</v>
      </c>
      <c r="B1" s="150"/>
      <c r="C1" s="151"/>
      <c r="D1" s="151"/>
    </row>
    <row r="2" spans="1:30" s="152" customFormat="1" x14ac:dyDescent="0.2">
      <c r="A2" s="150"/>
      <c r="B2" s="150"/>
      <c r="C2" s="151"/>
      <c r="D2" s="151"/>
    </row>
    <row r="3" spans="1:30" s="152" customFormat="1" x14ac:dyDescent="0.2">
      <c r="A3" s="150"/>
      <c r="B3" s="171" t="s">
        <v>205</v>
      </c>
      <c r="C3" s="150"/>
      <c r="D3" s="150"/>
    </row>
    <row r="4" spans="1:30" x14ac:dyDescent="0.2">
      <c r="A4" s="153"/>
      <c r="B4" s="153"/>
      <c r="C4" s="153"/>
      <c r="D4" s="153"/>
    </row>
    <row r="5" spans="1:30" s="159" customFormat="1" ht="51.75" customHeight="1" x14ac:dyDescent="0.2">
      <c r="A5" s="156" t="s">
        <v>144</v>
      </c>
      <c r="B5" s="157" t="s">
        <v>145</v>
      </c>
      <c r="C5" s="157" t="s">
        <v>148</v>
      </c>
      <c r="D5" s="158" t="s">
        <v>146</v>
      </c>
      <c r="E5" s="158" t="s">
        <v>149</v>
      </c>
      <c r="F5" s="157" t="s">
        <v>153</v>
      </c>
      <c r="G5" s="157" t="s">
        <v>154</v>
      </c>
      <c r="H5" s="157" t="s">
        <v>155</v>
      </c>
      <c r="I5" s="157" t="s">
        <v>161</v>
      </c>
      <c r="J5" s="157" t="s">
        <v>159</v>
      </c>
      <c r="K5" s="157" t="s">
        <v>160</v>
      </c>
      <c r="L5" s="157" t="s">
        <v>162</v>
      </c>
      <c r="M5" s="157" t="s">
        <v>163</v>
      </c>
      <c r="N5" s="157" t="s">
        <v>170</v>
      </c>
      <c r="O5" s="157" t="s">
        <v>164</v>
      </c>
      <c r="P5" s="157" t="s">
        <v>165</v>
      </c>
      <c r="Q5" s="157" t="s">
        <v>172</v>
      </c>
      <c r="R5" s="157" t="s">
        <v>173</v>
      </c>
      <c r="S5" s="157" t="s">
        <v>178</v>
      </c>
      <c r="T5" s="157" t="s">
        <v>175</v>
      </c>
      <c r="U5" s="157" t="s">
        <v>176</v>
      </c>
      <c r="V5" s="157" t="s">
        <v>181</v>
      </c>
      <c r="W5" s="157" t="s">
        <v>179</v>
      </c>
      <c r="X5" s="157" t="s">
        <v>180</v>
      </c>
      <c r="Y5" s="157" t="s">
        <v>188</v>
      </c>
      <c r="Z5" s="157" t="s">
        <v>189</v>
      </c>
      <c r="AA5" s="157" t="s">
        <v>190</v>
      </c>
      <c r="AB5" s="157" t="s">
        <v>191</v>
      </c>
      <c r="AC5" s="157" t="s">
        <v>203</v>
      </c>
      <c r="AD5" s="157" t="s">
        <v>204</v>
      </c>
    </row>
    <row r="6" spans="1:30" ht="9.75" customHeight="1" x14ac:dyDescent="0.2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</row>
    <row r="7" spans="1:30" s="161" customFormat="1" ht="18" customHeight="1" x14ac:dyDescent="0.2">
      <c r="A7" s="160">
        <v>1</v>
      </c>
      <c r="B7" s="156" t="s">
        <v>156</v>
      </c>
      <c r="C7" s="156">
        <v>0</v>
      </c>
      <c r="D7" s="156">
        <v>0</v>
      </c>
      <c r="E7" s="156">
        <f t="shared" ref="E7:E12" si="0">C7-D7</f>
        <v>0</v>
      </c>
      <c r="F7" s="156">
        <v>6957702</v>
      </c>
      <c r="G7" s="156">
        <v>0</v>
      </c>
      <c r="H7" s="156">
        <f>E7+F7-G7</f>
        <v>6957702</v>
      </c>
      <c r="I7" s="156"/>
      <c r="J7" s="156">
        <v>0</v>
      </c>
      <c r="K7" s="156">
        <f>H7-J7</f>
        <v>6957702</v>
      </c>
      <c r="L7" s="156">
        <v>0</v>
      </c>
      <c r="M7" s="156">
        <f>K7-L7</f>
        <v>6957702</v>
      </c>
      <c r="N7" s="156"/>
      <c r="O7" s="156">
        <v>0</v>
      </c>
      <c r="P7" s="156">
        <f>M7-O7</f>
        <v>6957702</v>
      </c>
      <c r="Q7" s="156">
        <v>0</v>
      </c>
      <c r="R7" s="156">
        <f>P7-Q7</f>
        <v>6957702</v>
      </c>
      <c r="S7" s="156"/>
      <c r="T7" s="156">
        <v>0</v>
      </c>
      <c r="U7" s="156">
        <f>R7-T7+S7</f>
        <v>6957702</v>
      </c>
      <c r="V7" s="156"/>
      <c r="W7" s="156">
        <v>0</v>
      </c>
      <c r="X7" s="156">
        <f>T7-W7+U7</f>
        <v>6957702</v>
      </c>
      <c r="Y7" s="156">
        <v>0</v>
      </c>
      <c r="Z7" s="156">
        <f>W7+X7-Y7</f>
        <v>6957702</v>
      </c>
      <c r="AA7" s="156">
        <v>0</v>
      </c>
      <c r="AB7" s="156">
        <f>Y7+Z7-AA7</f>
        <v>6957702</v>
      </c>
      <c r="AC7" s="156">
        <v>0</v>
      </c>
      <c r="AD7" s="156"/>
    </row>
    <row r="8" spans="1:30" s="161" customFormat="1" ht="18" customHeight="1" x14ac:dyDescent="0.2">
      <c r="A8" s="160">
        <v>2</v>
      </c>
      <c r="B8" s="165" t="s">
        <v>96</v>
      </c>
      <c r="C8" s="156">
        <f>C9+C10</f>
        <v>12125000</v>
      </c>
      <c r="D8" s="156">
        <f>D9+D10</f>
        <v>183000</v>
      </c>
      <c r="E8" s="156">
        <f>E9+E10+E11+E12</f>
        <v>11942000</v>
      </c>
      <c r="F8" s="156">
        <f>F9+F10+F11+F12</f>
        <v>987000</v>
      </c>
      <c r="G8" s="156">
        <f>G9+G10+G11+G12</f>
        <v>1500000</v>
      </c>
      <c r="H8" s="156">
        <f>H9+H10+H11+H12</f>
        <v>11445667</v>
      </c>
      <c r="I8" s="156">
        <v>718478</v>
      </c>
      <c r="J8" s="156">
        <v>2355800</v>
      </c>
      <c r="K8" s="156">
        <f>H8+I8-J8</f>
        <v>9808345</v>
      </c>
      <c r="L8" s="156">
        <v>0</v>
      </c>
      <c r="M8" s="156">
        <f t="shared" ref="M8:M15" si="1">K8-L8</f>
        <v>9808345</v>
      </c>
      <c r="N8" s="156">
        <v>2500000</v>
      </c>
      <c r="O8" s="156">
        <v>0</v>
      </c>
      <c r="P8" s="156">
        <f>P9+P10+P11+P12+P13</f>
        <v>12795968</v>
      </c>
      <c r="Q8" s="156">
        <v>2450000</v>
      </c>
      <c r="R8" s="156">
        <f>P8-Q8</f>
        <v>10345968</v>
      </c>
      <c r="S8" s="156">
        <v>1750000</v>
      </c>
      <c r="T8" s="156">
        <v>1500000</v>
      </c>
      <c r="U8" s="156">
        <f>R8-T8+S8</f>
        <v>10595968</v>
      </c>
      <c r="V8" s="156">
        <v>37465298</v>
      </c>
      <c r="W8" s="156">
        <v>3000000</v>
      </c>
      <c r="X8" s="156">
        <f>U8+V8-W8</f>
        <v>45061266</v>
      </c>
      <c r="Y8" s="156">
        <v>500000</v>
      </c>
      <c r="Z8" s="156">
        <f>X8-Y8</f>
        <v>44561266</v>
      </c>
      <c r="AA8" s="156">
        <v>100000</v>
      </c>
      <c r="AB8" s="156">
        <f>Z8-AA8</f>
        <v>44461266</v>
      </c>
      <c r="AC8" s="156">
        <v>8892253</v>
      </c>
      <c r="AD8" s="156">
        <f>AB8-AC8</f>
        <v>35569013</v>
      </c>
    </row>
    <row r="9" spans="1:30" s="161" customFormat="1" ht="18" customHeight="1" x14ac:dyDescent="0.2">
      <c r="A9" s="160"/>
      <c r="B9" s="162" t="s">
        <v>147</v>
      </c>
      <c r="C9" s="160">
        <v>11850000</v>
      </c>
      <c r="D9" s="160">
        <v>177750</v>
      </c>
      <c r="E9" s="160">
        <f t="shared" si="0"/>
        <v>11672250</v>
      </c>
      <c r="F9" s="160">
        <v>0</v>
      </c>
      <c r="G9" s="160">
        <v>1500000</v>
      </c>
      <c r="H9" s="160">
        <f>E9+F9-G9</f>
        <v>10172250</v>
      </c>
      <c r="I9" s="160">
        <v>718478</v>
      </c>
      <c r="J9" s="160">
        <v>2355800</v>
      </c>
      <c r="K9" s="160">
        <f>H9-J9+I9</f>
        <v>8534928</v>
      </c>
      <c r="L9" s="160">
        <v>0</v>
      </c>
      <c r="M9" s="160">
        <f t="shared" si="1"/>
        <v>8534928</v>
      </c>
      <c r="N9" s="160"/>
      <c r="O9" s="160">
        <v>0</v>
      </c>
      <c r="P9" s="160">
        <f>M9-O9</f>
        <v>8534928</v>
      </c>
      <c r="Q9" s="160"/>
      <c r="R9" s="156"/>
      <c r="S9" s="168"/>
      <c r="T9" s="160"/>
      <c r="U9" s="156"/>
      <c r="V9" s="168"/>
      <c r="W9" s="160"/>
      <c r="X9" s="156"/>
      <c r="Y9" s="160"/>
      <c r="Z9" s="156"/>
      <c r="AA9" s="160"/>
      <c r="AB9" s="156"/>
      <c r="AC9" s="160"/>
      <c r="AD9" s="156"/>
    </row>
    <row r="10" spans="1:30" s="161" customFormat="1" ht="18" customHeight="1" x14ac:dyDescent="0.2">
      <c r="A10" s="160"/>
      <c r="B10" s="162" t="s">
        <v>157</v>
      </c>
      <c r="C10" s="160">
        <v>275000</v>
      </c>
      <c r="D10" s="160">
        <v>5250</v>
      </c>
      <c r="E10" s="160">
        <f t="shared" si="0"/>
        <v>269750</v>
      </c>
      <c r="F10" s="160">
        <v>87000</v>
      </c>
      <c r="G10" s="160">
        <v>0</v>
      </c>
      <c r="H10" s="160">
        <v>373417</v>
      </c>
      <c r="I10" s="160"/>
      <c r="J10" s="160"/>
      <c r="K10" s="160">
        <v>373417</v>
      </c>
      <c r="L10" s="160">
        <v>0</v>
      </c>
      <c r="M10" s="160">
        <v>373417</v>
      </c>
      <c r="N10" s="160"/>
      <c r="O10" s="160">
        <v>0</v>
      </c>
      <c r="P10" s="160">
        <v>373417</v>
      </c>
      <c r="Q10" s="160">
        <v>0</v>
      </c>
      <c r="R10" s="156"/>
      <c r="S10" s="168"/>
      <c r="T10" s="160"/>
      <c r="U10" s="156"/>
      <c r="V10" s="168"/>
      <c r="W10" s="160"/>
      <c r="X10" s="156"/>
      <c r="Y10" s="160"/>
      <c r="Z10" s="156"/>
      <c r="AA10" s="160"/>
      <c r="AB10" s="156"/>
      <c r="AC10" s="160"/>
      <c r="AD10" s="156"/>
    </row>
    <row r="11" spans="1:30" s="161" customFormat="1" ht="18" customHeight="1" x14ac:dyDescent="0.2">
      <c r="A11" s="160"/>
      <c r="B11" s="162" t="s">
        <v>158</v>
      </c>
      <c r="C11" s="160">
        <v>0</v>
      </c>
      <c r="D11" s="160">
        <v>0</v>
      </c>
      <c r="E11" s="160">
        <f t="shared" si="0"/>
        <v>0</v>
      </c>
      <c r="F11" s="160">
        <v>900000</v>
      </c>
      <c r="G11" s="160">
        <v>0</v>
      </c>
      <c r="H11" s="160">
        <f>E11+F11-G11</f>
        <v>900000</v>
      </c>
      <c r="I11" s="160"/>
      <c r="J11" s="160"/>
      <c r="K11" s="160">
        <f>H11-J11</f>
        <v>900000</v>
      </c>
      <c r="L11" s="160">
        <v>0</v>
      </c>
      <c r="M11" s="160">
        <f t="shared" si="1"/>
        <v>900000</v>
      </c>
      <c r="N11" s="160"/>
      <c r="O11" s="160">
        <v>0</v>
      </c>
      <c r="P11" s="160">
        <f>M11-O11</f>
        <v>900000</v>
      </c>
      <c r="Q11" s="160">
        <v>0</v>
      </c>
      <c r="R11" s="156"/>
      <c r="S11" s="168"/>
      <c r="T11" s="160"/>
      <c r="U11" s="156"/>
      <c r="V11" s="168"/>
      <c r="W11" s="160"/>
      <c r="X11" s="156"/>
      <c r="Y11" s="160"/>
      <c r="Z11" s="156"/>
      <c r="AA11" s="160"/>
      <c r="AB11" s="156"/>
      <c r="AC11" s="160"/>
      <c r="AD11" s="156"/>
    </row>
    <row r="12" spans="1:30" s="161" customFormat="1" ht="18" customHeight="1" x14ac:dyDescent="0.2">
      <c r="A12" s="160"/>
      <c r="B12" s="162" t="s">
        <v>171</v>
      </c>
      <c r="C12" s="160">
        <v>0</v>
      </c>
      <c r="D12" s="160">
        <v>0</v>
      </c>
      <c r="E12" s="160">
        <f t="shared" si="0"/>
        <v>0</v>
      </c>
      <c r="F12" s="160">
        <v>0</v>
      </c>
      <c r="G12" s="160">
        <v>0</v>
      </c>
      <c r="H12" s="160">
        <v>0</v>
      </c>
      <c r="I12" s="160">
        <v>0</v>
      </c>
      <c r="J12" s="160">
        <v>0</v>
      </c>
      <c r="K12" s="160">
        <v>0</v>
      </c>
      <c r="L12" s="160">
        <v>0</v>
      </c>
      <c r="M12" s="160">
        <f t="shared" si="1"/>
        <v>0</v>
      </c>
      <c r="N12" s="160">
        <v>2900000</v>
      </c>
      <c r="O12" s="160">
        <v>0</v>
      </c>
      <c r="P12" s="160">
        <f>M12-O12+N12</f>
        <v>2900000</v>
      </c>
      <c r="Q12" s="160">
        <v>0</v>
      </c>
      <c r="R12" s="156"/>
      <c r="S12" s="160"/>
      <c r="T12" s="160"/>
      <c r="U12" s="156"/>
      <c r="V12" s="168"/>
      <c r="W12" s="160"/>
      <c r="X12" s="156"/>
      <c r="Y12" s="160"/>
      <c r="Z12" s="156"/>
      <c r="AA12" s="160"/>
      <c r="AB12" s="156"/>
      <c r="AC12" s="160"/>
      <c r="AD12" s="156"/>
    </row>
    <row r="13" spans="1:30" s="161" customFormat="1" ht="18" customHeight="1" x14ac:dyDescent="0.2">
      <c r="A13" s="160"/>
      <c r="B13" s="168" t="s">
        <v>177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>
        <v>0</v>
      </c>
      <c r="M13" s="160">
        <f t="shared" si="1"/>
        <v>0</v>
      </c>
      <c r="N13" s="160">
        <v>87623</v>
      </c>
      <c r="O13" s="160">
        <v>0</v>
      </c>
      <c r="P13" s="160">
        <f>M13-O13+N13</f>
        <v>87623</v>
      </c>
      <c r="Q13" s="160">
        <v>0</v>
      </c>
      <c r="R13" s="156"/>
      <c r="S13" s="160"/>
      <c r="T13" s="160"/>
      <c r="U13" s="160"/>
      <c r="V13" s="168"/>
      <c r="W13" s="160"/>
      <c r="X13" s="160"/>
      <c r="Y13" s="160"/>
      <c r="Z13" s="160"/>
      <c r="AA13" s="160"/>
      <c r="AB13" s="160"/>
      <c r="AC13" s="160"/>
      <c r="AD13" s="160"/>
    </row>
    <row r="14" spans="1:30" s="161" customFormat="1" ht="18" customHeight="1" x14ac:dyDescent="0.2">
      <c r="A14" s="160"/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</row>
    <row r="15" spans="1:30" s="159" customFormat="1" ht="18" customHeight="1" x14ac:dyDescent="0.2">
      <c r="A15" s="156"/>
      <c r="B15" s="156" t="s">
        <v>166</v>
      </c>
      <c r="C15" s="156">
        <f t="shared" ref="C15:K15" si="2">C7+C8+C12</f>
        <v>12125000</v>
      </c>
      <c r="D15" s="156">
        <f t="shared" si="2"/>
        <v>183000</v>
      </c>
      <c r="E15" s="156">
        <f t="shared" si="2"/>
        <v>11942000</v>
      </c>
      <c r="F15" s="156">
        <f t="shared" si="2"/>
        <v>7944702</v>
      </c>
      <c r="G15" s="156">
        <f t="shared" si="2"/>
        <v>1500000</v>
      </c>
      <c r="H15" s="156">
        <f t="shared" si="2"/>
        <v>18403369</v>
      </c>
      <c r="I15" s="156">
        <v>718478</v>
      </c>
      <c r="J15" s="156">
        <f t="shared" si="2"/>
        <v>2355800</v>
      </c>
      <c r="K15" s="156">
        <f t="shared" si="2"/>
        <v>16766047</v>
      </c>
      <c r="L15" s="156">
        <v>0</v>
      </c>
      <c r="M15" s="156">
        <f t="shared" si="1"/>
        <v>16766047</v>
      </c>
      <c r="N15" s="156">
        <f>SUM(N12:N13)</f>
        <v>2987623</v>
      </c>
      <c r="O15" s="156">
        <v>0</v>
      </c>
      <c r="P15" s="156">
        <f>M15-O15+N15</f>
        <v>19753670</v>
      </c>
      <c r="Q15" s="156">
        <v>2450000</v>
      </c>
      <c r="R15" s="156">
        <f>SUM(R7:R13)</f>
        <v>17303670</v>
      </c>
      <c r="S15" s="156">
        <f>SUM(S13:S14)</f>
        <v>0</v>
      </c>
      <c r="T15" s="156">
        <f>SUM(T8:T13)</f>
        <v>1500000</v>
      </c>
      <c r="U15" s="156">
        <f>SUM(U7:U13)</f>
        <v>17553670</v>
      </c>
      <c r="V15" s="156">
        <f>V8+0</f>
        <v>37465298</v>
      </c>
      <c r="W15" s="156">
        <f>SUM(W8:W13)</f>
        <v>3000000</v>
      </c>
      <c r="X15" s="156">
        <f>SUM(X7:X13)</f>
        <v>52018968</v>
      </c>
      <c r="Y15" s="156">
        <f>SUM(Y8:Y13)</f>
        <v>500000</v>
      </c>
      <c r="Z15" s="156">
        <f>SUM(Z7:Z13)</f>
        <v>51518968</v>
      </c>
      <c r="AA15" s="156">
        <f>SUM(AA8:AA13)</f>
        <v>100000</v>
      </c>
      <c r="AB15" s="156">
        <f>SUM(AB7:AB13)</f>
        <v>51418968</v>
      </c>
      <c r="AC15" s="156">
        <f>SUM(AC8:AC13)</f>
        <v>8892253</v>
      </c>
      <c r="AD15" s="156">
        <f>SUM(AD7:AD13)</f>
        <v>35569013</v>
      </c>
    </row>
    <row r="16" spans="1:30" s="161" customFormat="1" ht="11.25" x14ac:dyDescent="0.2">
      <c r="A16" s="163"/>
      <c r="B16" s="163"/>
      <c r="C16" s="163"/>
      <c r="D16" s="163"/>
    </row>
    <row r="17" spans="1:4" x14ac:dyDescent="0.2">
      <c r="A17" s="153"/>
      <c r="B17" s="153"/>
      <c r="C17" s="153"/>
      <c r="D17" s="153"/>
    </row>
    <row r="18" spans="1:4" x14ac:dyDescent="0.2">
      <c r="A18" s="153"/>
      <c r="B18" s="153"/>
      <c r="C18" s="153"/>
      <c r="D18" s="153"/>
    </row>
    <row r="19" spans="1:4" x14ac:dyDescent="0.2">
      <c r="A19" s="153"/>
      <c r="B19" s="153"/>
      <c r="C19" s="153"/>
      <c r="D19" s="153"/>
    </row>
  </sheetData>
  <pageMargins left="0.26" right="0.16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F23" sqref="F23"/>
    </sheetView>
  </sheetViews>
  <sheetFormatPr defaultRowHeight="12.75" x14ac:dyDescent="0.2"/>
  <cols>
    <col min="1" max="1" width="4.42578125" customWidth="1"/>
    <col min="2" max="2" width="4.28515625" customWidth="1"/>
    <col min="3" max="3" width="29.42578125" customWidth="1"/>
    <col min="4" max="4" width="15.42578125" customWidth="1"/>
    <col min="6" max="6" width="15.85546875" customWidth="1"/>
    <col min="7" max="7" width="11.85546875" customWidth="1"/>
    <col min="9" max="9" width="17" bestFit="1" customWidth="1"/>
  </cols>
  <sheetData>
    <row r="1" spans="1:7" ht="20.25" x14ac:dyDescent="0.3">
      <c r="A1" s="146" t="s">
        <v>193</v>
      </c>
      <c r="F1" s="155"/>
    </row>
    <row r="2" spans="1:7" x14ac:dyDescent="0.2">
      <c r="A2" s="30"/>
      <c r="F2" s="155"/>
    </row>
    <row r="3" spans="1:7" s="30" customFormat="1" x14ac:dyDescent="0.2">
      <c r="F3" s="167"/>
    </row>
    <row r="4" spans="1:7" s="30" customFormat="1" x14ac:dyDescent="0.2">
      <c r="C4" s="30" t="s">
        <v>206</v>
      </c>
      <c r="F4" s="167"/>
    </row>
    <row r="5" spans="1:7" s="30" customFormat="1" x14ac:dyDescent="0.2">
      <c r="F5" s="167"/>
    </row>
    <row r="6" spans="1:7" s="30" customFormat="1" x14ac:dyDescent="0.2">
      <c r="B6" s="172" t="s">
        <v>2</v>
      </c>
      <c r="C6" s="172" t="s">
        <v>182</v>
      </c>
      <c r="D6" s="172" t="s">
        <v>168</v>
      </c>
      <c r="E6" s="172" t="s">
        <v>169</v>
      </c>
      <c r="F6" s="172" t="s">
        <v>167</v>
      </c>
      <c r="G6" s="172" t="s">
        <v>183</v>
      </c>
    </row>
    <row r="7" spans="1:7" s="30" customFormat="1" x14ac:dyDescent="0.2">
      <c r="B7" s="173">
        <v>8</v>
      </c>
      <c r="C7" s="174" t="s">
        <v>186</v>
      </c>
      <c r="D7" s="174" t="s">
        <v>185</v>
      </c>
      <c r="E7" s="176">
        <v>56208</v>
      </c>
      <c r="F7" s="175">
        <v>27.68</v>
      </c>
      <c r="G7" s="176">
        <f>E7*F7</f>
        <v>1555837.44</v>
      </c>
    </row>
    <row r="8" spans="1:7" s="30" customFormat="1" x14ac:dyDescent="0.2">
      <c r="B8" s="173">
        <v>9</v>
      </c>
      <c r="C8" s="174" t="s">
        <v>187</v>
      </c>
      <c r="D8" s="174" t="s">
        <v>184</v>
      </c>
      <c r="E8" s="176">
        <v>107978</v>
      </c>
      <c r="F8" s="175">
        <v>69.400000000000006</v>
      </c>
      <c r="G8" s="176">
        <f>E8*F8</f>
        <v>7493673.2000000002</v>
      </c>
    </row>
    <row r="9" spans="1:7" s="30" customFormat="1" x14ac:dyDescent="0.2">
      <c r="B9" s="173"/>
      <c r="C9" s="174"/>
      <c r="D9" s="174"/>
      <c r="E9" s="175"/>
      <c r="F9" s="175"/>
      <c r="G9" s="176"/>
    </row>
    <row r="10" spans="1:7" s="30" customFormat="1" x14ac:dyDescent="0.2">
      <c r="B10" s="164"/>
      <c r="C10" s="164"/>
      <c r="D10" s="164"/>
      <c r="E10" s="164"/>
      <c r="F10" s="164"/>
      <c r="G10" s="177">
        <f>SUM(G7:G8)</f>
        <v>9049510.6400000006</v>
      </c>
    </row>
    <row r="11" spans="1:7" s="30" customFormat="1" x14ac:dyDescent="0.2">
      <c r="B11" s="166"/>
      <c r="C11" s="166"/>
      <c r="D11" s="166"/>
      <c r="E11" s="166"/>
      <c r="F11" s="166"/>
      <c r="G11" s="178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7"/>
  <sheetViews>
    <sheetView topLeftCell="A43" workbookViewId="0">
      <selection activeCell="L61" sqref="L61"/>
    </sheetView>
  </sheetViews>
  <sheetFormatPr defaultRowHeight="12.75" x14ac:dyDescent="0.2"/>
  <cols>
    <col min="1" max="9" width="8.7109375" customWidth="1"/>
    <col min="10" max="10" width="10.7109375" customWidth="1"/>
    <col min="11" max="11" width="2.140625" customWidth="1"/>
    <col min="12" max="12" width="9.42578125" customWidth="1"/>
  </cols>
  <sheetData>
    <row r="2" spans="1:10" x14ac:dyDescent="0.2">
      <c r="A2" s="1"/>
      <c r="B2" s="2"/>
      <c r="C2" s="2"/>
      <c r="D2" s="2"/>
      <c r="E2" s="2"/>
      <c r="F2" s="2"/>
      <c r="G2" s="2"/>
      <c r="H2" s="2"/>
      <c r="I2" s="2"/>
      <c r="J2" s="3"/>
    </row>
    <row r="3" spans="1:10" x14ac:dyDescent="0.2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 s="11" customFormat="1" ht="33" customHeight="1" x14ac:dyDescent="0.2">
      <c r="A4" s="224" t="s">
        <v>77</v>
      </c>
      <c r="B4" s="225"/>
      <c r="C4" s="225"/>
      <c r="D4" s="225"/>
      <c r="E4" s="225"/>
      <c r="F4" s="225"/>
      <c r="G4" s="225"/>
      <c r="H4" s="225"/>
      <c r="I4" s="225"/>
      <c r="J4" s="226"/>
    </row>
    <row r="5" spans="1:10" x14ac:dyDescent="0.2">
      <c r="A5" s="4"/>
      <c r="B5" s="5"/>
      <c r="C5" s="5"/>
      <c r="D5" s="5"/>
      <c r="E5" s="5"/>
      <c r="F5" s="5"/>
      <c r="G5" s="5"/>
      <c r="H5" s="5"/>
      <c r="I5" s="5"/>
      <c r="J5" s="6"/>
    </row>
    <row r="6" spans="1:10" ht="15" x14ac:dyDescent="0.2">
      <c r="A6" s="4"/>
      <c r="B6" s="5"/>
      <c r="C6" s="26"/>
      <c r="D6" s="5"/>
      <c r="E6" s="5"/>
      <c r="F6" s="5"/>
      <c r="G6" s="5"/>
      <c r="H6" s="5"/>
      <c r="I6" s="5"/>
      <c r="J6" s="6"/>
    </row>
    <row r="7" spans="1:10" x14ac:dyDescent="0.2">
      <c r="A7" s="4"/>
      <c r="B7" s="5"/>
      <c r="C7" s="5"/>
      <c r="D7" s="5"/>
      <c r="E7" s="5"/>
      <c r="F7" s="5"/>
      <c r="G7" s="5"/>
      <c r="H7" s="5"/>
      <c r="I7" s="5"/>
      <c r="J7" s="6"/>
    </row>
    <row r="8" spans="1:10" x14ac:dyDescent="0.2">
      <c r="A8" s="4"/>
      <c r="B8" s="5"/>
      <c r="C8" s="5"/>
      <c r="D8" s="5"/>
      <c r="E8" s="5"/>
      <c r="F8" s="5"/>
      <c r="G8" s="5"/>
      <c r="H8" s="5"/>
      <c r="I8" s="5"/>
      <c r="J8" s="6"/>
    </row>
    <row r="9" spans="1:10" x14ac:dyDescent="0.2">
      <c r="A9" s="4"/>
      <c r="B9" s="5"/>
      <c r="C9" s="5"/>
      <c r="D9" s="5"/>
      <c r="E9" s="5"/>
      <c r="F9" s="5"/>
      <c r="G9" s="5"/>
      <c r="H9" s="5"/>
      <c r="I9" s="5"/>
      <c r="J9" s="6"/>
    </row>
    <row r="10" spans="1:10" x14ac:dyDescent="0.2">
      <c r="A10" s="4"/>
      <c r="B10" s="5"/>
      <c r="C10" s="5"/>
      <c r="D10" s="5"/>
      <c r="E10" s="5"/>
      <c r="F10" s="5"/>
      <c r="G10" s="5"/>
      <c r="H10" s="5"/>
      <c r="I10" s="5"/>
      <c r="J10" s="6"/>
    </row>
    <row r="11" spans="1:10" x14ac:dyDescent="0.2">
      <c r="A11" s="4"/>
      <c r="B11" s="5"/>
      <c r="C11" s="5"/>
      <c r="D11" s="5"/>
      <c r="E11" s="5"/>
      <c r="F11" s="5"/>
      <c r="G11" s="5"/>
      <c r="H11" s="5"/>
      <c r="I11" s="5"/>
      <c r="J11" s="6"/>
    </row>
    <row r="12" spans="1:10" x14ac:dyDescent="0.2">
      <c r="A12" s="4"/>
      <c r="B12" s="5"/>
      <c r="C12" s="5"/>
      <c r="D12" s="5"/>
      <c r="E12" s="5"/>
      <c r="F12" s="5"/>
      <c r="G12" s="5"/>
      <c r="H12" s="5"/>
      <c r="I12" s="5"/>
      <c r="J12" s="6"/>
    </row>
    <row r="13" spans="1:10" x14ac:dyDescent="0.2">
      <c r="A13" s="4"/>
      <c r="B13" s="5"/>
      <c r="C13" s="5"/>
      <c r="D13" s="5"/>
      <c r="E13" s="5"/>
      <c r="F13" s="5"/>
      <c r="G13" s="5"/>
      <c r="H13" s="5"/>
      <c r="I13" s="5"/>
      <c r="J13" s="6"/>
    </row>
    <row r="14" spans="1:10" x14ac:dyDescent="0.2">
      <c r="A14" s="4"/>
      <c r="B14" s="5"/>
      <c r="C14" s="5"/>
      <c r="D14" s="5"/>
      <c r="E14" s="5"/>
      <c r="F14" s="5"/>
      <c r="G14" s="5"/>
      <c r="H14" s="5"/>
      <c r="I14" s="5"/>
      <c r="J14" s="6"/>
    </row>
    <row r="15" spans="1:10" x14ac:dyDescent="0.2">
      <c r="A15" s="4"/>
      <c r="B15" s="5"/>
      <c r="C15" s="5"/>
      <c r="D15" s="5"/>
      <c r="E15" s="5"/>
      <c r="F15" s="5"/>
      <c r="G15" s="5"/>
      <c r="H15" s="5"/>
      <c r="I15" s="5"/>
      <c r="J15" s="6"/>
    </row>
    <row r="16" spans="1:10" x14ac:dyDescent="0.2">
      <c r="A16" s="4"/>
      <c r="B16" s="5"/>
      <c r="C16" s="5"/>
      <c r="D16" s="5"/>
      <c r="E16" s="5"/>
      <c r="F16" s="5"/>
      <c r="G16" s="5"/>
      <c r="H16" s="5"/>
      <c r="I16" s="5"/>
      <c r="J16" s="6"/>
    </row>
    <row r="17" spans="1:10" x14ac:dyDescent="0.2">
      <c r="A17" s="4"/>
      <c r="B17" s="5"/>
      <c r="C17" s="5"/>
      <c r="D17" s="5"/>
      <c r="E17" s="5"/>
      <c r="F17" s="5"/>
      <c r="G17" s="5"/>
      <c r="H17" s="5"/>
      <c r="I17" s="5"/>
      <c r="J17" s="6"/>
    </row>
    <row r="18" spans="1:10" x14ac:dyDescent="0.2">
      <c r="A18" s="4"/>
      <c r="B18" s="5"/>
      <c r="C18" s="5"/>
      <c r="D18" s="5"/>
      <c r="E18" s="5"/>
      <c r="F18" s="5"/>
      <c r="G18" s="5"/>
      <c r="H18" s="5"/>
      <c r="I18" s="5"/>
      <c r="J18" s="6"/>
    </row>
    <row r="19" spans="1:10" x14ac:dyDescent="0.2">
      <c r="A19" s="4"/>
      <c r="B19" s="5"/>
      <c r="C19" s="5"/>
      <c r="D19" s="5"/>
      <c r="E19" s="5"/>
      <c r="F19" s="5"/>
      <c r="G19" s="5"/>
      <c r="H19" s="5"/>
      <c r="I19" s="5"/>
      <c r="J19" s="6"/>
    </row>
    <row r="20" spans="1:10" x14ac:dyDescent="0.2">
      <c r="A20" s="4"/>
      <c r="B20" s="5"/>
      <c r="C20" s="5"/>
      <c r="D20" s="5"/>
      <c r="E20" s="5"/>
      <c r="F20" s="5"/>
      <c r="G20" s="5"/>
      <c r="H20" s="5"/>
      <c r="I20" s="5"/>
      <c r="J20" s="6"/>
    </row>
    <row r="21" spans="1:10" x14ac:dyDescent="0.2">
      <c r="A21" s="4"/>
      <c r="B21" s="5"/>
      <c r="C21" s="5"/>
      <c r="D21" s="5"/>
      <c r="E21" s="5"/>
      <c r="F21" s="5"/>
      <c r="G21" s="5"/>
      <c r="H21" s="5"/>
      <c r="I21" s="5"/>
      <c r="J21" s="6"/>
    </row>
    <row r="22" spans="1:10" x14ac:dyDescent="0.2">
      <c r="A22" s="4"/>
      <c r="B22" s="5"/>
      <c r="C22" s="5"/>
      <c r="D22" s="5"/>
      <c r="E22" s="5"/>
      <c r="F22" s="5"/>
      <c r="G22" s="5"/>
      <c r="H22" s="5"/>
      <c r="I22" s="5"/>
      <c r="J22" s="6"/>
    </row>
    <row r="23" spans="1:10" x14ac:dyDescent="0.2">
      <c r="A23" s="4"/>
      <c r="B23" s="5"/>
      <c r="C23" s="5"/>
      <c r="D23" s="5"/>
      <c r="E23" s="5"/>
      <c r="F23" s="5"/>
      <c r="G23" s="5"/>
      <c r="H23" s="5"/>
      <c r="I23" s="5"/>
      <c r="J23" s="6"/>
    </row>
    <row r="24" spans="1:10" x14ac:dyDescent="0.2">
      <c r="A24" s="4"/>
      <c r="B24" s="5"/>
      <c r="C24" s="5"/>
      <c r="D24" s="5"/>
      <c r="E24" s="5"/>
      <c r="F24" s="5"/>
      <c r="G24" s="5"/>
      <c r="H24" s="5"/>
      <c r="I24" s="5"/>
      <c r="J24" s="6"/>
    </row>
    <row r="25" spans="1:10" x14ac:dyDescent="0.2">
      <c r="A25" s="4"/>
      <c r="B25" s="5"/>
      <c r="C25" s="5"/>
      <c r="D25" s="5"/>
      <c r="E25" s="5"/>
      <c r="F25" s="5"/>
      <c r="G25" s="5"/>
      <c r="H25" s="5"/>
      <c r="I25" s="5"/>
      <c r="J25" s="6"/>
    </row>
    <row r="26" spans="1:10" x14ac:dyDescent="0.2">
      <c r="A26" s="4"/>
      <c r="B26" s="5"/>
      <c r="C26" s="5"/>
      <c r="D26" s="5"/>
      <c r="E26" s="5"/>
      <c r="F26" s="5"/>
      <c r="G26" s="5"/>
      <c r="H26" s="5"/>
      <c r="I26" s="5"/>
      <c r="J26" s="6"/>
    </row>
    <row r="27" spans="1:10" x14ac:dyDescent="0.2">
      <c r="A27" s="4"/>
      <c r="B27" s="5"/>
      <c r="C27" s="5"/>
      <c r="D27" s="5"/>
      <c r="E27" s="5"/>
      <c r="F27" s="5"/>
      <c r="G27" s="5"/>
      <c r="H27" s="5"/>
      <c r="I27" s="5"/>
      <c r="J27" s="6"/>
    </row>
    <row r="28" spans="1:10" x14ac:dyDescent="0.2">
      <c r="A28" s="4"/>
      <c r="B28" s="5"/>
      <c r="C28" s="5"/>
      <c r="D28" s="5"/>
      <c r="E28" s="5"/>
      <c r="F28" s="5"/>
      <c r="G28" s="5"/>
      <c r="H28" s="5"/>
      <c r="I28" s="5"/>
      <c r="J28" s="6"/>
    </row>
    <row r="29" spans="1:10" x14ac:dyDescent="0.2">
      <c r="A29" s="4"/>
      <c r="B29" s="5"/>
      <c r="C29" s="5"/>
      <c r="D29" s="5"/>
      <c r="E29" s="5"/>
      <c r="F29" s="5"/>
      <c r="G29" s="5"/>
      <c r="H29" s="5"/>
      <c r="I29" s="5"/>
      <c r="J29" s="6"/>
    </row>
    <row r="30" spans="1:10" x14ac:dyDescent="0.2">
      <c r="A30" s="4"/>
      <c r="B30" s="5"/>
      <c r="C30" s="5"/>
      <c r="D30" s="5"/>
      <c r="E30" s="5"/>
      <c r="F30" s="5"/>
      <c r="G30" s="5"/>
      <c r="H30" s="5"/>
      <c r="I30" s="5"/>
      <c r="J30" s="6"/>
    </row>
    <row r="31" spans="1:10" x14ac:dyDescent="0.2">
      <c r="A31" s="4"/>
      <c r="B31" s="5"/>
      <c r="C31" s="5"/>
      <c r="D31" s="5"/>
      <c r="E31" s="5"/>
      <c r="F31" s="5"/>
      <c r="G31" s="5"/>
      <c r="H31" s="5"/>
      <c r="I31" s="5"/>
      <c r="J31" s="6"/>
    </row>
    <row r="32" spans="1:10" x14ac:dyDescent="0.2">
      <c r="A32" s="4"/>
      <c r="B32" s="5"/>
      <c r="C32" s="5"/>
      <c r="D32" s="5"/>
      <c r="E32" s="5"/>
      <c r="F32" s="5"/>
      <c r="G32" s="5"/>
      <c r="H32" s="5"/>
      <c r="I32" s="5"/>
      <c r="J32" s="6"/>
    </row>
    <row r="33" spans="1:10" x14ac:dyDescent="0.2">
      <c r="A33" s="4"/>
      <c r="B33" s="5"/>
      <c r="C33" s="5"/>
      <c r="D33" s="5"/>
      <c r="E33" s="5"/>
      <c r="F33" s="5"/>
      <c r="G33" s="5"/>
      <c r="H33" s="5"/>
      <c r="I33" s="5"/>
      <c r="J33" s="6"/>
    </row>
    <row r="34" spans="1:10" x14ac:dyDescent="0.2">
      <c r="A34" s="4"/>
      <c r="B34" s="5"/>
      <c r="C34" s="5"/>
      <c r="D34" s="5"/>
      <c r="E34" s="5"/>
      <c r="F34" s="5"/>
      <c r="G34" s="5"/>
      <c r="H34" s="5"/>
      <c r="I34" s="5"/>
      <c r="J34" s="6"/>
    </row>
    <row r="35" spans="1:10" x14ac:dyDescent="0.2">
      <c r="A35" s="4"/>
      <c r="B35" s="5"/>
      <c r="C35" s="5"/>
      <c r="D35" s="5"/>
      <c r="E35" s="5"/>
      <c r="F35" s="5"/>
      <c r="G35" s="5"/>
      <c r="H35" s="5"/>
      <c r="I35" s="5"/>
      <c r="J35" s="6"/>
    </row>
    <row r="36" spans="1:10" x14ac:dyDescent="0.2">
      <c r="A36" s="4"/>
      <c r="B36" s="5"/>
      <c r="C36" s="5"/>
      <c r="D36" s="5"/>
      <c r="E36" s="5"/>
      <c r="F36" s="5"/>
      <c r="G36" s="5"/>
      <c r="H36" s="5"/>
      <c r="I36" s="5"/>
      <c r="J36" s="6"/>
    </row>
    <row r="37" spans="1:10" x14ac:dyDescent="0.2">
      <c r="A37" s="4"/>
      <c r="B37" s="5"/>
      <c r="C37" s="5"/>
      <c r="D37" s="5"/>
      <c r="E37" s="5"/>
      <c r="F37" s="5"/>
      <c r="G37" s="5"/>
      <c r="H37" s="5"/>
      <c r="I37" s="5"/>
      <c r="J37" s="6"/>
    </row>
    <row r="38" spans="1:10" x14ac:dyDescent="0.2">
      <c r="A38" s="4"/>
      <c r="B38" s="5"/>
      <c r="C38" s="5"/>
      <c r="D38" s="5"/>
      <c r="E38" s="5"/>
      <c r="F38" s="5"/>
      <c r="G38" s="5"/>
      <c r="H38" s="5"/>
      <c r="I38" s="5"/>
      <c r="J38" s="6"/>
    </row>
    <row r="39" spans="1:10" x14ac:dyDescent="0.2">
      <c r="A39" s="4"/>
      <c r="B39" s="5"/>
      <c r="C39" s="5"/>
      <c r="D39" s="5"/>
      <c r="E39" s="5"/>
      <c r="F39" s="5"/>
      <c r="G39" s="5"/>
      <c r="H39" s="5"/>
      <c r="I39" s="5"/>
      <c r="J39" s="6"/>
    </row>
    <row r="40" spans="1:10" x14ac:dyDescent="0.2">
      <c r="A40" s="4"/>
      <c r="B40" s="5"/>
      <c r="C40" s="5"/>
      <c r="D40" s="5"/>
      <c r="E40" s="5"/>
      <c r="F40" s="5"/>
      <c r="G40" s="5"/>
      <c r="H40" s="5"/>
      <c r="I40" s="5"/>
      <c r="J40" s="6"/>
    </row>
    <row r="41" spans="1:10" x14ac:dyDescent="0.2">
      <c r="A41" s="4"/>
      <c r="B41" s="5"/>
      <c r="C41" s="5"/>
      <c r="D41" s="5"/>
      <c r="E41" s="5"/>
      <c r="F41" s="5"/>
      <c r="G41" s="5"/>
      <c r="H41" s="5"/>
      <c r="I41" s="5"/>
      <c r="J41" s="6"/>
    </row>
    <row r="42" spans="1:10" x14ac:dyDescent="0.2">
      <c r="A42" s="4"/>
      <c r="B42" s="5"/>
      <c r="C42" s="5"/>
      <c r="D42" s="5"/>
      <c r="E42" s="5"/>
      <c r="F42" s="5"/>
      <c r="G42" s="5"/>
      <c r="H42" s="5"/>
      <c r="I42" s="5"/>
      <c r="J42" s="6"/>
    </row>
    <row r="43" spans="1:10" x14ac:dyDescent="0.2">
      <c r="A43" s="4"/>
      <c r="B43" s="5"/>
      <c r="C43" s="5"/>
      <c r="D43" s="5"/>
      <c r="E43" s="5"/>
      <c r="F43" s="5"/>
      <c r="G43" s="5"/>
      <c r="H43" s="5"/>
      <c r="I43" s="5"/>
      <c r="J43" s="6"/>
    </row>
    <row r="44" spans="1:10" x14ac:dyDescent="0.2">
      <c r="A44" s="4"/>
      <c r="B44" s="5"/>
      <c r="C44" s="5"/>
      <c r="D44" s="5"/>
      <c r="E44" s="5"/>
      <c r="F44" s="5"/>
      <c r="G44" s="5"/>
      <c r="H44" s="5"/>
      <c r="I44" s="5"/>
      <c r="J44" s="6"/>
    </row>
    <row r="45" spans="1:10" x14ac:dyDescent="0.2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0" x14ac:dyDescent="0.2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 x14ac:dyDescent="0.2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0" x14ac:dyDescent="0.2">
      <c r="A48" s="4"/>
      <c r="B48" s="5"/>
      <c r="C48" s="5"/>
      <c r="D48" s="5"/>
      <c r="E48" s="5"/>
      <c r="F48" s="5"/>
      <c r="G48" s="5"/>
      <c r="H48" s="5"/>
      <c r="I48" s="5"/>
      <c r="J48" s="6"/>
    </row>
    <row r="49" spans="1:10" x14ac:dyDescent="0.2">
      <c r="A49" s="4"/>
      <c r="B49" s="5"/>
      <c r="C49" s="5"/>
      <c r="D49" s="5"/>
      <c r="E49" s="5"/>
      <c r="F49" s="5"/>
      <c r="G49" s="5"/>
      <c r="H49" s="5"/>
      <c r="I49" s="5"/>
      <c r="J49" s="6"/>
    </row>
    <row r="50" spans="1:10" s="30" customFormat="1" ht="15" x14ac:dyDescent="0.2">
      <c r="A50" s="27"/>
      <c r="B50" s="28"/>
      <c r="C50" s="26"/>
      <c r="D50" s="28"/>
      <c r="E50" s="28"/>
      <c r="F50" s="28"/>
      <c r="G50" s="28"/>
      <c r="H50" s="28"/>
      <c r="I50" s="28"/>
      <c r="J50" s="29"/>
    </row>
    <row r="51" spans="1:10" s="30" customFormat="1" ht="15" x14ac:dyDescent="0.2">
      <c r="A51" s="27"/>
      <c r="B51" s="10"/>
      <c r="D51" s="10"/>
      <c r="E51" s="10"/>
      <c r="F51" s="10"/>
      <c r="G51" s="10"/>
      <c r="H51" s="10"/>
      <c r="I51" s="28"/>
      <c r="J51" s="29"/>
    </row>
    <row r="52" spans="1:10" s="30" customFormat="1" ht="15" x14ac:dyDescent="0.2">
      <c r="A52" s="27"/>
      <c r="B52" s="10"/>
      <c r="C52" s="10"/>
      <c r="D52" s="10"/>
      <c r="E52" s="10"/>
      <c r="F52" s="10"/>
      <c r="G52" s="10"/>
      <c r="H52" s="26" t="s">
        <v>78</v>
      </c>
      <c r="I52" s="28"/>
      <c r="J52" s="29"/>
    </row>
    <row r="53" spans="1:10" s="30" customFormat="1" ht="15" x14ac:dyDescent="0.2">
      <c r="A53" s="27"/>
      <c r="B53" s="10"/>
      <c r="C53" s="10"/>
      <c r="D53" s="10"/>
      <c r="E53" s="10"/>
      <c r="F53" s="10"/>
      <c r="G53" s="10"/>
      <c r="H53" s="31" t="s">
        <v>152</v>
      </c>
      <c r="I53" s="28"/>
      <c r="J53" s="29"/>
    </row>
    <row r="54" spans="1:10" ht="15.75" x14ac:dyDescent="0.25">
      <c r="A54" s="4"/>
      <c r="B54" s="32"/>
      <c r="C54" s="32"/>
      <c r="D54" s="32"/>
      <c r="E54" s="32"/>
      <c r="F54" s="32"/>
      <c r="G54" s="32"/>
      <c r="H54" s="32"/>
      <c r="I54" s="5"/>
      <c r="J54" s="6"/>
    </row>
    <row r="55" spans="1:10" x14ac:dyDescent="0.2">
      <c r="A55" s="4"/>
      <c r="B55" s="5"/>
      <c r="C55" s="5"/>
      <c r="D55" s="5"/>
      <c r="E55" s="5"/>
      <c r="F55" s="5"/>
      <c r="G55" s="5"/>
      <c r="H55" s="5"/>
      <c r="I55" s="5"/>
      <c r="J55" s="6"/>
    </row>
    <row r="56" spans="1:10" x14ac:dyDescent="0.2">
      <c r="A56" s="4"/>
      <c r="B56" s="5"/>
      <c r="C56" s="5"/>
      <c r="D56" s="5"/>
      <c r="E56" s="5"/>
      <c r="F56" s="5"/>
      <c r="G56" s="5"/>
      <c r="H56" s="5"/>
      <c r="I56" s="5"/>
      <c r="J56" s="6"/>
    </row>
    <row r="57" spans="1:10" x14ac:dyDescent="0.2">
      <c r="A57" s="7"/>
      <c r="B57" s="8"/>
      <c r="C57" s="8"/>
      <c r="D57" s="8"/>
      <c r="E57" s="8"/>
      <c r="F57" s="8"/>
      <c r="G57" s="8"/>
      <c r="H57" s="8"/>
      <c r="I57" s="8"/>
      <c r="J57" s="9"/>
    </row>
  </sheetData>
  <mergeCells count="1">
    <mergeCell ref="A4:J4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Kopertina</vt:lpstr>
      <vt:lpstr>Aktivet</vt:lpstr>
      <vt:lpstr>Pasivet</vt:lpstr>
      <vt:lpstr>Rezultati</vt:lpstr>
      <vt:lpstr>Kapitali</vt:lpstr>
      <vt:lpstr>AMORTIZ</vt:lpstr>
      <vt:lpstr>Inventari dhe sqarime</vt:lpstr>
      <vt:lpstr>fund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user2</cp:lastModifiedBy>
  <cp:lastPrinted>2018-03-30T13:14:40Z</cp:lastPrinted>
  <dcterms:created xsi:type="dcterms:W3CDTF">2002-02-16T18:16:52Z</dcterms:created>
  <dcterms:modified xsi:type="dcterms:W3CDTF">2023-07-31T18:02:42Z</dcterms:modified>
</cp:coreProperties>
</file>