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e albania xhaferraj\"/>
    </mc:Choice>
  </mc:AlternateContent>
  <bookViews>
    <workbookView xWindow="0" yWindow="0" windowWidth="28800" windowHeight="12000" tabRatio="883"/>
  </bookViews>
  <sheets>
    <sheet name="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9" l="1"/>
  <c r="B37" i="19" l="1"/>
  <c r="B26" i="19" l="1"/>
  <c r="B23" i="19"/>
  <c r="B22" i="19"/>
  <c r="B19" i="19"/>
  <c r="B42" i="19" l="1"/>
  <c r="B47" i="19" s="1"/>
  <c r="B57" i="19" s="1"/>
  <c r="C19" i="19"/>
  <c r="C26" i="19"/>
  <c r="E22" i="19" l="1"/>
  <c r="E23" i="19"/>
  <c r="C23" i="19"/>
  <c r="C22" i="19"/>
  <c r="C42" i="19" s="1"/>
  <c r="C47" i="19" s="1"/>
  <c r="E26" i="19"/>
  <c r="E19" i="19"/>
  <c r="E42" i="19" s="1"/>
  <c r="E47" i="19" s="1"/>
  <c r="E57" i="19" s="1"/>
  <c r="E55" i="19"/>
  <c r="C55" i="19"/>
  <c r="C57" i="19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<sst xmlns="http://schemas.openxmlformats.org/spreadsheetml/2006/main" count="410" uniqueCount="267">
  <si>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</si>
  <si>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</si>
  <si>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</si>
  <si>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</si>
  <si>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</si>
  <si>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</si>
  <si>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</si>
  <si>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</si>
  <si>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</si>
  <si>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</si>
  <si>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</si>
  <si>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</si>
  <si>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</si>
  <si>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</si>
  <si>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</si>
  <si>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</si>
  <si>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</si>
  <si>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</si>
  <si>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</si>
  <si>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</si>
  <si>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</si>
  <si>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</si>
  <si>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</si>
  <si>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</si>
  <si>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</si>
  <si>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</si>
  <si>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</si>
  <si>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</si>
  <si>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</si>
  <si>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</si>
  <si>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</si>
  <si>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</si>
  <si>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</si>
  <si>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</si>
  <si>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</si>
  <si>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</si>
  <si>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</si>
  <si>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</si>
  <si>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</si>
  <si>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</si>
  <si>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</si>
  <si>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</si>
  <si>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</si>
  <si>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</si>
  <si>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</si>
  <si>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</si>
  <si>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</si>
  <si>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</si>
  <si>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</si>
  <si>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</si>
  <si>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</si>
  <si>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</si>
  <si>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</si>
  <si>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</si>
  <si>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</si>
  <si>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</si>
  <si>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</si>
  <si>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</si>
  <si>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</si>
  <si>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</si>
  <si>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</si>
  <si>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</si>
  <si>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</si>
  <si>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</si>
  <si>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</si>
  <si>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</si>
  <si>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</si>
  <si>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</si>
  <si>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</si>
  <si>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</si>
  <si>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</si>
  <si>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</si>
  <si>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</si>
  <si>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</si>
  <si>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</si>
  <si>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</si>
  <si>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</si>
  <si>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</si>
  <si>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</si>
  <si>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</si>
  <si>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</si>
  <si>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</si>
  <si>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</si>
  <si>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</si>
  <si>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</si>
  <si>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</si>
  <si>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</si>
  <si>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</si>
  <si>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</si>
  <si>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</si>
  <si>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</si>
  <si>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</si>
  <si>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</si>
  <si>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</si>
  <si>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</si>
  <si>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</si>
  <si>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</si>
  <si>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</si>
  <si>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</si>
  <si>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</si>
  <si>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</si>
  <si>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</si>
  <si>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</si>
  <si>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</si>
  <si>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</si>
  <si>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</si>
  <si>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</si>
  <si>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</si>
  <si>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</si>
  <si>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</si>
  <si>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</si>
  <si>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</si>
  <si>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</si>
  <si>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</si>
  <si>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</si>
  <si>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</si>
  <si>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</si>
  <si>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</si>
  <si>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</si>
  <si>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</si>
  <si>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</si>
  <si>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</si>
  <si>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</si>
  <si>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</si>
  <si>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</si>
  <si>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</si>
  <si>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</si>
  <si>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</si>
  <si>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</si>
  <si>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</si>
  <si>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</si>
  <si>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</si>
  <si>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</si>
  <si>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</si>
  <si>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</si>
  <si>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</si>
  <si>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</si>
  <si>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</si>
  <si>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</si>
  <si>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</si>
  <si>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</si>
  <si>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</si>
  <si>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</si>
  <si>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</si>
  <si>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</si>
  <si>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</si>
  <si>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</si>
  <si>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</si>
  <si>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</si>
  <si>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</si>
  <si>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</si>
  <si>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</si>
  <si>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</si>
  <si>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</si>
  <si>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</si>
  <si>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</si>
  <si>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</si>
  <si>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</si>
  <si>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</si>
  <si>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</si>
  <si>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</si>
  <si>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</si>
  <si>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</si>
  <si>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</si>
  <si>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</si>
  <si>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</si>
  <si>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</si>
  <si>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</si>
  <si>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</si>
  <si>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</si>
  <si>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</si>
  <si>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</si>
  <si>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</si>
  <si>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</si>
  <si>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</si>
  <si>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</si>
  <si>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</si>
  <si>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</si>
  <si>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</si>
  <si>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</si>
  <si>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</si>
  <si>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</si>
  <si>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</si>
  <si>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</si>
  <si>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</si>
  <si>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</si>
  <si>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</si>
  <si>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</si>
  <si>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</si>
  <si>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</si>
  <si>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</si>
  <si>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</si>
  <si>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</si>
  <si>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</si>
  <si>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</si>
  <si>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</si>
  <si>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</si>
  <si>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</si>
  <si>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</si>
  <si>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</si>
  <si>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</si>
  <si>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</si>
  <si>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</si>
  <si>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</si>
  <si>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</si>
  <si>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</si>
  <si>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</si>
  <si>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</si>
  <si>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</si>
  <si>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</si>
  <si>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</si>
  <si>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</si>
  <si>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</si>
  <si>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</si>
  <si>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</si>
  <si>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</si>
  <si>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</si>
  <si>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</si>
  <si>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</si>
  <si>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</si>
  <si>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</si>
  <si>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</si>
  <si>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</si>
  <si>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</si>
  <si>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</si>
  <si>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</si>
  <si>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</si>
  <si>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</si>
  <si>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</si>
  <si>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emri nga sistemi XHAFERRAJ ALUMIN SHPK </t>
  </si>
  <si>
    <t>NIPT nga sistemi L22406501F</t>
  </si>
  <si>
    <t>Pasqyrat financiare te vitit 2021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</si>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</sst>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11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5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0" fontId="176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6" fillId="0" borderId="0" xfId="6590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6" fillId="0" borderId="0" xfId="6594" applyFont="1" applyFill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6" fillId="0" borderId="0" xfId="6594" applyFont="1" applyFill="1" applyAlignment="1">
      <alignment horizontal="center" vertical="center"/>
    </xf>
    <xf numFmtId="0" fontId="186" fillId="0" borderId="0" xfId="6594" applyFont="1" applyAlignment="1">
      <alignment vertical="center"/>
    </xf>
    <xf numFmtId="0" fontId="186" fillId="0" borderId="0" xfId="6594" applyFont="1" applyAlignment="1">
      <alignment horizontal="center" vertical="center"/>
    </xf>
    <xf numFmtId="0" fontId="187" fillId="0" borderId="0" xfId="6595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  <xf numFmtId="167" fontId="177" fillId="0" borderId="0" xfId="0" applyNumberFormat="1" applyFont="1" applyBorder="1" applyAlignment="1">
      <alignment horizontal="center" vertical="center"/>
    </xf>
    <xf numFmtId="167" fontId="178" fillId="0" borderId="0" xfId="0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1" fillId="0" borderId="25" xfId="215" applyNumberFormat="1" applyFont="1" applyBorder="1" applyAlignment="1">
      <alignment horizontal="right"/>
    </xf>
    <xf numFmtId="167" fontId="181" fillId="0" borderId="0" xfId="215" applyNumberFormat="1" applyFont="1" applyBorder="1" applyAlignment="1">
      <alignment horizontal="right"/>
    </xf>
    <xf numFmtId="167" fontId="178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horizontal="right" wrapText="1"/>
    </xf>
    <xf numFmtId="167" fontId="179" fillId="61" borderId="0" xfId="215" applyNumberFormat="1" applyFont="1" applyFill="1" applyBorder="1" applyAlignment="1" applyProtection="1">
      <alignment horizontal="right" wrapText="1"/>
    </xf>
    <xf numFmtId="167" fontId="177" fillId="0" borderId="25" xfId="215" applyNumberFormat="1" applyFont="1" applyBorder="1" applyAlignment="1">
      <alignment horizontal="right" vertical="center"/>
    </xf>
    <xf numFmtId="167" fontId="178" fillId="0" borderId="0" xfId="6590" applyNumberFormat="1" applyFont="1" applyAlignment="1">
      <alignment horizontal="right"/>
    </xf>
    <xf numFmtId="167" fontId="181" fillId="0" borderId="15" xfId="215" applyNumberFormat="1" applyFont="1" applyFill="1" applyBorder="1" applyAlignment="1">
      <alignment horizontal="right"/>
    </xf>
    <xf numFmtId="167" fontId="186" fillId="0" borderId="0" xfId="6594" applyNumberFormat="1" applyFont="1" applyAlignment="1">
      <alignment horizontal="center" vertical="center"/>
    </xf>
    <xf numFmtId="167" fontId="186" fillId="0" borderId="0" xfId="215" applyNumberFormat="1" applyFont="1" applyAlignment="1">
      <alignment horizontal="center" vertical="center"/>
    </xf>
    <xf numFmtId="167" fontId="187" fillId="0" borderId="0" xfId="3275" applyNumberFormat="1" applyFont="1" applyAlignment="1">
      <alignment horizontal="center"/>
    </xf>
    <xf numFmtId="167" fontId="181" fillId="34" borderId="25" xfId="215" applyNumberFormat="1" applyFont="1" applyFill="1" applyBorder="1" applyAlignment="1">
      <alignment horizontal="right"/>
    </xf>
    <xf numFmtId="43" fontId="175" fillId="0" borderId="0" xfId="215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/>
    <xf numFmtId="43" fontId="177" fillId="0" borderId="0" xfId="215" applyFont="1" applyBorder="1" applyAlignment="1">
      <alignment horizontal="center" vertical="center"/>
    </xf>
    <xf numFmtId="43" fontId="178" fillId="0" borderId="0" xfId="215" applyFont="1"/>
    <xf numFmtId="43" fontId="175" fillId="0" borderId="0" xfId="215" applyFont="1" applyFill="1" applyBorder="1" applyAlignment="1" applyProtection="1">
      <alignment horizontal="right" wrapText="1"/>
    </xf>
    <xf numFmtId="43" fontId="175" fillId="61" borderId="0" xfId="215" applyFont="1" applyFill="1" applyBorder="1" applyAlignment="1" applyProtection="1">
      <alignment horizontal="right" wrapText="1"/>
    </xf>
    <xf numFmtId="43" fontId="181" fillId="0" borderId="25" xfId="215" applyFont="1" applyBorder="1" applyAlignment="1">
      <alignment horizontal="right"/>
    </xf>
    <xf numFmtId="43" fontId="181" fillId="0" borderId="0" xfId="215" applyFont="1" applyBorder="1" applyAlignment="1">
      <alignment horizontal="right"/>
    </xf>
    <xf numFmtId="43" fontId="181" fillId="34" borderId="25" xfId="215" applyFont="1" applyFill="1" applyBorder="1" applyAlignment="1">
      <alignment horizontal="right"/>
    </xf>
    <xf numFmtId="43" fontId="178" fillId="0" borderId="15" xfId="215" applyFont="1" applyBorder="1" applyAlignment="1">
      <alignment horizontal="right"/>
    </xf>
    <xf numFmtId="43" fontId="179" fillId="0" borderId="0" xfId="215" applyFont="1" applyFill="1" applyBorder="1" applyAlignment="1" applyProtection="1">
      <alignment horizontal="right" wrapText="1"/>
    </xf>
    <xf numFmtId="43" fontId="179" fillId="61" borderId="0" xfId="215" applyFont="1" applyFill="1" applyBorder="1" applyAlignment="1" applyProtection="1">
      <alignment horizontal="right" wrapText="1"/>
    </xf>
    <xf numFmtId="43" fontId="177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/>
    </xf>
    <xf numFmtId="43" fontId="186" fillId="0" borderId="0" xfId="215" applyFont="1" applyAlignment="1">
      <alignment horizontal="center" vertical="center"/>
    </xf>
    <xf numFmtId="43" fontId="187" fillId="0" borderId="0" xfId="215" applyFont="1" applyAlignment="1">
      <alignment horizontal="center"/>
    </xf>
    <xf numFmtId="43" fontId="188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5" workbookViewId="0">
      <selection activeCell="K26" sqref="K26"/>
    </sheetView>
  </sheetViews>
  <sheetFormatPr defaultColWidth="9.140625" defaultRowHeight="14.25" customHeight="1"/>
  <cols>
    <col min="1" max="1" width="110.5703125" style="36" customWidth="1"/>
    <col min="2" max="2" width="19.42578125" style="99" customWidth="1"/>
    <col min="3" max="3" width="17.85546875" style="81" customWidth="1"/>
    <col min="4" max="4" width="2.7109375" style="35" customWidth="1"/>
    <col min="5" max="5" width="15.7109375" style="35" hidden="1" customWidth="1"/>
    <col min="6" max="6" width="2.5703125" style="35" customWidth="1"/>
    <col min="7" max="16384" width="9.140625" style="36"/>
  </cols>
  <sheetData>
    <row r="1" spans="1:6" ht="14.25" customHeight="1">
      <c r="A1" s="41" t="s">
        <v>231</v>
      </c>
    </row>
    <row r="2" spans="1:6" ht="14.25" customHeight="1">
      <c r="A2" s="42" t="s">
        <v>229</v>
      </c>
    </row>
    <row r="3" spans="1:6" ht="14.25" customHeight="1">
      <c r="A3" s="42" t="s">
        <v>230</v>
      </c>
    </row>
    <row r="4" spans="1:6" ht="14.25" customHeight="1">
      <c r="A4" s="42" t="s">
        <v>223</v>
      </c>
    </row>
    <row r="5" spans="1:6" ht="14.25" customHeight="1">
      <c r="A5" s="41" t="s">
        <v>218</v>
      </c>
      <c r="B5" s="100"/>
      <c r="C5" s="82"/>
      <c r="D5" s="36"/>
      <c r="E5" s="36"/>
      <c r="F5" s="36"/>
    </row>
    <row r="6" spans="1:6" ht="14.25" customHeight="1">
      <c r="A6" s="40"/>
      <c r="B6" s="101" t="s">
        <v>211</v>
      </c>
      <c r="C6" s="83" t="s">
        <v>211</v>
      </c>
      <c r="D6" s="37"/>
      <c r="E6" s="37" t="s">
        <v>211</v>
      </c>
      <c r="F6" s="47"/>
    </row>
    <row r="7" spans="1:6" ht="14.25" customHeight="1">
      <c r="A7" s="40"/>
      <c r="B7" s="101" t="s">
        <v>212</v>
      </c>
      <c r="C7" s="37" t="s">
        <v>213</v>
      </c>
      <c r="D7" s="37"/>
      <c r="E7" s="37" t="s">
        <v>213</v>
      </c>
      <c r="F7" s="47"/>
    </row>
    <row r="8" spans="1:6" ht="14.25" customHeight="1">
      <c r="A8" s="51"/>
      <c r="B8" s="102"/>
      <c r="C8" s="84"/>
      <c r="D8" s="39"/>
      <c r="E8" s="38"/>
      <c r="F8" s="46"/>
    </row>
    <row r="9" spans="1:6" ht="14.25" customHeight="1">
      <c r="A9" s="52" t="s">
        <v>215</v>
      </c>
      <c r="B9" s="103"/>
      <c r="C9" s="85"/>
      <c r="D9" s="44"/>
      <c r="E9" s="43"/>
      <c r="F9" s="43"/>
    </row>
    <row r="10" spans="1:6" ht="14.25" customHeight="1">
      <c r="A10" s="49" t="s">
        <v>224</v>
      </c>
      <c r="B10" s="104">
        <v>278646222.63</v>
      </c>
      <c r="C10" s="86">
        <v>246616002</v>
      </c>
      <c r="D10" s="44"/>
      <c r="E10" s="50">
        <v>178072409</v>
      </c>
      <c r="F10" s="43"/>
    </row>
    <row r="11" spans="1:6" ht="14.25" customHeight="1">
      <c r="A11" s="49" t="s">
        <v>225</v>
      </c>
      <c r="B11" s="104"/>
      <c r="C11" s="86"/>
      <c r="D11" s="44"/>
      <c r="E11" s="50"/>
      <c r="F11" s="43"/>
    </row>
    <row r="12" spans="1:6" ht="14.25" customHeight="1">
      <c r="A12" s="49" t="s">
        <v>226</v>
      </c>
      <c r="B12" s="104"/>
      <c r="C12" s="86"/>
      <c r="D12" s="44"/>
      <c r="E12" s="50"/>
      <c r="F12" s="43"/>
    </row>
    <row r="13" spans="1:6" ht="14.25" customHeight="1">
      <c r="A13" s="49" t="s">
        <v>227</v>
      </c>
      <c r="B13" s="104"/>
      <c r="C13" s="86"/>
      <c r="D13" s="44"/>
      <c r="E13" s="50"/>
      <c r="F13" s="43"/>
    </row>
    <row r="14" spans="1:6" ht="14.25" customHeight="1">
      <c r="A14" s="49" t="s">
        <v>228</v>
      </c>
      <c r="B14" s="104">
        <v>283311.74</v>
      </c>
      <c r="C14" s="86"/>
      <c r="D14" s="44"/>
      <c r="E14" s="50">
        <v>35000</v>
      </c>
      <c r="F14" s="43"/>
    </row>
    <row r="15" spans="1:6" ht="14.25" customHeight="1">
      <c r="A15" s="52" t="s">
        <v>232</v>
      </c>
      <c r="B15" s="104"/>
      <c r="C15" s="86"/>
      <c r="D15" s="44"/>
      <c r="E15" s="50"/>
      <c r="F15" s="43"/>
    </row>
    <row r="16" spans="1:6" ht="14.25" customHeight="1">
      <c r="A16" s="52" t="s">
        <v>233</v>
      </c>
      <c r="B16" s="104"/>
      <c r="C16" s="86"/>
      <c r="D16" s="44"/>
      <c r="E16" s="50"/>
      <c r="F16" s="43"/>
    </row>
    <row r="17" spans="1:6" ht="14.25" customHeight="1">
      <c r="A17" s="52" t="s">
        <v>234</v>
      </c>
      <c r="B17" s="104"/>
      <c r="C17" s="86"/>
      <c r="D17" s="44"/>
      <c r="E17" s="50"/>
      <c r="F17" s="43"/>
    </row>
    <row r="18" spans="1:6" ht="14.25" customHeight="1">
      <c r="A18" s="52" t="s">
        <v>216</v>
      </c>
      <c r="B18" s="103"/>
      <c r="C18" s="85"/>
      <c r="D18" s="44"/>
      <c r="E18" s="43"/>
      <c r="F18" s="43"/>
    </row>
    <row r="19" spans="1:6" ht="14.25" customHeight="1">
      <c r="A19" s="49" t="s">
        <v>216</v>
      </c>
      <c r="B19" s="104">
        <f>-(207569641.88)</f>
        <v>-207569641.88</v>
      </c>
      <c r="C19" s="86">
        <f>-(179911358.57)</f>
        <v>-179911358.56999999</v>
      </c>
      <c r="D19" s="44"/>
      <c r="E19" s="50">
        <f>-(136164297+162354)</f>
        <v>-136326651</v>
      </c>
      <c r="F19" s="43"/>
    </row>
    <row r="20" spans="1:6" ht="14.25" customHeight="1">
      <c r="A20" s="49" t="s">
        <v>235</v>
      </c>
      <c r="B20" s="104"/>
      <c r="C20" s="86"/>
      <c r="D20" s="44"/>
      <c r="E20" s="50"/>
      <c r="F20" s="43"/>
    </row>
    <row r="21" spans="1:6" ht="14.25" customHeight="1">
      <c r="A21" s="52" t="s">
        <v>236</v>
      </c>
      <c r="B21" s="103"/>
      <c r="C21" s="85"/>
      <c r="D21" s="44"/>
      <c r="E21" s="43"/>
      <c r="F21" s="43"/>
    </row>
    <row r="22" spans="1:6" ht="14.25" customHeight="1">
      <c r="A22" s="49" t="s">
        <v>237</v>
      </c>
      <c r="B22" s="104">
        <f>-15811709</f>
        <v>-15811709</v>
      </c>
      <c r="C22" s="86">
        <f>-14108495</f>
        <v>-14108495</v>
      </c>
      <c r="D22" s="44"/>
      <c r="E22" s="50">
        <f>-9970514</f>
        <v>-9970514</v>
      </c>
      <c r="F22" s="43"/>
    </row>
    <row r="23" spans="1:6" ht="14.25" customHeight="1">
      <c r="A23" s="49" t="s">
        <v>238</v>
      </c>
      <c r="B23" s="104">
        <f>-2640551</f>
        <v>-2640551</v>
      </c>
      <c r="C23" s="86">
        <f>-2355844</f>
        <v>-2355844</v>
      </c>
      <c r="D23" s="44"/>
      <c r="E23" s="50">
        <f>-1665077</f>
        <v>-1665077</v>
      </c>
      <c r="F23" s="43"/>
    </row>
    <row r="24" spans="1:6" ht="14.25" customHeight="1">
      <c r="A24" s="49" t="s">
        <v>239</v>
      </c>
      <c r="B24" s="104"/>
      <c r="C24" s="86"/>
      <c r="D24" s="44"/>
      <c r="E24" s="50"/>
      <c r="F24" s="43"/>
    </row>
    <row r="25" spans="1:6" ht="14.25" customHeight="1">
      <c r="A25" s="52" t="s">
        <v>240</v>
      </c>
      <c r="B25" s="104"/>
      <c r="C25" s="86"/>
      <c r="D25" s="44"/>
      <c r="E25" s="50"/>
      <c r="F25" s="43"/>
    </row>
    <row r="26" spans="1:6" ht="14.25" customHeight="1">
      <c r="A26" s="52" t="s">
        <v>241</v>
      </c>
      <c r="B26" s="104">
        <f>-1511328.12</f>
        <v>-1511328.12</v>
      </c>
      <c r="C26" s="86">
        <f>-1895157.08</f>
        <v>-1895157.08</v>
      </c>
      <c r="D26" s="44"/>
      <c r="E26" s="50">
        <f>-2047696</f>
        <v>-2047696</v>
      </c>
      <c r="F26" s="43"/>
    </row>
    <row r="27" spans="1:6" ht="14.25" customHeight="1">
      <c r="A27" s="52" t="s">
        <v>242</v>
      </c>
      <c r="B27" s="104">
        <v>-18009265.030000001</v>
      </c>
      <c r="C27" s="86">
        <v>-16550544.35</v>
      </c>
      <c r="D27" s="44"/>
      <c r="E27" s="50">
        <v>-11814134</v>
      </c>
      <c r="F27" s="43"/>
    </row>
    <row r="28" spans="1:6" ht="14.25" customHeight="1">
      <c r="A28" s="52" t="s">
        <v>210</v>
      </c>
      <c r="B28" s="103"/>
      <c r="C28" s="85"/>
      <c r="D28" s="44"/>
      <c r="E28" s="43"/>
      <c r="F28" s="43"/>
    </row>
    <row r="29" spans="1:6" ht="14.25" customHeight="1">
      <c r="A29" s="49" t="s">
        <v>243</v>
      </c>
      <c r="B29" s="104"/>
      <c r="C29" s="86"/>
      <c r="D29" s="44"/>
      <c r="E29" s="50"/>
      <c r="F29" s="43"/>
    </row>
    <row r="30" spans="1:6" ht="14.25" customHeight="1">
      <c r="A30" s="49" t="s">
        <v>244</v>
      </c>
      <c r="B30" s="104"/>
      <c r="C30" s="86"/>
      <c r="D30" s="44"/>
      <c r="E30" s="50"/>
      <c r="F30" s="43"/>
    </row>
    <row r="31" spans="1:6" ht="14.25" customHeight="1">
      <c r="A31" s="49" t="s">
        <v>245</v>
      </c>
      <c r="B31" s="104"/>
      <c r="C31" s="86"/>
      <c r="D31" s="44"/>
      <c r="E31" s="50"/>
      <c r="F31" s="43"/>
    </row>
    <row r="32" spans="1:6" ht="14.25" customHeight="1">
      <c r="A32" s="49" t="s">
        <v>246</v>
      </c>
      <c r="B32" s="104"/>
      <c r="C32" s="86"/>
      <c r="D32" s="44"/>
      <c r="E32" s="50"/>
      <c r="F32" s="43"/>
    </row>
    <row r="33" spans="1:6" ht="14.25" customHeight="1">
      <c r="A33" s="49" t="s">
        <v>247</v>
      </c>
      <c r="B33" s="104"/>
      <c r="C33" s="86">
        <v>222859</v>
      </c>
      <c r="D33" s="44"/>
      <c r="E33" s="50">
        <v>733833</v>
      </c>
      <c r="F33" s="43"/>
    </row>
    <row r="34" spans="1:6" ht="14.25" customHeight="1">
      <c r="A34" s="49" t="s">
        <v>248</v>
      </c>
      <c r="B34" s="104"/>
      <c r="C34" s="86"/>
      <c r="D34" s="44"/>
      <c r="E34" s="50"/>
      <c r="F34" s="43"/>
    </row>
    <row r="35" spans="1:6" ht="14.25" customHeight="1">
      <c r="A35" s="52" t="s">
        <v>249</v>
      </c>
      <c r="B35" s="104"/>
      <c r="C35" s="86"/>
      <c r="D35" s="44"/>
      <c r="E35" s="50"/>
      <c r="F35" s="43"/>
    </row>
    <row r="36" spans="1:6" ht="14.25" customHeight="1">
      <c r="A36" s="52" t="s">
        <v>250</v>
      </c>
      <c r="B36" s="103"/>
      <c r="C36" s="85"/>
      <c r="D36" s="53"/>
      <c r="E36" s="43"/>
      <c r="F36" s="43"/>
    </row>
    <row r="37" spans="1:6" ht="14.25" customHeight="1">
      <c r="A37" s="49" t="s">
        <v>251</v>
      </c>
      <c r="B37" s="104">
        <f>-414912.43</f>
        <v>-414912.43</v>
      </c>
      <c r="C37" s="86"/>
      <c r="D37" s="44"/>
      <c r="E37" s="50"/>
      <c r="F37" s="43"/>
    </row>
    <row r="38" spans="1:6" ht="14.25" customHeight="1">
      <c r="A38" s="49" t="s">
        <v>252</v>
      </c>
      <c r="B38" s="104"/>
      <c r="C38" s="86"/>
      <c r="D38" s="44"/>
      <c r="E38" s="50"/>
      <c r="F38" s="43"/>
    </row>
    <row r="39" spans="1:6" ht="14.25" customHeight="1">
      <c r="A39" s="49" t="s">
        <v>253</v>
      </c>
      <c r="B39" s="104"/>
      <c r="C39" s="86"/>
      <c r="D39" s="44"/>
      <c r="E39" s="50">
        <v>116110</v>
      </c>
      <c r="F39" s="43"/>
    </row>
    <row r="40" spans="1:6" ht="14.25" customHeight="1">
      <c r="A40" s="52" t="s">
        <v>254</v>
      </c>
      <c r="B40" s="104"/>
      <c r="C40" s="86"/>
      <c r="D40" s="44"/>
      <c r="E40" s="50"/>
      <c r="F40" s="43"/>
    </row>
    <row r="41" spans="1:6" ht="14.25" customHeight="1">
      <c r="A41" s="54" t="s">
        <v>255</v>
      </c>
      <c r="B41" s="104"/>
      <c r="C41" s="86"/>
      <c r="D41" s="44"/>
      <c r="E41" s="50"/>
      <c r="F41" s="43"/>
    </row>
    <row r="42" spans="1:6" ht="14.25" customHeight="1">
      <c r="A42" s="52" t="s">
        <v>217</v>
      </c>
      <c r="B42" s="105">
        <f>SUM(B9:B41)</f>
        <v>32972126.910000011</v>
      </c>
      <c r="C42" s="87">
        <f>SUM(C9:C41)</f>
        <v>32017462.000000007</v>
      </c>
      <c r="D42" s="45"/>
      <c r="E42" s="55">
        <f>SUM(E9:E41)</f>
        <v>17133280</v>
      </c>
      <c r="F42" s="48"/>
    </row>
    <row r="43" spans="1:6" ht="14.25" customHeight="1">
      <c r="A43" s="52" t="s">
        <v>26</v>
      </c>
      <c r="B43" s="106"/>
      <c r="C43" s="88"/>
      <c r="D43" s="45"/>
      <c r="E43" s="45"/>
      <c r="F43" s="48"/>
    </row>
    <row r="44" spans="1:6" ht="14.25" customHeight="1">
      <c r="A44" s="49" t="s">
        <v>256</v>
      </c>
      <c r="B44" s="104">
        <v>-5005654.0999999996</v>
      </c>
      <c r="C44" s="86">
        <v>-4858441</v>
      </c>
      <c r="D44" s="44"/>
      <c r="E44" s="50">
        <v>-2671375</v>
      </c>
      <c r="F44" s="43"/>
    </row>
    <row r="45" spans="1:6" ht="14.25" customHeight="1">
      <c r="A45" s="49" t="s">
        <v>257</v>
      </c>
      <c r="B45" s="104"/>
      <c r="C45" s="86"/>
      <c r="D45" s="44"/>
      <c r="E45" s="50"/>
      <c r="F45" s="43"/>
    </row>
    <row r="46" spans="1:6" ht="14.25" customHeight="1">
      <c r="A46" s="49" t="s">
        <v>258</v>
      </c>
      <c r="B46" s="104"/>
      <c r="C46" s="86"/>
      <c r="D46" s="44"/>
      <c r="E46" s="50"/>
      <c r="F46" s="43"/>
    </row>
    <row r="47" spans="1:6" ht="14.25" customHeight="1">
      <c r="A47" s="52" t="s">
        <v>259</v>
      </c>
      <c r="B47" s="107">
        <f>SUM(B42:B46)</f>
        <v>27966472.81000001</v>
      </c>
      <c r="C47" s="98">
        <f>SUM(C42:C46)</f>
        <v>27159021.000000007</v>
      </c>
      <c r="D47" s="48"/>
      <c r="E47" s="56">
        <f>SUM(E42:E46)</f>
        <v>14461905</v>
      </c>
      <c r="F47" s="48"/>
    </row>
    <row r="48" spans="1:6" ht="14.25" customHeight="1" thickBot="1">
      <c r="A48" s="57"/>
      <c r="B48" s="108"/>
      <c r="C48" s="89"/>
      <c r="D48" s="58"/>
      <c r="E48" s="58"/>
      <c r="F48" s="59"/>
    </row>
    <row r="49" spans="1:6" ht="14.25" customHeight="1" thickTop="1">
      <c r="A49" s="60" t="s">
        <v>260</v>
      </c>
      <c r="B49" s="109"/>
      <c r="C49" s="90"/>
      <c r="D49" s="61"/>
      <c r="E49" s="61"/>
      <c r="F49" s="59"/>
    </row>
    <row r="50" spans="1:6" ht="14.25" customHeight="1">
      <c r="A50" s="49" t="s">
        <v>219</v>
      </c>
      <c r="B50" s="110"/>
      <c r="C50" s="91"/>
      <c r="D50" s="61"/>
      <c r="E50" s="62"/>
      <c r="F50" s="43"/>
    </row>
    <row r="51" spans="1:6" ht="14.25" customHeight="1">
      <c r="A51" s="49" t="s">
        <v>261</v>
      </c>
      <c r="B51" s="110"/>
      <c r="C51" s="91"/>
      <c r="D51" s="61"/>
      <c r="E51" s="62"/>
      <c r="F51" s="43"/>
    </row>
    <row r="52" spans="1:6" ht="14.25" customHeight="1">
      <c r="A52" s="49" t="s">
        <v>220</v>
      </c>
      <c r="B52" s="110"/>
      <c r="C52" s="91"/>
      <c r="D52" s="61"/>
      <c r="E52" s="62"/>
      <c r="F52" s="46"/>
    </row>
    <row r="53" spans="1:6" ht="14.25" customHeight="1">
      <c r="A53" s="49" t="s">
        <v>221</v>
      </c>
      <c r="B53" s="110"/>
      <c r="C53" s="91"/>
      <c r="D53" s="61"/>
      <c r="E53" s="62"/>
      <c r="F53" s="63"/>
    </row>
    <row r="54" spans="1:6" ht="14.25" customHeight="1">
      <c r="A54" s="64" t="s">
        <v>214</v>
      </c>
      <c r="B54" s="110"/>
      <c r="C54" s="91"/>
      <c r="D54" s="61"/>
      <c r="E54" s="62"/>
      <c r="F54" s="65"/>
    </row>
    <row r="55" spans="1:6" ht="14.25" customHeight="1">
      <c r="A55" s="60" t="s">
        <v>262</v>
      </c>
      <c r="B55" s="111">
        <f>SUM(B50:B54)</f>
        <v>0</v>
      </c>
      <c r="C55" s="92">
        <f>SUM(C50:C54)</f>
        <v>0</v>
      </c>
      <c r="D55" s="67"/>
      <c r="E55" s="66">
        <f>SUM(E50:E54)</f>
        <v>0</v>
      </c>
      <c r="F55" s="63"/>
    </row>
    <row r="56" spans="1:6" ht="14.25" customHeight="1">
      <c r="A56" s="68"/>
      <c r="B56" s="112"/>
      <c r="C56" s="93"/>
      <c r="D56" s="70"/>
      <c r="E56" s="69"/>
      <c r="F56" s="63"/>
    </row>
    <row r="57" spans="1:6" ht="14.25" customHeight="1" thickBot="1">
      <c r="A57" s="60" t="s">
        <v>263</v>
      </c>
      <c r="B57" s="115">
        <f>B47+B55</f>
        <v>27966472.81000001</v>
      </c>
      <c r="C57" s="94">
        <f>C47+C55</f>
        <v>27159021.000000007</v>
      </c>
      <c r="D57" s="72"/>
      <c r="E57" s="71">
        <f>E47+E55</f>
        <v>14461905</v>
      </c>
      <c r="F57" s="63"/>
    </row>
    <row r="58" spans="1:6" ht="14.25" customHeight="1" thickTop="1">
      <c r="A58" s="68"/>
      <c r="B58" s="112"/>
      <c r="C58" s="93"/>
      <c r="D58" s="70"/>
      <c r="E58" s="69"/>
      <c r="F58" s="63"/>
    </row>
    <row r="59" spans="1:6" ht="14.25" customHeight="1">
      <c r="A59" s="73" t="s">
        <v>222</v>
      </c>
      <c r="B59" s="112"/>
      <c r="C59" s="93"/>
      <c r="D59" s="70"/>
      <c r="E59" s="69"/>
      <c r="F59" s="74"/>
    </row>
    <row r="60" spans="1:6" ht="14.25" customHeight="1">
      <c r="A60" s="68" t="s">
        <v>264</v>
      </c>
      <c r="B60" s="104"/>
      <c r="C60" s="86"/>
      <c r="D60" s="43"/>
      <c r="E60" s="50"/>
      <c r="F60" s="74"/>
    </row>
    <row r="61" spans="1:6" ht="14.25" customHeight="1">
      <c r="A61" s="68" t="s">
        <v>265</v>
      </c>
      <c r="B61" s="104"/>
      <c r="C61" s="86"/>
      <c r="D61" s="43"/>
      <c r="E61" s="50"/>
      <c r="F61" s="74"/>
    </row>
    <row r="62" spans="1:6" ht="14.25" customHeight="1">
      <c r="A62" s="75"/>
      <c r="B62" s="113"/>
      <c r="C62" s="95"/>
      <c r="D62" s="76"/>
      <c r="E62" s="76"/>
      <c r="F62" s="74"/>
    </row>
    <row r="63" spans="1:6" ht="14.25" customHeight="1">
      <c r="A63" s="75"/>
      <c r="B63" s="113"/>
      <c r="C63" s="96"/>
      <c r="D63" s="76"/>
      <c r="E63" s="76"/>
      <c r="F63" s="74"/>
    </row>
    <row r="64" spans="1:6" ht="14.25" customHeight="1">
      <c r="A64" s="77" t="s">
        <v>266</v>
      </c>
      <c r="B64" s="113"/>
      <c r="C64" s="95"/>
      <c r="D64" s="76"/>
      <c r="E64" s="76"/>
      <c r="F64" s="74"/>
    </row>
    <row r="65" spans="1:6" ht="14.25" customHeight="1">
      <c r="A65" s="78"/>
      <c r="B65" s="114"/>
      <c r="C65" s="97"/>
      <c r="D65" s="79"/>
      <c r="E65" s="79"/>
      <c r="F65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2023-07-24T20:30:11Z</dcterms:modified>
</cp:coreProperties>
</file>