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 activeTab="3"/>
  </bookViews>
  <sheets>
    <sheet name="Scholz shpk_ Bilanci 2012" sheetId="1" r:id="rId1"/>
    <sheet name="Pasqyra e te ardh &amp; shpenz" sheetId="3" r:id="rId2"/>
    <sheet name="Pasq e ndrysh ne kapital" sheetId="4" r:id="rId3"/>
    <sheet name="Pasqyra e fluksit monetar" sheetId="5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asd">#REF!</definedName>
    <definedName name="BalanceSheetDates">#REF!</definedName>
    <definedName name="ColorNames">#REF!</definedName>
    <definedName name="Conventions">#REF!</definedName>
    <definedName name="IncomeStatementDates">#REF!</definedName>
    <definedName name="sectionNames">#REF!</definedName>
    <definedName name="Units">#REF!</definedName>
  </definedNames>
  <calcPr calcId="145621"/>
</workbook>
</file>

<file path=xl/calcChain.xml><?xml version="1.0" encoding="utf-8"?>
<calcChain xmlns="http://schemas.openxmlformats.org/spreadsheetml/2006/main">
  <c r="D29" i="5" l="1"/>
  <c r="E26" i="5"/>
  <c r="D26" i="5"/>
  <c r="E20" i="5"/>
  <c r="E27" i="5" s="1"/>
  <c r="D16" i="5"/>
  <c r="D20" i="5" s="1"/>
  <c r="E13" i="5"/>
  <c r="D13" i="5"/>
  <c r="E30" i="4"/>
  <c r="E29" i="4"/>
  <c r="E28" i="4"/>
  <c r="E27" i="4"/>
  <c r="E26" i="4"/>
  <c r="E25" i="4"/>
  <c r="E24" i="4"/>
  <c r="E23" i="4"/>
  <c r="E22" i="4"/>
  <c r="E21" i="4"/>
  <c r="D20" i="4"/>
  <c r="E20" i="4" s="1"/>
  <c r="C19" i="4"/>
  <c r="C31" i="4" s="1"/>
  <c r="E18" i="4"/>
  <c r="E17" i="4"/>
  <c r="E16" i="4"/>
  <c r="E15" i="4"/>
  <c r="E14" i="4"/>
  <c r="E13" i="4"/>
  <c r="E12" i="4"/>
  <c r="E11" i="4"/>
  <c r="E10" i="4"/>
  <c r="E9" i="4"/>
  <c r="E8" i="4"/>
  <c r="G25" i="3"/>
  <c r="F20" i="3"/>
  <c r="F25" i="3" s="1"/>
  <c r="G14" i="3"/>
  <c r="F14" i="3"/>
  <c r="F13" i="3"/>
  <c r="G12" i="3"/>
  <c r="F12" i="3"/>
  <c r="G11" i="3"/>
  <c r="F11" i="3"/>
  <c r="G7" i="3"/>
  <c r="G6" i="3"/>
  <c r="F6" i="3"/>
  <c r="G42" i="1"/>
  <c r="G41" i="1"/>
  <c r="F41" i="1"/>
  <c r="F40" i="1"/>
  <c r="G38" i="1"/>
  <c r="F38" i="1"/>
  <c r="G35" i="1"/>
  <c r="G36" i="1" s="1"/>
  <c r="F35" i="1"/>
  <c r="F36" i="1" s="1"/>
  <c r="F33" i="1"/>
  <c r="G32" i="1"/>
  <c r="F32" i="1"/>
  <c r="G29" i="1"/>
  <c r="F29" i="1"/>
  <c r="G28" i="1"/>
  <c r="G17" i="1"/>
  <c r="F17" i="1"/>
  <c r="G16" i="1"/>
  <c r="G20" i="1" s="1"/>
  <c r="F16" i="1"/>
  <c r="G12" i="1"/>
  <c r="F12" i="1"/>
  <c r="G11" i="1"/>
  <c r="F11" i="1"/>
  <c r="F10" i="1"/>
  <c r="F9" i="1"/>
  <c r="G7" i="1"/>
  <c r="G13" i="1" s="1"/>
  <c r="G22" i="1" s="1"/>
  <c r="F7" i="1"/>
  <c r="F13" i="1" l="1"/>
  <c r="G33" i="1"/>
  <c r="G44" i="1" s="1"/>
  <c r="G15" i="3"/>
  <c r="G16" i="3" s="1"/>
  <c r="F15" i="3"/>
  <c r="F16" i="3" s="1"/>
  <c r="D27" i="5"/>
  <c r="D31" i="4"/>
  <c r="E31" i="4"/>
  <c r="E19" i="4"/>
  <c r="F20" i="1"/>
  <c r="F22" i="1" s="1"/>
  <c r="F42" i="1"/>
  <c r="F44" i="1" s="1"/>
  <c r="G27" i="3" l="1"/>
  <c r="F27" i="3"/>
  <c r="G29" i="3" l="1"/>
  <c r="F29" i="3"/>
</calcChain>
</file>

<file path=xl/sharedStrings.xml><?xml version="1.0" encoding="utf-8"?>
<sst xmlns="http://schemas.openxmlformats.org/spreadsheetml/2006/main" count="153" uniqueCount="135">
  <si>
    <t>BILANCI KONTABEL</t>
  </si>
  <si>
    <t>Shenime</t>
  </si>
  <si>
    <t>31 dhjetor 2012</t>
  </si>
  <si>
    <t>31 dhjetor 2011</t>
  </si>
  <si>
    <t>Aktivet</t>
  </si>
  <si>
    <t>I.</t>
  </si>
  <si>
    <t>I. Aktivet afatshkurtra</t>
  </si>
  <si>
    <t>1. Mjete monetare</t>
  </si>
  <si>
    <t>3</t>
  </si>
  <si>
    <t>2. Derivative dhe aktive te mbajtura per tregtim</t>
  </si>
  <si>
    <t>3. Kliente per mallra produkte &amp; sherbime</t>
  </si>
  <si>
    <t>4</t>
  </si>
  <si>
    <t>4.Debitore, kreditore te tjere</t>
  </si>
  <si>
    <t>5</t>
  </si>
  <si>
    <t>5. Inventari</t>
  </si>
  <si>
    <t>6</t>
  </si>
  <si>
    <t>6. Aktive te tjera afatshkurta</t>
  </si>
  <si>
    <t>7</t>
  </si>
  <si>
    <t>Total i aktiveve afatshkurtra (I)</t>
  </si>
  <si>
    <t>II.</t>
  </si>
  <si>
    <t>II. Aktivet afatgjata</t>
  </si>
  <si>
    <t>1. Investime financiare afatgjata</t>
  </si>
  <si>
    <t>8</t>
  </si>
  <si>
    <t>2. Aktive afatgjata materiale</t>
  </si>
  <si>
    <t>9</t>
  </si>
  <si>
    <t>3. Aktivet afatgjata jomateriale</t>
  </si>
  <si>
    <t>4. Aktive te tjera afatgjata</t>
  </si>
  <si>
    <t>Totali i aktiveve afatgjata (II)</t>
  </si>
  <si>
    <t>Totali i aktiveve (I + II)</t>
  </si>
  <si>
    <t>Detyrimet dhe kapitali</t>
  </si>
  <si>
    <t xml:space="preserve">I. Detyrimet afatshkurtra </t>
  </si>
  <si>
    <t>1. Derivativet</t>
  </si>
  <si>
    <t>2. Huate afatshkurtra</t>
  </si>
  <si>
    <t>3.Llogari te pagueshme dhe detyrime te tjera</t>
  </si>
  <si>
    <t>10</t>
  </si>
  <si>
    <t>4. Grantet dhe te ardhurat e shtyra</t>
  </si>
  <si>
    <t>5. Provizionet afatshkurtra</t>
  </si>
  <si>
    <t>6. Taksa te pagueshme</t>
  </si>
  <si>
    <t>11</t>
  </si>
  <si>
    <t>Totali i detyrimeve afatshkurtra (I)</t>
  </si>
  <si>
    <t>II. Detyrime Afatgjata</t>
  </si>
  <si>
    <t>1. Huamarrje te tjera afatgjata</t>
  </si>
  <si>
    <t>12</t>
  </si>
  <si>
    <t>Totali i detyrimeve afatgjata (II)</t>
  </si>
  <si>
    <t>III.</t>
  </si>
  <si>
    <t>III. Kapitali</t>
  </si>
  <si>
    <t>1. Kapitali aksioner</t>
  </si>
  <si>
    <t>13</t>
  </si>
  <si>
    <t>2. Rezervat statutore dhe ligjore</t>
  </si>
  <si>
    <t>3. Fitimet (humbjet) e akumuluara</t>
  </si>
  <si>
    <t xml:space="preserve">4. Fitimi (humbja) e vitit </t>
  </si>
  <si>
    <t>Totali i kapitalit (III)</t>
  </si>
  <si>
    <t>Totali i detyrimeve dhe kapitalit (I+II+III)</t>
  </si>
  <si>
    <t>Nr.</t>
  </si>
  <si>
    <t>Sh?nime</t>
  </si>
  <si>
    <t>Periudha e mbyllur me 31 dhjetor 2012</t>
  </si>
  <si>
    <t>Viti i mbyllur me 31 dhjetor 2011</t>
  </si>
  <si>
    <t>1. Te ardhurat nga shitja</t>
  </si>
  <si>
    <t>2. Te ardhura te tjera nga veprimtarite e shfrytezimit</t>
  </si>
  <si>
    <t>Pakesuar me Shpenzimet</t>
  </si>
  <si>
    <t>3. Kosto e materialeve dhe e mallrave</t>
  </si>
  <si>
    <t>4. Shpenzime personeli</t>
  </si>
  <si>
    <t>5. Amortizimet dhe zhvleresimet</t>
  </si>
  <si>
    <t>6. Shpenzime te tjera</t>
  </si>
  <si>
    <t>10,16</t>
  </si>
  <si>
    <t>7. Totali i shpenzimeve (shuma 3-6)</t>
  </si>
  <si>
    <t>8. Fitimi (humbja) nga veprimtaria kryesore (1+2+/-3-8)</t>
  </si>
  <si>
    <t>9. Te ardhurat dhe shpenzimet financiare nga njesite e kontrolluara</t>
  </si>
  <si>
    <t xml:space="preserve">10. Te ardhurat dhe shpenzimet financiare nga pjesemarrjet </t>
  </si>
  <si>
    <t>11. Te ardhurat dhe shpenzimet financiare</t>
  </si>
  <si>
    <t>11.1. Te ardhura (shpenzime) financiare nga investime financiare afatgjata, neto</t>
  </si>
  <si>
    <t>11.2. Te ardhura (shpenzime) nga interesat, neto</t>
  </si>
  <si>
    <t>11.3. Te ardhura (shpenzime) nga kurset e kembimi, neto</t>
  </si>
  <si>
    <t xml:space="preserve">11.4. Te ardhura (shpenzime) te tjera financiare, neto </t>
  </si>
  <si>
    <t>12. Totali i te ardhurave dhe shpenzimeve financiare (11.1+/-11.2+/-11.3+/-11.4)</t>
  </si>
  <si>
    <t>13. Fitimi (humbja) para tatimit (8+/-12)</t>
  </si>
  <si>
    <t>14. Tatimi fitimi</t>
  </si>
  <si>
    <t>15. Fitimi (humbja) e vitit (13-14)</t>
  </si>
  <si>
    <t>Pjesa e fitimit neto p?r aksionar?t e shoq?ris? m?m?</t>
  </si>
  <si>
    <t xml:space="preserve">Pjesa e fitimit neto p?r aksionar?t e pakic?s </t>
  </si>
  <si>
    <t>PASQYRA E TE ARDHURAVE DHE SHPENZIMEVE GJITHPERFSHIRESE</t>
  </si>
  <si>
    <t>Nr</t>
  </si>
  <si>
    <t>Emertimi</t>
  </si>
  <si>
    <t>Kapitali aksionar</t>
  </si>
  <si>
    <t>Fitimi pashperndare</t>
  </si>
  <si>
    <t xml:space="preserve">    TOTALI</t>
  </si>
  <si>
    <t>I</t>
  </si>
  <si>
    <t>Pozicioni me 31 Dhjetor 2010</t>
  </si>
  <si>
    <t>Fitimi neto per periudhen kontabel</t>
  </si>
  <si>
    <t>Dividentet e paguar</t>
  </si>
  <si>
    <t>Rritja e rezerves se kapitalit</t>
  </si>
  <si>
    <t>Transferimi ne rezerva te tjera</t>
  </si>
  <si>
    <t>Rrezerve rivlersimi nga AAGJ</t>
  </si>
  <si>
    <t>Emetimi aksioneve</t>
  </si>
  <si>
    <t>Emertimi kapitali aksionar</t>
  </si>
  <si>
    <t>Aksione te thesari te riblera</t>
  </si>
  <si>
    <t>Terheqje kapitali per zvoglim</t>
  </si>
  <si>
    <t>Transferim ne detyrime</t>
  </si>
  <si>
    <t>II</t>
  </si>
  <si>
    <t>Pozicioni me 31 Dhjetor 2011</t>
  </si>
  <si>
    <t>Transferimi ne kapital</t>
  </si>
  <si>
    <t>III</t>
  </si>
  <si>
    <t>Pozicioni me 31 dhjetor 2012</t>
  </si>
  <si>
    <t xml:space="preserve">Pasqyra e Fluksit Monetar - Metoda Direkte </t>
  </si>
  <si>
    <t>Periudha e mbyllur me 31 Dhjetor 2012</t>
  </si>
  <si>
    <t>Viti  i mbyllur           me 31 Dhjetor 2011</t>
  </si>
  <si>
    <t xml:space="preserve">Fluksi monetar nga veprimtaritë e shfrytëzimit </t>
  </si>
  <si>
    <t xml:space="preserve">Mjetet monetare (MM) të arkëtuara nga klientët </t>
  </si>
  <si>
    <t xml:space="preserve">MM të paguara ndaj furnitorëve dhe punonjësve </t>
  </si>
  <si>
    <t xml:space="preserve">MM të ardhura nga veprimtaritë </t>
  </si>
  <si>
    <t xml:space="preserve">Interesi i paguar </t>
  </si>
  <si>
    <t xml:space="preserve">Tatim mbi fitimin i paguar </t>
  </si>
  <si>
    <r>
      <t xml:space="preserve">MM </t>
    </r>
    <r>
      <rPr>
        <i/>
        <sz val="9"/>
        <rFont val="Calibri"/>
        <family val="2"/>
        <scheme val="minor"/>
      </rPr>
      <t xml:space="preserve">neto nga veprimtaritë </t>
    </r>
    <r>
      <rPr>
        <sz val="9"/>
        <rFont val="Calibri"/>
        <family val="2"/>
        <scheme val="minor"/>
      </rPr>
      <t xml:space="preserve">e </t>
    </r>
    <r>
      <rPr>
        <i/>
        <sz val="9"/>
        <rFont val="Calibri"/>
        <family val="2"/>
        <scheme val="minor"/>
      </rPr>
      <t xml:space="preserve">shfrytëzimit </t>
    </r>
  </si>
  <si>
    <t xml:space="preserve">Fluksi monetar nga veprimtaritë investuese </t>
  </si>
  <si>
    <t xml:space="preserve">Blerja e njësisë së kontrolluar X minus paratë e Arkëtuara </t>
  </si>
  <si>
    <t xml:space="preserve">Blerja e aktiveve afatgjata materiale </t>
  </si>
  <si>
    <t xml:space="preserve">Të ardhura nga shitja e paisjeve </t>
  </si>
  <si>
    <t>Interesi i arkëtuar,  humbje nga kembimi</t>
  </si>
  <si>
    <t xml:space="preserve">Dividentët e arkëtuar </t>
  </si>
  <si>
    <r>
      <t xml:space="preserve">MM </t>
    </r>
    <r>
      <rPr>
        <i/>
        <sz val="9"/>
        <rFont val="Calibri"/>
        <family val="2"/>
        <scheme val="minor"/>
      </rPr>
      <t xml:space="preserve">neto të përdorura në veprimtaritë investuese </t>
    </r>
  </si>
  <si>
    <t xml:space="preserve">Fluksi monetar nga aktivitetet financiare </t>
  </si>
  <si>
    <t xml:space="preserve">. </t>
  </si>
  <si>
    <t xml:space="preserve">Të ardhura nga emetimi i kapitalit aksioner </t>
  </si>
  <si>
    <t xml:space="preserve">.. </t>
  </si>
  <si>
    <t xml:space="preserve">Të ardhura nga huamarrje afatgjata </t>
  </si>
  <si>
    <t xml:space="preserve">Pagesat e detyrimeve të qerasë financiare </t>
  </si>
  <si>
    <t xml:space="preserve">Disidentë të paguar </t>
  </si>
  <si>
    <r>
      <t xml:space="preserve">MM </t>
    </r>
    <r>
      <rPr>
        <i/>
        <sz val="9"/>
        <rFont val="Calibri"/>
        <family val="2"/>
        <scheme val="minor"/>
      </rPr>
      <t xml:space="preserve">neto </t>
    </r>
    <r>
      <rPr>
        <sz val="9"/>
        <rFont val="Calibri"/>
        <family val="2"/>
        <scheme val="minor"/>
      </rPr>
      <t xml:space="preserve">e </t>
    </r>
    <r>
      <rPr>
        <i/>
        <sz val="9"/>
        <rFont val="Calibri"/>
        <family val="2"/>
        <scheme val="minor"/>
      </rPr>
      <t xml:space="preserve">përdorua në Veprimtaritë Financiare </t>
    </r>
  </si>
  <si>
    <t xml:space="preserve">Rritja/Rënia neto e mjeteve monetare </t>
  </si>
  <si>
    <t xml:space="preserve">Mjetet monetare në fillim të periudhës kontabël </t>
  </si>
  <si>
    <t xml:space="preserve">Mjetet monetare në fund të periudhës kontabël </t>
  </si>
  <si>
    <t>Pasqyra e Fluksit Monetar - Metoda Direkte 2012</t>
  </si>
  <si>
    <t>Pasqyra e Ndryshimeve ne Kapital</t>
  </si>
  <si>
    <t>"Scholz"Shpk, 31 Dhjetor 2012</t>
  </si>
  <si>
    <t>(Te gjitha balancat jane ne leke)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</si>
</sst>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[$ALL]\ #,##0"/>
    <numFmt numFmtId="165" formatCode="_(* #,##0_);_(* \(#,##0\);_(* &quot;-&quot;??_);_(@_)"/>
    <numFmt numFmtId="166" formatCode="_(* #,##0.0_);_(* \(#,##0.0\);_(* &quot;-&quot;?_);@_)"/>
    <numFmt numFmtId="167" formatCode="0.0%"/>
    <numFmt numFmtId="168" formatCode="_(* #,##0.0_);_(* \(#,##0.0\);_(* &quot;-&quot;??_);_(@_)"/>
  </numFmts>
  <fonts count="27" x14ac:knownFonts="1">
    <font>
      <sz val="10"/>
      <color indexed="8"/>
      <name val="Arial"/>
      <charset val="1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  <charset val="238"/>
    </font>
    <font>
      <b/>
      <sz val="10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u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0"/>
      <color indexed="55"/>
      <name val="Calibri"/>
      <family val="2"/>
      <scheme val="minor"/>
    </font>
    <font>
      <b/>
      <sz val="8"/>
      <color indexed="24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color indexed="24"/>
      <name val="Arial"/>
      <family val="2"/>
      <charset val="238"/>
    </font>
    <font>
      <b/>
      <sz val="11"/>
      <color indexed="24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24"/>
      </bottom>
      <diagonal/>
    </border>
  </borders>
  <cellStyleXfs count="10">
    <xf numFmtId="164" fontId="0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9" fontId="11" fillId="0" borderId="0" applyFont="0" applyFill="0" applyBorder="0" applyAlignment="0" applyProtection="0">
      <alignment horizontal="left"/>
    </xf>
    <xf numFmtId="166" fontId="12" fillId="0" borderId="0" applyAlignment="0" applyProtection="0"/>
    <xf numFmtId="167" fontId="13" fillId="0" borderId="0" applyFill="0" applyBorder="0" applyAlignment="0" applyProtection="0"/>
    <xf numFmtId="49" fontId="13" fillId="0" borderId="0" applyNumberFormat="0" applyAlignment="0" applyProtection="0">
      <alignment horizontal="left"/>
    </xf>
    <xf numFmtId="49" fontId="14" fillId="0" borderId="4" applyNumberFormat="0" applyAlignment="0" applyProtection="0">
      <alignment horizontal="left" wrapText="1"/>
    </xf>
    <xf numFmtId="49" fontId="14" fillId="0" borderId="0" applyNumberFormat="0" applyAlignment="0" applyProtection="0">
      <alignment horizontal="left" wrapText="1"/>
    </xf>
    <xf numFmtId="49" fontId="15" fillId="0" borderId="0" applyAlignment="0" applyProtection="0">
      <alignment horizontal="left"/>
    </xf>
    <xf numFmtId="164" fontId="16" fillId="0" borderId="0"/>
  </cellStyleXfs>
  <cellXfs count="138">
    <xf numFmtId="0" fontId="0" fillId="0" borderId="0" xfId="0" applyNumberFormat="1"/>
    <xf numFmtId="164" fontId="1" fillId="2" borderId="0" xfId="0" applyFont="1" applyFill="1" applyBorder="1"/>
    <xf numFmtId="164" fontId="2" fillId="2" borderId="0" xfId="0" applyFont="1" applyFill="1" applyBorder="1" applyAlignment="1">
      <alignment horizontal="center"/>
    </xf>
    <xf numFmtId="164" fontId="3" fillId="2" borderId="0" xfId="0" applyFont="1" applyFill="1" applyBorder="1"/>
    <xf numFmtId="165" fontId="3" fillId="2" borderId="0" xfId="1" applyNumberFormat="1" applyFont="1" applyFill="1" applyBorder="1"/>
    <xf numFmtId="164" fontId="3" fillId="3" borderId="0" xfId="0" applyFont="1" applyFill="1" applyBorder="1" applyAlignment="1">
      <alignment horizontal="right"/>
    </xf>
    <xf numFmtId="164" fontId="5" fillId="2" borderId="0" xfId="0" applyFont="1" applyFill="1" applyBorder="1" applyAlignment="1">
      <alignment horizontal="center" vertical="top" wrapText="1"/>
    </xf>
    <xf numFmtId="164" fontId="6" fillId="2" borderId="0" xfId="0" applyFont="1" applyFill="1" applyBorder="1" applyAlignment="1">
      <alignment horizontal="left" vertical="top" wrapText="1"/>
    </xf>
    <xf numFmtId="164" fontId="6" fillId="2" borderId="0" xfId="0" applyFont="1" applyFill="1" applyBorder="1" applyAlignment="1">
      <alignment horizontal="center" vertical="top" wrapText="1"/>
    </xf>
    <xf numFmtId="165" fontId="6" fillId="2" borderId="0" xfId="1" applyNumberFormat="1" applyFont="1" applyFill="1" applyBorder="1" applyAlignment="1">
      <alignment horizontal="center" vertical="top" wrapText="1"/>
    </xf>
    <xf numFmtId="164" fontId="6" fillId="3" borderId="0" xfId="0" applyFont="1" applyFill="1" applyBorder="1" applyAlignment="1">
      <alignment horizontal="right" vertical="top" wrapText="1"/>
    </xf>
    <xf numFmtId="164" fontId="7" fillId="2" borderId="0" xfId="0" applyFont="1" applyFill="1" applyBorder="1" applyAlignment="1">
      <alignment horizontal="left" vertical="top" wrapText="1"/>
    </xf>
    <xf numFmtId="164" fontId="8" fillId="2" borderId="0" xfId="0" applyFont="1" applyFill="1" applyBorder="1" applyAlignment="1">
      <alignment horizontal="right" vertical="top" wrapText="1"/>
    </xf>
    <xf numFmtId="165" fontId="8" fillId="2" borderId="0" xfId="1" applyNumberFormat="1" applyFont="1" applyFill="1" applyBorder="1" applyAlignment="1">
      <alignment horizontal="right" vertical="top" wrapText="1"/>
    </xf>
    <xf numFmtId="164" fontId="8" fillId="3" borderId="0" xfId="0" applyFont="1" applyFill="1" applyBorder="1" applyAlignment="1">
      <alignment horizontal="right" vertical="top" wrapText="1"/>
    </xf>
    <xf numFmtId="165" fontId="8" fillId="2" borderId="0" xfId="1" applyNumberFormat="1" applyFont="1" applyFill="1" applyBorder="1" applyAlignment="1">
      <alignment horizontal="justify" vertical="top" wrapText="1"/>
    </xf>
    <xf numFmtId="165" fontId="8" fillId="3" borderId="0" xfId="1" applyNumberFormat="1" applyFont="1" applyFill="1" applyBorder="1" applyAlignment="1">
      <alignment horizontal="right" vertical="top" wrapText="1"/>
    </xf>
    <xf numFmtId="164" fontId="9" fillId="2" borderId="0" xfId="0" applyFont="1" applyFill="1" applyBorder="1" applyAlignment="1">
      <alignment horizontal="center" vertical="top" wrapText="1"/>
    </xf>
    <xf numFmtId="164" fontId="8" fillId="2" borderId="0" xfId="0" applyFont="1" applyFill="1" applyBorder="1" applyAlignment="1">
      <alignment horizontal="left" vertical="top" wrapText="1"/>
    </xf>
    <xf numFmtId="49" fontId="8" fillId="2" borderId="0" xfId="1" applyNumberFormat="1" applyFont="1" applyFill="1" applyBorder="1" applyAlignment="1">
      <alignment horizontal="center" vertical="top" wrapText="1"/>
    </xf>
    <xf numFmtId="165" fontId="8" fillId="3" borderId="0" xfId="1" applyNumberFormat="1" applyFont="1" applyFill="1" applyBorder="1" applyAlignment="1">
      <alignment horizontal="center" vertical="top" wrapText="1"/>
    </xf>
    <xf numFmtId="165" fontId="1" fillId="2" borderId="0" xfId="1" applyNumberFormat="1" applyFont="1" applyFill="1" applyBorder="1"/>
    <xf numFmtId="165" fontId="6" fillId="2" borderId="1" xfId="1" applyNumberFormat="1" applyFont="1" applyFill="1" applyBorder="1" applyAlignment="1">
      <alignment horizontal="right" vertical="top" wrapText="1"/>
    </xf>
    <xf numFmtId="165" fontId="6" fillId="3" borderId="1" xfId="1" applyNumberFormat="1" applyFont="1" applyFill="1" applyBorder="1" applyAlignment="1">
      <alignment horizontal="right" vertical="top" wrapText="1"/>
    </xf>
    <xf numFmtId="165" fontId="8" fillId="2" borderId="0" xfId="1" applyNumberFormat="1" applyFont="1" applyFill="1" applyBorder="1" applyAlignment="1">
      <alignment horizontal="center" vertical="top" wrapText="1"/>
    </xf>
    <xf numFmtId="165" fontId="8" fillId="3" borderId="2" xfId="1" applyNumberFormat="1" applyFont="1" applyFill="1" applyBorder="1" applyAlignment="1">
      <alignment horizontal="right" vertical="top" wrapText="1"/>
    </xf>
    <xf numFmtId="165" fontId="6" fillId="2" borderId="3" xfId="1" applyNumberFormat="1" applyFont="1" applyFill="1" applyBorder="1" applyAlignment="1">
      <alignment horizontal="right" vertical="top" wrapText="1"/>
    </xf>
    <xf numFmtId="165" fontId="6" fillId="3" borderId="3" xfId="1" applyNumberFormat="1" applyFont="1" applyFill="1" applyBorder="1" applyAlignment="1">
      <alignment horizontal="right" vertical="top" wrapText="1"/>
    </xf>
    <xf numFmtId="43" fontId="8" fillId="2" borderId="0" xfId="1" applyNumberFormat="1" applyFont="1" applyFill="1" applyBorder="1" applyAlignment="1">
      <alignment horizontal="center" vertical="top" wrapText="1"/>
    </xf>
    <xf numFmtId="165" fontId="6" fillId="3" borderId="0" xfId="1" applyNumberFormat="1" applyFont="1" applyFill="1" applyBorder="1" applyAlignment="1">
      <alignment horizontal="right" vertical="top" wrapText="1"/>
    </xf>
    <xf numFmtId="165" fontId="3" fillId="3" borderId="0" xfId="1" applyNumberFormat="1" applyFont="1" applyFill="1" applyBorder="1"/>
    <xf numFmtId="37" fontId="3" fillId="3" borderId="0" xfId="0" applyNumberFormat="1" applyFont="1" applyFill="1" applyBorder="1" applyAlignment="1">
      <alignment horizontal="right"/>
    </xf>
    <xf numFmtId="165" fontId="6" fillId="2" borderId="0" xfId="1" applyNumberFormat="1" applyFont="1" applyFill="1" applyBorder="1" applyAlignment="1">
      <alignment horizontal="right" vertical="top" wrapText="1"/>
    </xf>
    <xf numFmtId="165" fontId="6" fillId="2" borderId="1" xfId="1" applyNumberFormat="1" applyFont="1" applyFill="1" applyBorder="1" applyAlignment="1">
      <alignment horizontal="center" vertical="top" wrapText="1"/>
    </xf>
    <xf numFmtId="165" fontId="6" fillId="3" borderId="1" xfId="1" applyNumberFormat="1" applyFont="1" applyFill="1" applyBorder="1" applyAlignment="1">
      <alignment horizontal="center" vertical="top" wrapText="1"/>
    </xf>
    <xf numFmtId="164" fontId="10" fillId="2" borderId="0" xfId="0" applyFont="1" applyFill="1" applyBorder="1" applyAlignment="1">
      <alignment horizontal="right"/>
    </xf>
    <xf numFmtId="164" fontId="10" fillId="2" borderId="0" xfId="0" applyFont="1" applyFill="1" applyBorder="1"/>
    <xf numFmtId="165" fontId="10" fillId="2" borderId="0" xfId="0" applyNumberFormat="1" applyFont="1" applyFill="1" applyBorder="1" applyAlignment="1">
      <alignment horizontal="right"/>
    </xf>
    <xf numFmtId="165" fontId="10" fillId="3" borderId="0" xfId="0" applyNumberFormat="1" applyFont="1" applyFill="1" applyBorder="1" applyAlignment="1">
      <alignment horizontal="right"/>
    </xf>
    <xf numFmtId="164" fontId="1" fillId="2" borderId="0" xfId="0" applyFont="1" applyFill="1" applyBorder="1" applyAlignment="1">
      <alignment horizontal="left"/>
    </xf>
    <xf numFmtId="164" fontId="1" fillId="3" borderId="0" xfId="0" applyFont="1" applyFill="1" applyBorder="1" applyAlignment="1">
      <alignment horizontal="right"/>
    </xf>
    <xf numFmtId="164" fontId="17" fillId="2" borderId="0" xfId="0" applyFont="1" applyFill="1" applyBorder="1"/>
    <xf numFmtId="164" fontId="17" fillId="2" borderId="0" xfId="0" applyFont="1" applyFill="1" applyBorder="1" applyAlignment="1">
      <alignment horizontal="center"/>
    </xf>
    <xf numFmtId="164" fontId="18" fillId="2" borderId="0" xfId="0" applyFont="1" applyFill="1" applyBorder="1" applyAlignment="1">
      <alignment horizontal="center"/>
    </xf>
    <xf numFmtId="3" fontId="18" fillId="2" borderId="0" xfId="0" applyNumberFormat="1" applyFont="1" applyFill="1" applyBorder="1" applyAlignment="1">
      <alignment horizontal="center"/>
    </xf>
    <xf numFmtId="164" fontId="17" fillId="2" borderId="0" xfId="0" applyFon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center"/>
    </xf>
    <xf numFmtId="164" fontId="3" fillId="2" borderId="0" xfId="0" applyFont="1" applyFill="1" applyBorder="1" applyAlignment="1">
      <alignment horizontal="right"/>
    </xf>
    <xf numFmtId="164" fontId="19" fillId="2" borderId="0" xfId="0" applyFont="1" applyFill="1" applyBorder="1" applyAlignment="1">
      <alignment horizontal="center" vertical="center" wrapText="1"/>
    </xf>
    <xf numFmtId="164" fontId="6" fillId="2" borderId="0" xfId="0" applyFont="1" applyFill="1" applyBorder="1" applyAlignment="1">
      <alignment horizontal="right" vertical="center" wrapText="1"/>
    </xf>
    <xf numFmtId="3" fontId="6" fillId="2" borderId="0" xfId="0" applyNumberFormat="1" applyFont="1" applyFill="1" applyBorder="1" applyAlignment="1">
      <alignment horizontal="right" vertical="center" wrapText="1"/>
    </xf>
    <xf numFmtId="164" fontId="6" fillId="2" borderId="0" xfId="0" applyFont="1" applyFill="1" applyBorder="1" applyAlignment="1">
      <alignment horizontal="right" vertical="top" wrapText="1"/>
    </xf>
    <xf numFmtId="164" fontId="8" fillId="2" borderId="0" xfId="0" applyFont="1" applyFill="1" applyBorder="1" applyAlignment="1">
      <alignment vertical="top" wrapText="1"/>
    </xf>
    <xf numFmtId="3" fontId="8" fillId="2" borderId="0" xfId="0" applyNumberFormat="1" applyFont="1" applyFill="1" applyBorder="1" applyAlignment="1">
      <alignment horizontal="center" vertical="top" wrapText="1"/>
    </xf>
    <xf numFmtId="164" fontId="8" fillId="2" borderId="0" xfId="0" applyFont="1" applyFill="1" applyBorder="1" applyAlignment="1">
      <alignment horizontal="center" vertical="top" wrapText="1"/>
    </xf>
    <xf numFmtId="164" fontId="8" fillId="3" borderId="0" xfId="0" applyFont="1" applyFill="1" applyBorder="1" applyAlignment="1">
      <alignment horizontal="center" vertical="top" wrapText="1"/>
    </xf>
    <xf numFmtId="164" fontId="6" fillId="0" borderId="0" xfId="0" applyFont="1"/>
    <xf numFmtId="164" fontId="8" fillId="2" borderId="0" xfId="0" applyFont="1" applyFill="1" applyBorder="1" applyAlignment="1">
      <alignment vertical="center" wrapText="1"/>
    </xf>
    <xf numFmtId="164" fontId="19" fillId="2" borderId="0" xfId="0" applyFont="1" applyFill="1" applyBorder="1" applyAlignment="1">
      <alignment horizontal="centerContinuous" vertical="center" wrapText="1"/>
    </xf>
    <xf numFmtId="164" fontId="6" fillId="2" borderId="0" xfId="0" applyFont="1" applyFill="1" applyBorder="1" applyAlignment="1">
      <alignment vertical="top" wrapText="1"/>
    </xf>
    <xf numFmtId="164" fontId="17" fillId="2" borderId="2" xfId="0" applyFont="1" applyFill="1" applyBorder="1"/>
    <xf numFmtId="164" fontId="19" fillId="2" borderId="2" xfId="0" applyFont="1" applyFill="1" applyBorder="1" applyAlignment="1">
      <alignment horizontal="center" vertical="center" wrapText="1"/>
    </xf>
    <xf numFmtId="164" fontId="6" fillId="2" borderId="2" xfId="0" applyFont="1" applyFill="1" applyBorder="1" applyAlignment="1">
      <alignment vertical="top" wrapText="1"/>
    </xf>
    <xf numFmtId="3" fontId="8" fillId="2" borderId="2" xfId="0" applyNumberFormat="1" applyFont="1" applyFill="1" applyBorder="1" applyAlignment="1">
      <alignment horizontal="center" vertical="top" wrapText="1"/>
    </xf>
    <xf numFmtId="164" fontId="8" fillId="2" borderId="2" xfId="0" applyFont="1" applyFill="1" applyBorder="1" applyAlignment="1">
      <alignment horizontal="center" vertical="top" wrapText="1"/>
    </xf>
    <xf numFmtId="165" fontId="6" fillId="2" borderId="2" xfId="1" applyNumberFormat="1" applyFont="1" applyFill="1" applyBorder="1" applyAlignment="1">
      <alignment horizontal="right" vertical="top" wrapText="1"/>
    </xf>
    <xf numFmtId="164" fontId="6" fillId="2" borderId="0" xfId="0" applyFont="1" applyFill="1" applyBorder="1" applyAlignment="1">
      <alignment horizontal="justify" vertical="top" wrapText="1"/>
    </xf>
    <xf numFmtId="164" fontId="17" fillId="2" borderId="1" xfId="0" applyFont="1" applyFill="1" applyBorder="1"/>
    <xf numFmtId="164" fontId="19" fillId="2" borderId="1" xfId="0" applyFont="1" applyFill="1" applyBorder="1" applyAlignment="1">
      <alignment horizontal="center" vertical="center" wrapText="1"/>
    </xf>
    <xf numFmtId="164" fontId="6" fillId="2" borderId="1" xfId="0" applyFont="1" applyFill="1" applyBorder="1" applyAlignment="1">
      <alignment vertical="top" wrapText="1"/>
    </xf>
    <xf numFmtId="3" fontId="8" fillId="2" borderId="1" xfId="0" applyNumberFormat="1" applyFont="1" applyFill="1" applyBorder="1" applyAlignment="1">
      <alignment horizontal="center" vertical="top" wrapText="1"/>
    </xf>
    <xf numFmtId="164" fontId="8" fillId="2" borderId="1" xfId="0" applyFont="1" applyFill="1" applyBorder="1" applyAlignment="1">
      <alignment horizontal="center" vertical="top" wrapText="1"/>
    </xf>
    <xf numFmtId="164" fontId="17" fillId="2" borderId="3" xfId="0" applyFont="1" applyFill="1" applyBorder="1"/>
    <xf numFmtId="164" fontId="19" fillId="2" borderId="3" xfId="0" applyFont="1" applyFill="1" applyBorder="1" applyAlignment="1">
      <alignment horizontal="center" vertical="center" wrapText="1"/>
    </xf>
    <xf numFmtId="164" fontId="6" fillId="2" borderId="3" xfId="0" applyFont="1" applyFill="1" applyBorder="1" applyAlignment="1">
      <alignment vertical="top" wrapText="1"/>
    </xf>
    <xf numFmtId="3" fontId="8" fillId="2" borderId="3" xfId="0" applyNumberFormat="1" applyFont="1" applyFill="1" applyBorder="1" applyAlignment="1">
      <alignment horizontal="center" vertical="top" wrapText="1"/>
    </xf>
    <xf numFmtId="164" fontId="8" fillId="2" borderId="3" xfId="0" applyFont="1" applyFill="1" applyBorder="1" applyAlignment="1">
      <alignment horizontal="center" vertical="top" wrapText="1"/>
    </xf>
    <xf numFmtId="164" fontId="20" fillId="2" borderId="0" xfId="0" applyFont="1" applyFill="1" applyBorder="1" applyAlignment="1">
      <alignment vertical="top" wrapText="1"/>
    </xf>
    <xf numFmtId="3" fontId="19" fillId="2" borderId="0" xfId="0" applyNumberFormat="1" applyFont="1" applyFill="1" applyBorder="1" applyAlignment="1">
      <alignment horizontal="center" vertical="top" wrapText="1"/>
    </xf>
    <xf numFmtId="164" fontId="19" fillId="2" borderId="0" xfId="0" applyFont="1" applyFill="1" applyBorder="1" applyAlignment="1">
      <alignment horizontal="center" vertical="top" wrapText="1"/>
    </xf>
    <xf numFmtId="164" fontId="20" fillId="2" borderId="0" xfId="0" applyFont="1" applyFill="1" applyBorder="1" applyAlignment="1">
      <alignment horizontal="right" vertical="top" wrapText="1"/>
    </xf>
    <xf numFmtId="165" fontId="17" fillId="2" borderId="0" xfId="0" applyNumberFormat="1" applyFont="1" applyFill="1" applyBorder="1" applyAlignment="1">
      <alignment horizontal="right"/>
    </xf>
    <xf numFmtId="164" fontId="9" fillId="3" borderId="0" xfId="0" applyFont="1" applyFill="1"/>
    <xf numFmtId="164" fontId="3" fillId="3" borderId="0" xfId="0" applyFont="1" applyFill="1" applyAlignment="1">
      <alignment horizontal="center"/>
    </xf>
    <xf numFmtId="164" fontId="3" fillId="3" borderId="0" xfId="0" applyFont="1" applyFill="1"/>
    <xf numFmtId="164" fontId="8" fillId="3" borderId="0" xfId="0" applyFont="1" applyFill="1"/>
    <xf numFmtId="164" fontId="21" fillId="3" borderId="0" xfId="0" applyFont="1" applyFill="1" applyBorder="1" applyAlignment="1"/>
    <xf numFmtId="164" fontId="3" fillId="3" borderId="2" xfId="0" applyFont="1" applyFill="1" applyBorder="1" applyAlignment="1">
      <alignment horizontal="center" vertical="center"/>
    </xf>
    <xf numFmtId="164" fontId="3" fillId="3" borderId="2" xfId="0" applyFont="1" applyFill="1" applyBorder="1" applyAlignment="1">
      <alignment horizontal="righ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164" fontId="2" fillId="3" borderId="1" xfId="0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horizontal="right" vertical="center"/>
    </xf>
    <xf numFmtId="0" fontId="3" fillId="3" borderId="0" xfId="0" applyNumberFormat="1" applyFont="1" applyFill="1" applyBorder="1" applyAlignment="1">
      <alignment horizontal="center" vertical="center"/>
    </xf>
    <xf numFmtId="164" fontId="8" fillId="3" borderId="0" xfId="0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right" vertical="center"/>
    </xf>
    <xf numFmtId="165" fontId="3" fillId="3" borderId="0" xfId="1" applyNumberFormat="1" applyFont="1" applyFill="1" applyBorder="1" applyAlignment="1">
      <alignment horizontal="right" vertical="center"/>
    </xf>
    <xf numFmtId="164" fontId="3" fillId="3" borderId="0" xfId="0" applyFont="1" applyFill="1" applyBorder="1" applyAlignment="1">
      <alignment vertical="center"/>
    </xf>
    <xf numFmtId="0" fontId="2" fillId="3" borderId="2" xfId="0" applyNumberFormat="1" applyFont="1" applyFill="1" applyBorder="1" applyAlignment="1">
      <alignment horizontal="center" vertical="center"/>
    </xf>
    <xf numFmtId="164" fontId="2" fillId="3" borderId="2" xfId="0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center" vertical="center"/>
    </xf>
    <xf numFmtId="164" fontId="8" fillId="3" borderId="1" xfId="0" applyFont="1" applyFill="1" applyBorder="1" applyAlignment="1">
      <alignment vertical="center"/>
    </xf>
    <xf numFmtId="43" fontId="8" fillId="3" borderId="1" xfId="1" applyFont="1" applyFill="1" applyBorder="1" applyAlignment="1">
      <alignment horizontal="right" vertical="center"/>
    </xf>
    <xf numFmtId="3" fontId="8" fillId="3" borderId="1" xfId="0" applyNumberFormat="1" applyFont="1" applyFill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/>
    </xf>
    <xf numFmtId="0" fontId="3" fillId="3" borderId="2" xfId="0" applyNumberFormat="1" applyFont="1" applyFill="1" applyBorder="1" applyAlignment="1">
      <alignment horizontal="center" vertical="center"/>
    </xf>
    <xf numFmtId="164" fontId="3" fillId="3" borderId="2" xfId="0" applyFont="1" applyFill="1" applyBorder="1" applyAlignment="1">
      <alignment vertical="center"/>
    </xf>
    <xf numFmtId="168" fontId="8" fillId="3" borderId="2" xfId="1" applyNumberFormat="1" applyFont="1" applyFill="1" applyBorder="1" applyAlignment="1">
      <alignment horizontal="right" vertical="center"/>
    </xf>
    <xf numFmtId="168" fontId="3" fillId="3" borderId="2" xfId="1" applyNumberFormat="1" applyFont="1" applyFill="1" applyBorder="1" applyAlignment="1">
      <alignment horizontal="right" vertical="center"/>
    </xf>
    <xf numFmtId="168" fontId="8" fillId="3" borderId="0" xfId="1" applyNumberFormat="1" applyFont="1" applyFill="1" applyBorder="1" applyAlignment="1">
      <alignment horizontal="right" vertical="center"/>
    </xf>
    <xf numFmtId="168" fontId="3" fillId="3" borderId="0" xfId="1" applyNumberFormat="1" applyFont="1" applyFill="1" applyBorder="1" applyAlignment="1">
      <alignment horizontal="right" vertical="center"/>
    </xf>
    <xf numFmtId="164" fontId="1" fillId="3" borderId="0" xfId="0" applyFont="1" applyFill="1"/>
    <xf numFmtId="3" fontId="9" fillId="3" borderId="0" xfId="0" applyNumberFormat="1" applyFont="1" applyFill="1"/>
    <xf numFmtId="164" fontId="22" fillId="3" borderId="0" xfId="0" applyFont="1" applyFill="1" applyBorder="1"/>
    <xf numFmtId="3" fontId="22" fillId="3" borderId="0" xfId="0" applyNumberFormat="1" applyFont="1" applyFill="1" applyBorder="1" applyAlignment="1">
      <alignment horizontal="right"/>
    </xf>
    <xf numFmtId="164" fontId="23" fillId="3" borderId="0" xfId="0" applyFont="1" applyFill="1" applyBorder="1" applyAlignment="1">
      <alignment horizontal="center" wrapText="1"/>
    </xf>
    <xf numFmtId="164" fontId="22" fillId="3" borderId="0" xfId="0" applyFont="1" applyFill="1" applyBorder="1" applyAlignment="1">
      <alignment horizontal="center" wrapText="1"/>
    </xf>
    <xf numFmtId="3" fontId="23" fillId="3" borderId="0" xfId="0" applyNumberFormat="1" applyFont="1" applyFill="1" applyBorder="1" applyAlignment="1">
      <alignment horizontal="right" wrapText="1"/>
    </xf>
    <xf numFmtId="3" fontId="22" fillId="3" borderId="0" xfId="0" applyNumberFormat="1" applyFont="1" applyFill="1" applyBorder="1" applyAlignment="1">
      <alignment horizontal="right" wrapText="1"/>
    </xf>
    <xf numFmtId="165" fontId="24" fillId="3" borderId="0" xfId="1" applyNumberFormat="1" applyFont="1" applyFill="1" applyBorder="1" applyAlignment="1">
      <alignment horizontal="right" vertical="top" wrapText="1"/>
    </xf>
    <xf numFmtId="164" fontId="22" fillId="3" borderId="0" xfId="0" applyFont="1" applyFill="1" applyBorder="1" applyAlignment="1">
      <alignment horizontal="left" wrapText="1" indent="1"/>
    </xf>
    <xf numFmtId="164" fontId="22" fillId="3" borderId="0" xfId="0" applyFont="1" applyFill="1" applyBorder="1" applyAlignment="1">
      <alignment wrapText="1"/>
    </xf>
    <xf numFmtId="164" fontId="22" fillId="3" borderId="2" xfId="0" applyFont="1" applyFill="1" applyBorder="1" applyAlignment="1">
      <alignment horizontal="center" wrapText="1"/>
    </xf>
    <xf numFmtId="165" fontId="26" fillId="3" borderId="2" xfId="1" applyNumberFormat="1" applyFont="1" applyFill="1" applyBorder="1" applyAlignment="1">
      <alignment horizontal="right" vertical="top" wrapText="1"/>
    </xf>
    <xf numFmtId="3" fontId="23" fillId="3" borderId="0" xfId="0" applyNumberFormat="1" applyFont="1" applyFill="1" applyBorder="1" applyAlignment="1">
      <alignment horizontal="right"/>
    </xf>
    <xf numFmtId="164" fontId="22" fillId="3" borderId="0" xfId="0" applyFont="1" applyFill="1" applyBorder="1" applyAlignment="1">
      <alignment horizontal="right" wrapText="1"/>
    </xf>
    <xf numFmtId="3" fontId="23" fillId="3" borderId="2" xfId="0" applyNumberFormat="1" applyFont="1" applyFill="1" applyBorder="1" applyAlignment="1">
      <alignment horizontal="right" wrapText="1"/>
    </xf>
    <xf numFmtId="3" fontId="23" fillId="3" borderId="1" xfId="0" applyNumberFormat="1" applyFont="1" applyFill="1" applyBorder="1" applyAlignment="1">
      <alignment horizontal="right"/>
    </xf>
    <xf numFmtId="3" fontId="23" fillId="3" borderId="1" xfId="0" applyNumberFormat="1" applyFont="1" applyFill="1" applyBorder="1" applyAlignment="1">
      <alignment horizontal="right" wrapText="1"/>
    </xf>
    <xf numFmtId="164" fontId="23" fillId="3" borderId="0" xfId="0" applyFont="1" applyFill="1" applyBorder="1" applyAlignment="1">
      <alignment horizontal="left" indent="10"/>
    </xf>
    <xf numFmtId="164" fontId="2" fillId="2" borderId="0" xfId="0" applyFont="1" applyFill="1" applyBorder="1" applyAlignment="1">
      <alignment horizontal="left"/>
    </xf>
    <xf numFmtId="164" fontId="2" fillId="3" borderId="0" xfId="0" applyFont="1" applyFill="1"/>
    <xf numFmtId="164" fontId="22" fillId="3" borderId="0" xfId="0" applyFont="1" applyFill="1" applyBorder="1" applyAlignment="1">
      <alignment horizontal="left" wrapText="1" indent="1"/>
    </xf>
    <xf numFmtId="164" fontId="22" fillId="3" borderId="2" xfId="0" applyFont="1" applyFill="1" applyBorder="1" applyAlignment="1">
      <alignment horizontal="left" wrapText="1" indent="1"/>
    </xf>
    <xf numFmtId="164" fontId="23" fillId="3" borderId="1" xfId="0" applyFont="1" applyFill="1" applyBorder="1" applyAlignment="1">
      <alignment horizontal="left" wrapText="1" indent="1"/>
    </xf>
    <xf numFmtId="164" fontId="23" fillId="3" borderId="0" xfId="0" applyFont="1" applyFill="1" applyBorder="1" applyAlignment="1">
      <alignment horizontal="left" wrapText="1" indent="1"/>
    </xf>
    <xf numFmtId="164" fontId="23" fillId="3" borderId="0" xfId="0" applyFont="1" applyFill="1" applyBorder="1" applyAlignment="1">
      <alignment horizontal="left" wrapText="1" indent="2"/>
    </xf>
    <xf numFmtId="3" fontId="23" fillId="3" borderId="0" xfId="0" applyNumberFormat="1" applyFont="1" applyFill="1" applyBorder="1" applyAlignment="1">
      <alignment horizontal="right" wrapText="1"/>
    </xf>
  </cellXfs>
  <cellStyles count="10">
    <cellStyle name="Brand Align Left Text" xfId="2"/>
    <cellStyle name="Brand Default" xfId="3"/>
    <cellStyle name="Brand Percent" xfId="4"/>
    <cellStyle name="Brand Source" xfId="5"/>
    <cellStyle name="Brand Subtitle with Underline" xfId="6"/>
    <cellStyle name="Brand Subtitle without Underline" xfId="7"/>
    <cellStyle name="Brand Title" xfId="8"/>
    <cellStyle name="Comma" xfId="1" builtinId="3"/>
    <cellStyle name="Normal" xfId="0" builtinId="0"/>
    <cellStyle name="Norm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holz/Desktop/Mbyllja%20e%20PF-%202012/PF%202012/Bilanci%20_Scholz%20shpk%2031%20dhjetor%202012_%20FINAL%2003%20May-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holz/AppData/Local/Microsoft/Windows/Temporary%20Internet%20Files/Content.IE5/VM0INYU3/Finance/Bilance/2011%20Bilanc%20me%20standarte%20deklarim%20Scholz%20shpk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\AppData\Local\Temp\PwC_Statutory%20FS%202009%20(final)pas%20korrigjimeve%20te%20fundit%20fare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holz/AppData/Local/Microsoft/Windows/Temporary%20Internet%20Files/Content.IE5/VM0INYU3/New%20folder/Bilance/Bilanci%202011%20SCHOLZ%20shpk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\AppData\Local\Temp\FS%202011\PwC_Statutory%20FS%202009%20(final)pas%20korrigjimeve%20te%20fundit%20fare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N_ tb"/>
      <sheetName val="Sen_TB 2011"/>
      <sheetName val="new tb"/>
      <sheetName val="Scholz_ Trial 2012 draft"/>
      <sheetName val="INCOME STATEMENT"/>
      <sheetName val="BS i shkurtuar"/>
      <sheetName val="Kapitali"/>
      <sheetName val="Cash Flow"/>
      <sheetName val="Tabela e amortizimit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Tatimi vjetor"/>
      <sheetName val="Shp e pazbritshme"/>
      <sheetName val="Detajimi i shpenzimeve"/>
      <sheetName val="AVERAGE EXCH RATE"/>
    </sheetNames>
    <sheetDataSet>
      <sheetData sheetId="0"/>
      <sheetData sheetId="1"/>
      <sheetData sheetId="2"/>
      <sheetData sheetId="3">
        <row r="9">
          <cell r="D9">
            <v>23467098</v>
          </cell>
        </row>
      </sheetData>
      <sheetData sheetId="4">
        <row r="26">
          <cell r="F26">
            <v>-43455698.308780923</v>
          </cell>
        </row>
      </sheetData>
      <sheetData sheetId="5">
        <row r="6">
          <cell r="F6">
            <v>11292587.719439995</v>
          </cell>
        </row>
        <row r="40">
          <cell r="F40">
            <v>-43455698.308780923</v>
          </cell>
        </row>
      </sheetData>
      <sheetData sheetId="6"/>
      <sheetData sheetId="7"/>
      <sheetData sheetId="8"/>
      <sheetData sheetId="9">
        <row r="15">
          <cell r="C15">
            <v>11292587.719439995</v>
          </cell>
        </row>
      </sheetData>
      <sheetData sheetId="10">
        <row r="12">
          <cell r="C12">
            <v>1182863.0720000006</v>
          </cell>
        </row>
      </sheetData>
      <sheetData sheetId="11">
        <row r="9">
          <cell r="C9">
            <v>13973802.939999999</v>
          </cell>
        </row>
      </sheetData>
      <sheetData sheetId="12">
        <row r="7">
          <cell r="C7">
            <v>15701560.324000036</v>
          </cell>
        </row>
      </sheetData>
      <sheetData sheetId="13">
        <row r="8">
          <cell r="C8">
            <v>89665513.569999993</v>
          </cell>
          <cell r="D8">
            <v>116385710</v>
          </cell>
        </row>
      </sheetData>
      <sheetData sheetId="14">
        <row r="8">
          <cell r="C8">
            <v>705228</v>
          </cell>
        </row>
      </sheetData>
      <sheetData sheetId="15">
        <row r="13">
          <cell r="I13">
            <v>-7256773.2597808475</v>
          </cell>
        </row>
        <row r="16">
          <cell r="I16">
            <v>795795705</v>
          </cell>
        </row>
        <row r="17">
          <cell r="I17">
            <v>1071994515.6619191</v>
          </cell>
        </row>
      </sheetData>
      <sheetData sheetId="16">
        <row r="33">
          <cell r="C33">
            <v>44371009.194000006</v>
          </cell>
          <cell r="D33">
            <v>148901777.11000001</v>
          </cell>
        </row>
      </sheetData>
      <sheetData sheetId="17">
        <row r="7">
          <cell r="C7">
            <v>653648</v>
          </cell>
        </row>
      </sheetData>
      <sheetData sheetId="18">
        <row r="6">
          <cell r="C6">
            <v>1226314211.1900001</v>
          </cell>
          <cell r="D6">
            <v>841109133</v>
          </cell>
        </row>
      </sheetData>
      <sheetData sheetId="19">
        <row r="6">
          <cell r="C6">
            <v>100000</v>
          </cell>
        </row>
      </sheetData>
      <sheetData sheetId="20">
        <row r="6">
          <cell r="C6">
            <v>225288255.92499998</v>
          </cell>
        </row>
      </sheetData>
      <sheetData sheetId="21">
        <row r="7">
          <cell r="C7">
            <v>189603939.56600004</v>
          </cell>
          <cell r="D7">
            <v>63430123</v>
          </cell>
        </row>
      </sheetData>
      <sheetData sheetId="22">
        <row r="7">
          <cell r="C7">
            <v>21651802</v>
          </cell>
          <cell r="D7">
            <v>14801977</v>
          </cell>
        </row>
      </sheetData>
      <sheetData sheetId="23">
        <row r="20">
          <cell r="C20">
            <v>44516086.719900005</v>
          </cell>
          <cell r="D20">
            <v>19844707</v>
          </cell>
        </row>
      </sheetData>
      <sheetData sheetId="24">
        <row r="8">
          <cell r="C8">
            <v>-5715352.3881000001</v>
          </cell>
        </row>
      </sheetData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"/>
      <sheetName val="FORMAT 2011"/>
      <sheetName val="Pasq e kapit"/>
      <sheetName val="pasqyra e keshfllou"/>
      <sheetName val="Sheet1"/>
    </sheetNames>
    <sheetDataSet>
      <sheetData sheetId="0" refreshError="1"/>
      <sheetData sheetId="1" refreshError="1">
        <row r="10">
          <cell r="G10">
            <v>28757676</v>
          </cell>
        </row>
        <row r="29">
          <cell r="G29">
            <v>17046572</v>
          </cell>
        </row>
        <row r="30">
          <cell r="G30">
            <v>841950</v>
          </cell>
        </row>
        <row r="84">
          <cell r="G84">
            <v>250484</v>
          </cell>
        </row>
        <row r="85">
          <cell r="G85">
            <v>193482</v>
          </cell>
        </row>
        <row r="113">
          <cell r="G113">
            <v>100000</v>
          </cell>
        </row>
        <row r="120">
          <cell r="G120">
            <v>-23467098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ci kontabel i detajuar"/>
    </sheetNames>
    <sheetDataSet>
      <sheetData sheetId="0">
        <row r="36">
          <cell r="F36">
            <v>0</v>
          </cell>
        </row>
        <row r="63">
          <cell r="F63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ci  2011"/>
      <sheetName val="Aktivet"/>
      <sheetName val="Pasivet"/>
      <sheetName val="shpenzimet sipas natyres"/>
      <sheetName val="shpenzimet sipas funksioneve"/>
      <sheetName val="Fluksi moneta-M.direkte"/>
      <sheetName val="Fluksi Monetar-M.Indirekte"/>
      <sheetName val="Pasqyra e ndryshime ne kapital"/>
      <sheetName val="Ndry.ne Kapital P.e pa Konsilid"/>
      <sheetName val="shenimet"/>
      <sheetName val="Pasqyrat 1,2 ANEKS statistikor"/>
      <sheetName val="Pasq.Nr.3Ndarja sipas Aktivitet"/>
      <sheetName val="Aktivet Afatgjata  Materiale"/>
      <sheetName val="Pasq.levizjes AQT &amp; amortizimi"/>
      <sheetName val="Inv. FURNITOREVE per AQT"/>
      <sheetName val="Inv, FURNITOREVE  per materiale"/>
      <sheetName val="Inventari AQT"/>
      <sheetName val="Inv.mjeteve te Transp.ne prones"/>
      <sheetName val="Inv.materialeve e mallrave "/>
      <sheetName val="Inventari i DEBITOREVE"/>
    </sheetNames>
    <sheetDataSet>
      <sheetData sheetId="0" refreshError="1"/>
      <sheetData sheetId="1" refreshError="1"/>
      <sheetData sheetId="2" refreshError="1"/>
      <sheetData sheetId="3" refreshError="1">
        <row r="6">
          <cell r="D6">
            <v>74609709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q.Ardhura-Shpenzime (natyre)"/>
      <sheetName val="Unded. exp. 09"/>
      <sheetName val="Detajim i shp. pazbritshme 08"/>
      <sheetName val="TB 2009"/>
    </sheetNames>
    <sheetDataSet>
      <sheetData sheetId="0">
        <row r="27">
          <cell r="F27">
            <v>-8427851.4099000022</v>
          </cell>
        </row>
      </sheetData>
      <sheetData sheetId="1">
        <row r="566">
          <cell r="N566">
            <v>406715.80499999999</v>
          </cell>
        </row>
      </sheetData>
      <sheetData sheetId="2">
        <row r="658">
          <cell r="K658">
            <v>4850463.6107819993</v>
          </cell>
        </row>
      </sheetData>
      <sheetData sheetId="3">
        <row r="544">
          <cell r="J54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C1:G47"/>
  <sheetViews>
    <sheetView zoomScaleNormal="100" workbookViewId="0">
      <selection activeCell="D2" sqref="D2:D3"/>
    </sheetView>
  </sheetViews>
  <sheetFormatPr defaultRowHeight="12.75" x14ac:dyDescent="0.2"/>
  <cols>
    <col min="1" max="1" width="1.28515625" style="1" customWidth="1"/>
    <col min="2" max="2" width="1.140625" style="1" customWidth="1"/>
    <col min="3" max="3" width="3.5703125" style="1" hidden="1" customWidth="1"/>
    <col min="4" max="4" width="37.140625" style="39" customWidth="1"/>
    <col min="5" max="5" width="7.85546875" style="1" customWidth="1"/>
    <col min="6" max="6" width="15.5703125" style="21" customWidth="1"/>
    <col min="7" max="7" width="15.7109375" style="40" customWidth="1"/>
    <col min="8" max="16384" width="9.140625" style="1"/>
  </cols>
  <sheetData>
    <row r="1" spans="3:7" x14ac:dyDescent="0.2">
      <c r="D1" s="2" t="s">
        <v>0</v>
      </c>
      <c r="E1" s="3"/>
      <c r="F1" s="4"/>
      <c r="G1" s="5"/>
    </row>
    <row r="2" spans="3:7" x14ac:dyDescent="0.2">
      <c r="D2" s="130" t="s">
        <v>133</v>
      </c>
      <c r="E2" s="3"/>
      <c r="F2" s="4"/>
      <c r="G2" s="5"/>
    </row>
    <row r="3" spans="3:7" x14ac:dyDescent="0.2">
      <c r="D3" s="130" t="s">
        <v>134</v>
      </c>
      <c r="E3" s="3"/>
      <c r="F3" s="4"/>
      <c r="G3" s="5"/>
    </row>
    <row r="4" spans="3:7" ht="26.25" customHeight="1" x14ac:dyDescent="0.2">
      <c r="C4" s="6"/>
      <c r="D4" s="7"/>
      <c r="E4" s="8" t="s">
        <v>1</v>
      </c>
      <c r="F4" s="9" t="s">
        <v>2</v>
      </c>
      <c r="G4" s="10" t="s">
        <v>3</v>
      </c>
    </row>
    <row r="5" spans="3:7" x14ac:dyDescent="0.2">
      <c r="C5" s="6"/>
      <c r="D5" s="11" t="s">
        <v>4</v>
      </c>
      <c r="E5" s="12"/>
      <c r="F5" s="13"/>
      <c r="G5" s="14"/>
    </row>
    <row r="6" spans="3:7" x14ac:dyDescent="0.2">
      <c r="C6" s="6" t="s">
        <v>5</v>
      </c>
      <c r="D6" s="7" t="s">
        <v>6</v>
      </c>
      <c r="E6" s="15"/>
      <c r="F6" s="15"/>
      <c r="G6" s="16"/>
    </row>
    <row r="7" spans="3:7" x14ac:dyDescent="0.2">
      <c r="C7" s="17">
        <v>1</v>
      </c>
      <c r="D7" s="18" t="s">
        <v>7</v>
      </c>
      <c r="E7" s="19" t="s">
        <v>8</v>
      </c>
      <c r="F7" s="20">
        <f>'[1]3'!C15</f>
        <v>11292587.719439995</v>
      </c>
      <c r="G7" s="16">
        <f>'[2]FORMAT 2011'!$G$10</f>
        <v>28757676</v>
      </c>
    </row>
    <row r="8" spans="3:7" ht="12.75" customHeight="1" x14ac:dyDescent="0.2">
      <c r="C8" s="17">
        <v>2</v>
      </c>
      <c r="D8" s="18" t="s">
        <v>9</v>
      </c>
      <c r="E8" s="19"/>
      <c r="F8" s="20">
        <v>0</v>
      </c>
      <c r="G8" s="16">
        <v>0</v>
      </c>
    </row>
    <row r="9" spans="3:7" x14ac:dyDescent="0.2">
      <c r="C9" s="17">
        <v>3</v>
      </c>
      <c r="D9" s="18" t="s">
        <v>10</v>
      </c>
      <c r="E9" s="19" t="s">
        <v>11</v>
      </c>
      <c r="F9" s="20">
        <f>'[1]4'!C12</f>
        <v>1182863.0720000006</v>
      </c>
      <c r="G9" s="16">
        <v>2308747</v>
      </c>
    </row>
    <row r="10" spans="3:7" x14ac:dyDescent="0.2">
      <c r="C10" s="17"/>
      <c r="D10" s="18" t="s">
        <v>12</v>
      </c>
      <c r="E10" s="19" t="s">
        <v>13</v>
      </c>
      <c r="F10" s="20">
        <f>'[1]5'!C9</f>
        <v>13973802.939999999</v>
      </c>
      <c r="G10" s="16">
        <v>5951418</v>
      </c>
    </row>
    <row r="11" spans="3:7" x14ac:dyDescent="0.2">
      <c r="C11" s="17">
        <v>4</v>
      </c>
      <c r="D11" s="18" t="s">
        <v>14</v>
      </c>
      <c r="E11" s="19" t="s">
        <v>15</v>
      </c>
      <c r="F11" s="20">
        <f>'[1]6'!C7</f>
        <v>15701560.324000036</v>
      </c>
      <c r="G11" s="16">
        <f>'[2]FORMAT 2011'!$G$29+'[2]FORMAT 2011'!$G$30</f>
        <v>17888522</v>
      </c>
    </row>
    <row r="12" spans="3:7" x14ac:dyDescent="0.2">
      <c r="C12" s="17">
        <v>8</v>
      </c>
      <c r="D12" s="18" t="s">
        <v>16</v>
      </c>
      <c r="E12" s="19" t="s">
        <v>17</v>
      </c>
      <c r="F12" s="20">
        <f>'[1]7'!C8</f>
        <v>89665513.569999993</v>
      </c>
      <c r="G12" s="16">
        <f>'[1]7'!D8</f>
        <v>116385710</v>
      </c>
    </row>
    <row r="13" spans="3:7" x14ac:dyDescent="0.2">
      <c r="C13" s="6"/>
      <c r="D13" s="7" t="s">
        <v>18</v>
      </c>
      <c r="E13" s="19"/>
      <c r="F13" s="22">
        <f>SUM(F7:F12)+0.3</f>
        <v>131816327.92544003</v>
      </c>
      <c r="G13" s="23">
        <f>SUM(G7:G12)+0.3</f>
        <v>171292073.30000001</v>
      </c>
    </row>
    <row r="14" spans="3:7" x14ac:dyDescent="0.2">
      <c r="C14" s="6"/>
      <c r="D14" s="7"/>
      <c r="E14" s="19"/>
      <c r="F14" s="24"/>
      <c r="G14" s="16"/>
    </row>
    <row r="15" spans="3:7" x14ac:dyDescent="0.2">
      <c r="C15" s="6" t="s">
        <v>19</v>
      </c>
      <c r="D15" s="7" t="s">
        <v>20</v>
      </c>
      <c r="E15" s="19"/>
      <c r="F15" s="24"/>
      <c r="G15" s="16"/>
    </row>
    <row r="16" spans="3:7" x14ac:dyDescent="0.2">
      <c r="C16" s="17">
        <v>1</v>
      </c>
      <c r="D16" s="18" t="s">
        <v>21</v>
      </c>
      <c r="E16" s="19" t="s">
        <v>22</v>
      </c>
      <c r="F16" s="20">
        <f>'[1]8'!C8</f>
        <v>705228</v>
      </c>
      <c r="G16" s="16">
        <f>'[3]Bilanci kontabel i detajuar'!F36</f>
        <v>0</v>
      </c>
    </row>
    <row r="17" spans="3:7" x14ac:dyDescent="0.2">
      <c r="C17" s="17">
        <v>2</v>
      </c>
      <c r="D17" s="18" t="s">
        <v>23</v>
      </c>
      <c r="E17" s="19" t="s">
        <v>24</v>
      </c>
      <c r="F17" s="20">
        <f>'[1]9'!I17</f>
        <v>1071994515.6619191</v>
      </c>
      <c r="G17" s="16">
        <f>'[1]9'!I16</f>
        <v>795795705</v>
      </c>
    </row>
    <row r="18" spans="3:7" x14ac:dyDescent="0.2">
      <c r="C18" s="17">
        <v>4</v>
      </c>
      <c r="D18" s="18" t="s">
        <v>25</v>
      </c>
      <c r="E18" s="19"/>
      <c r="F18" s="24">
        <v>0</v>
      </c>
      <c r="G18" s="16">
        <v>0</v>
      </c>
    </row>
    <row r="19" spans="3:7" x14ac:dyDescent="0.2">
      <c r="C19" s="17">
        <v>6</v>
      </c>
      <c r="D19" s="18" t="s">
        <v>26</v>
      </c>
      <c r="E19" s="19"/>
      <c r="F19" s="24">
        <v>0</v>
      </c>
      <c r="G19" s="16">
        <v>0</v>
      </c>
    </row>
    <row r="20" spans="3:7" x14ac:dyDescent="0.2">
      <c r="C20" s="6"/>
      <c r="D20" s="7" t="s">
        <v>27</v>
      </c>
      <c r="E20" s="19"/>
      <c r="F20" s="22">
        <f>SUM(F16:F19)</f>
        <v>1072699743.6619191</v>
      </c>
      <c r="G20" s="23">
        <f>SUM(G16:G19)</f>
        <v>795795705</v>
      </c>
    </row>
    <row r="21" spans="3:7" x14ac:dyDescent="0.2">
      <c r="C21" s="6"/>
      <c r="D21" s="7"/>
      <c r="E21" s="19"/>
      <c r="F21" s="24"/>
      <c r="G21" s="25"/>
    </row>
    <row r="22" spans="3:7" ht="13.5" thickBot="1" x14ac:dyDescent="0.25">
      <c r="C22" s="6"/>
      <c r="D22" s="7" t="s">
        <v>28</v>
      </c>
      <c r="E22" s="19"/>
      <c r="F22" s="26">
        <f>F13+F20</f>
        <v>1204516071.5873592</v>
      </c>
      <c r="G22" s="27">
        <f>G13+G20</f>
        <v>967087778.29999995</v>
      </c>
    </row>
    <row r="23" spans="3:7" x14ac:dyDescent="0.2">
      <c r="C23" s="6"/>
      <c r="D23" s="7"/>
      <c r="E23" s="19"/>
      <c r="F23" s="24"/>
      <c r="G23" s="16"/>
    </row>
    <row r="24" spans="3:7" x14ac:dyDescent="0.2">
      <c r="C24" s="6"/>
      <c r="D24" s="11" t="s">
        <v>29</v>
      </c>
      <c r="E24" s="19"/>
      <c r="F24" s="28"/>
      <c r="G24" s="16"/>
    </row>
    <row r="25" spans="3:7" x14ac:dyDescent="0.2">
      <c r="C25" s="6"/>
      <c r="D25" s="7"/>
      <c r="E25" s="19"/>
      <c r="F25" s="24"/>
      <c r="G25" s="29"/>
    </row>
    <row r="26" spans="3:7" x14ac:dyDescent="0.2">
      <c r="C26" s="6" t="s">
        <v>5</v>
      </c>
      <c r="D26" s="7" t="s">
        <v>30</v>
      </c>
      <c r="E26" s="19"/>
      <c r="F26" s="24"/>
      <c r="G26" s="16"/>
    </row>
    <row r="27" spans="3:7" x14ac:dyDescent="0.2">
      <c r="C27" s="17">
        <v>1</v>
      </c>
      <c r="D27" s="18" t="s">
        <v>31</v>
      </c>
      <c r="E27" s="19"/>
      <c r="F27" s="24"/>
      <c r="G27" s="29">
        <v>0</v>
      </c>
    </row>
    <row r="28" spans="3:7" x14ac:dyDescent="0.2">
      <c r="C28" s="17">
        <v>2</v>
      </c>
      <c r="D28" s="18" t="s">
        <v>32</v>
      </c>
      <c r="E28" s="19"/>
      <c r="F28" s="24"/>
      <c r="G28" s="16">
        <f>'[3]Bilanci kontabel i detajuar'!F63</f>
        <v>0</v>
      </c>
    </row>
    <row r="29" spans="3:7" x14ac:dyDescent="0.2">
      <c r="C29" s="17">
        <v>3</v>
      </c>
      <c r="D29" s="18" t="s">
        <v>33</v>
      </c>
      <c r="E29" s="19" t="s">
        <v>34</v>
      </c>
      <c r="F29" s="20">
        <f>'[1]10'!C33</f>
        <v>44371009.194000006</v>
      </c>
      <c r="G29" s="16">
        <f>'[1]10'!D33</f>
        <v>148901777.11000001</v>
      </c>
    </row>
    <row r="30" spans="3:7" x14ac:dyDescent="0.2">
      <c r="C30" s="17">
        <v>4</v>
      </c>
      <c r="D30" s="18" t="s">
        <v>35</v>
      </c>
      <c r="E30" s="19"/>
      <c r="F30" s="20"/>
      <c r="G30" s="16">
        <v>0</v>
      </c>
    </row>
    <row r="31" spans="3:7" x14ac:dyDescent="0.2">
      <c r="C31" s="17">
        <v>5</v>
      </c>
      <c r="D31" s="18" t="s">
        <v>36</v>
      </c>
      <c r="E31" s="19"/>
      <c r="F31" s="20"/>
      <c r="G31" s="16">
        <v>0</v>
      </c>
    </row>
    <row r="32" spans="3:7" x14ac:dyDescent="0.2">
      <c r="C32" s="17">
        <v>6</v>
      </c>
      <c r="D32" s="18" t="s">
        <v>37</v>
      </c>
      <c r="E32" s="19" t="s">
        <v>38</v>
      </c>
      <c r="F32" s="30">
        <f>'[1]11'!C7</f>
        <v>653648</v>
      </c>
      <c r="G32" s="31">
        <f>'[2]FORMAT 2011'!$G$84+'[2]FORMAT 2011'!$G$85</f>
        <v>443966</v>
      </c>
    </row>
    <row r="33" spans="3:7" x14ac:dyDescent="0.2">
      <c r="C33" s="6"/>
      <c r="D33" s="7" t="s">
        <v>39</v>
      </c>
      <c r="E33" s="19"/>
      <c r="F33" s="22">
        <f>SUM(F27:F32)</f>
        <v>45024657.194000006</v>
      </c>
      <c r="G33" s="23">
        <f>SUM(G27:G32)</f>
        <v>149345743.11000001</v>
      </c>
    </row>
    <row r="34" spans="3:7" x14ac:dyDescent="0.2">
      <c r="C34" s="6"/>
      <c r="D34" s="7" t="s">
        <v>40</v>
      </c>
      <c r="E34" s="19"/>
      <c r="F34" s="32"/>
      <c r="G34" s="29"/>
    </row>
    <row r="35" spans="3:7" x14ac:dyDescent="0.2">
      <c r="C35" s="6"/>
      <c r="D35" s="18" t="s">
        <v>41</v>
      </c>
      <c r="E35" s="19" t="s">
        <v>42</v>
      </c>
      <c r="F35" s="16">
        <f>'[1]12'!C6</f>
        <v>1226314211.1900001</v>
      </c>
      <c r="G35" s="16">
        <f>'[1]12'!D6</f>
        <v>841109133</v>
      </c>
    </row>
    <row r="36" spans="3:7" x14ac:dyDescent="0.2">
      <c r="C36" s="6"/>
      <c r="D36" s="7" t="s">
        <v>43</v>
      </c>
      <c r="E36" s="19"/>
      <c r="F36" s="33">
        <f>SUM(F35:F35)</f>
        <v>1226314211.1900001</v>
      </c>
      <c r="G36" s="34">
        <f>SUM(G35:G35)</f>
        <v>841109133</v>
      </c>
    </row>
    <row r="37" spans="3:7" x14ac:dyDescent="0.2">
      <c r="C37" s="6" t="s">
        <v>44</v>
      </c>
      <c r="D37" s="7" t="s">
        <v>45</v>
      </c>
      <c r="E37" s="19"/>
      <c r="F37" s="24"/>
      <c r="G37" s="16"/>
    </row>
    <row r="38" spans="3:7" x14ac:dyDescent="0.2">
      <c r="C38" s="17">
        <v>1</v>
      </c>
      <c r="D38" s="18" t="s">
        <v>46</v>
      </c>
      <c r="E38" s="19" t="s">
        <v>47</v>
      </c>
      <c r="F38" s="20">
        <f>'[1]13'!C6</f>
        <v>100000</v>
      </c>
      <c r="G38" s="20">
        <f>'[2]FORMAT 2011'!$G$113</f>
        <v>100000</v>
      </c>
    </row>
    <row r="39" spans="3:7" x14ac:dyDescent="0.2">
      <c r="C39" s="17">
        <v>4</v>
      </c>
      <c r="D39" s="18" t="s">
        <v>48</v>
      </c>
      <c r="E39" s="19"/>
      <c r="F39" s="20"/>
      <c r="G39" s="16"/>
    </row>
    <row r="40" spans="3:7" x14ac:dyDescent="0.2">
      <c r="C40" s="17">
        <v>7</v>
      </c>
      <c r="D40" s="18" t="s">
        <v>49</v>
      </c>
      <c r="E40" s="19"/>
      <c r="F40" s="20">
        <f>-'[1]Scholz_ Trial 2012 draft'!D9</f>
        <v>-23467098</v>
      </c>
      <c r="G40" s="16">
        <v>0</v>
      </c>
    </row>
    <row r="41" spans="3:7" x14ac:dyDescent="0.2">
      <c r="C41" s="17">
        <v>8</v>
      </c>
      <c r="D41" s="18" t="s">
        <v>50</v>
      </c>
      <c r="E41" s="19"/>
      <c r="F41" s="20">
        <f>'[1]INCOME STATEMENT'!F26</f>
        <v>-43455698.308780923</v>
      </c>
      <c r="G41" s="16">
        <f>'[2]FORMAT 2011'!$G$120</f>
        <v>-23467098</v>
      </c>
    </row>
    <row r="42" spans="3:7" ht="13.5" thickBot="1" x14ac:dyDescent="0.25">
      <c r="C42" s="6"/>
      <c r="D42" s="7" t="s">
        <v>51</v>
      </c>
      <c r="E42" s="19"/>
      <c r="F42" s="26">
        <f>SUM(F38:F41)</f>
        <v>-66822796.308780923</v>
      </c>
      <c r="G42" s="27">
        <f>SUM(G38:G41)</f>
        <v>-23367098</v>
      </c>
    </row>
    <row r="43" spans="3:7" x14ac:dyDescent="0.2">
      <c r="C43" s="6"/>
      <c r="D43" s="7"/>
      <c r="E43" s="19"/>
      <c r="F43" s="24"/>
      <c r="G43" s="16"/>
    </row>
    <row r="44" spans="3:7" ht="13.5" thickBot="1" x14ac:dyDescent="0.25">
      <c r="C44" s="6"/>
      <c r="D44" s="7" t="s">
        <v>52</v>
      </c>
      <c r="E44" s="19"/>
      <c r="F44" s="26">
        <f>F33+F36+F42</f>
        <v>1204516072.0752192</v>
      </c>
      <c r="G44" s="27">
        <f>G33+G36+G42</f>
        <v>967087778.11000001</v>
      </c>
    </row>
    <row r="47" spans="3:7" x14ac:dyDescent="0.2">
      <c r="D47" s="35"/>
      <c r="E47" s="36"/>
      <c r="F47" s="37"/>
      <c r="G47" s="38"/>
    </row>
  </sheetData>
  <pageMargins left="0.7" right="0.7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G33"/>
  <sheetViews>
    <sheetView zoomScaleNormal="100" workbookViewId="0">
      <selection activeCell="C2" sqref="C2:C3"/>
    </sheetView>
  </sheetViews>
  <sheetFormatPr defaultRowHeight="12.75" x14ac:dyDescent="0.2"/>
  <cols>
    <col min="1" max="1" width="0.140625" style="41" customWidth="1"/>
    <col min="2" max="2" width="5.28515625" style="42" hidden="1" customWidth="1"/>
    <col min="3" max="3" width="51" style="41" customWidth="1"/>
    <col min="4" max="4" width="9.140625" style="44"/>
    <col min="5" max="5" width="0" style="43" hidden="1" customWidth="1"/>
    <col min="6" max="6" width="20.140625" style="43" customWidth="1"/>
    <col min="7" max="7" width="14" style="45" customWidth="1"/>
    <col min="8" max="16384" width="9.140625" style="41"/>
  </cols>
  <sheetData>
    <row r="1" spans="1:7" x14ac:dyDescent="0.2">
      <c r="C1" s="43" t="s">
        <v>80</v>
      </c>
    </row>
    <row r="2" spans="1:7" x14ac:dyDescent="0.2">
      <c r="C2" s="130" t="s">
        <v>133</v>
      </c>
    </row>
    <row r="3" spans="1:7" x14ac:dyDescent="0.2">
      <c r="C3" s="130" t="s">
        <v>134</v>
      </c>
      <c r="D3" s="46"/>
      <c r="E3" s="2"/>
      <c r="F3" s="2"/>
      <c r="G3" s="47"/>
    </row>
    <row r="4" spans="1:7" x14ac:dyDescent="0.2">
      <c r="C4" s="3"/>
      <c r="D4" s="46"/>
      <c r="E4" s="2"/>
      <c r="F4" s="2"/>
      <c r="G4" s="47"/>
    </row>
    <row r="5" spans="1:7" ht="37.5" customHeight="1" x14ac:dyDescent="0.2">
      <c r="B5" s="48" t="s">
        <v>53</v>
      </c>
      <c r="C5" s="49"/>
      <c r="D5" s="50" t="s">
        <v>1</v>
      </c>
      <c r="E5" s="49" t="s">
        <v>54</v>
      </c>
      <c r="F5" s="51" t="s">
        <v>55</v>
      </c>
      <c r="G5" s="51" t="s">
        <v>56</v>
      </c>
    </row>
    <row r="6" spans="1:7" x14ac:dyDescent="0.2">
      <c r="B6" s="48">
        <v>1</v>
      </c>
      <c r="C6" s="52" t="s">
        <v>57</v>
      </c>
      <c r="D6" s="53">
        <v>14</v>
      </c>
      <c r="E6" s="54">
        <v>13</v>
      </c>
      <c r="F6" s="16">
        <f>'[1]14'!C6</f>
        <v>225288255.92499998</v>
      </c>
      <c r="G6" s="16">
        <f>'[4]shpenzimet sipas natyres'!$D$6</f>
        <v>74609709</v>
      </c>
    </row>
    <row r="7" spans="1:7" x14ac:dyDescent="0.2">
      <c r="B7" s="48">
        <v>2</v>
      </c>
      <c r="C7" s="52" t="s">
        <v>58</v>
      </c>
      <c r="D7" s="53"/>
      <c r="E7" s="54"/>
      <c r="F7" s="55"/>
      <c r="G7" s="16">
        <f>'[5]TB 2009'!J544</f>
        <v>0</v>
      </c>
    </row>
    <row r="8" spans="1:7" x14ac:dyDescent="0.2">
      <c r="B8" s="48"/>
      <c r="C8" s="52"/>
      <c r="D8" s="53"/>
      <c r="E8" s="54"/>
      <c r="F8" s="55"/>
      <c r="G8" s="16"/>
    </row>
    <row r="9" spans="1:7" x14ac:dyDescent="0.2">
      <c r="B9" s="48">
        <v>3</v>
      </c>
      <c r="C9" s="56" t="s">
        <v>59</v>
      </c>
      <c r="D9" s="53"/>
      <c r="E9" s="54"/>
      <c r="F9" s="55"/>
      <c r="G9" s="16"/>
    </row>
    <row r="10" spans="1:7" x14ac:dyDescent="0.2">
      <c r="B10" s="48"/>
      <c r="C10" s="57"/>
      <c r="D10" s="53"/>
      <c r="E10" s="54"/>
      <c r="F10" s="55"/>
      <c r="G10" s="16"/>
    </row>
    <row r="11" spans="1:7" x14ac:dyDescent="0.2">
      <c r="B11" s="48">
        <v>4</v>
      </c>
      <c r="C11" s="52" t="s">
        <v>60</v>
      </c>
      <c r="D11" s="53">
        <v>15</v>
      </c>
      <c r="E11" s="54">
        <v>14</v>
      </c>
      <c r="F11" s="16">
        <f>-'[1]15'!C7</f>
        <v>-189603939.56600004</v>
      </c>
      <c r="G11" s="16">
        <f>-'[1]15'!D7</f>
        <v>-63430123</v>
      </c>
    </row>
    <row r="12" spans="1:7" x14ac:dyDescent="0.2">
      <c r="B12" s="58">
        <v>5</v>
      </c>
      <c r="C12" s="52" t="s">
        <v>61</v>
      </c>
      <c r="D12" s="53">
        <v>16</v>
      </c>
      <c r="E12" s="54">
        <v>15</v>
      </c>
      <c r="F12" s="16">
        <f>-'[1]16'!C7</f>
        <v>-21651802</v>
      </c>
      <c r="G12" s="16">
        <f>-'[1]16'!D7</f>
        <v>-14801977</v>
      </c>
    </row>
    <row r="13" spans="1:7" x14ac:dyDescent="0.2">
      <c r="B13" s="48">
        <v>6</v>
      </c>
      <c r="C13" s="52" t="s">
        <v>62</v>
      </c>
      <c r="D13" s="53">
        <v>9</v>
      </c>
      <c r="E13" s="54">
        <v>9</v>
      </c>
      <c r="F13" s="16">
        <f>'[1]9'!I13</f>
        <v>-7256773.2597808475</v>
      </c>
      <c r="G13" s="16"/>
    </row>
    <row r="14" spans="1:7" x14ac:dyDescent="0.2">
      <c r="B14" s="48">
        <v>7</v>
      </c>
      <c r="C14" s="52" t="s">
        <v>63</v>
      </c>
      <c r="D14" s="53">
        <v>17</v>
      </c>
      <c r="E14" s="54" t="s">
        <v>64</v>
      </c>
      <c r="F14" s="16">
        <f>-'[1]17'!C20</f>
        <v>-44516086.719900005</v>
      </c>
      <c r="G14" s="16">
        <f>-'[1]17'!D20</f>
        <v>-19844707</v>
      </c>
    </row>
    <row r="15" spans="1:7" x14ac:dyDescent="0.2">
      <c r="B15" s="48">
        <v>8</v>
      </c>
      <c r="C15" s="59" t="s">
        <v>65</v>
      </c>
      <c r="D15" s="53"/>
      <c r="E15" s="54"/>
      <c r="F15" s="32">
        <f>SUM(F11:F14)</f>
        <v>-263028601.54568091</v>
      </c>
      <c r="G15" s="32">
        <f>SUM(G11:G14)</f>
        <v>-98076807</v>
      </c>
    </row>
    <row r="16" spans="1:7" x14ac:dyDescent="0.2">
      <c r="A16" s="60"/>
      <c r="B16" s="61">
        <v>9</v>
      </c>
      <c r="C16" s="62" t="s">
        <v>66</v>
      </c>
      <c r="D16" s="63"/>
      <c r="E16" s="64"/>
      <c r="F16" s="65">
        <f>F6+F7+F9+F15-0.3</f>
        <v>-37740345.920680925</v>
      </c>
      <c r="G16" s="65">
        <f>G6+G7+G9+G15-0.3</f>
        <v>-23467098.300000001</v>
      </c>
    </row>
    <row r="17" spans="1:7" x14ac:dyDescent="0.2">
      <c r="B17" s="48"/>
      <c r="C17" s="66"/>
      <c r="D17" s="53"/>
      <c r="E17" s="54"/>
      <c r="F17" s="54"/>
      <c r="G17" s="13"/>
    </row>
    <row r="18" spans="1:7" ht="12.75" customHeight="1" x14ac:dyDescent="0.2">
      <c r="B18" s="48">
        <v>10</v>
      </c>
      <c r="C18" s="52" t="s">
        <v>67</v>
      </c>
      <c r="D18" s="53"/>
      <c r="E18" s="54"/>
      <c r="F18" s="54"/>
      <c r="G18" s="13">
        <v>0</v>
      </c>
    </row>
    <row r="19" spans="1:7" x14ac:dyDescent="0.2">
      <c r="B19" s="48">
        <v>11</v>
      </c>
      <c r="C19" s="52" t="s">
        <v>68</v>
      </c>
      <c r="D19" s="53"/>
      <c r="E19" s="54"/>
      <c r="F19" s="54"/>
      <c r="G19" s="13">
        <v>0</v>
      </c>
    </row>
    <row r="20" spans="1:7" x14ac:dyDescent="0.2">
      <c r="B20" s="48">
        <v>12</v>
      </c>
      <c r="C20" s="52" t="s">
        <v>69</v>
      </c>
      <c r="D20" s="53">
        <v>18</v>
      </c>
      <c r="E20" s="54"/>
      <c r="F20" s="16">
        <f>'[1]18'!C8</f>
        <v>-5715352.3881000001</v>
      </c>
      <c r="G20" s="13"/>
    </row>
    <row r="21" spans="1:7" ht="22.5" x14ac:dyDescent="0.2">
      <c r="B21" s="48">
        <v>12.1</v>
      </c>
      <c r="C21" s="18" t="s">
        <v>70</v>
      </c>
      <c r="D21" s="53"/>
      <c r="E21" s="54"/>
      <c r="F21" s="54"/>
      <c r="G21" s="13">
        <v>0</v>
      </c>
    </row>
    <row r="22" spans="1:7" x14ac:dyDescent="0.2">
      <c r="B22" s="48">
        <v>12.2</v>
      </c>
      <c r="C22" s="18" t="s">
        <v>71</v>
      </c>
      <c r="D22" s="53"/>
      <c r="E22" s="54"/>
      <c r="F22" s="54"/>
      <c r="G22" s="13">
        <v>0</v>
      </c>
    </row>
    <row r="23" spans="1:7" x14ac:dyDescent="0.2">
      <c r="B23" s="48">
        <v>12.3</v>
      </c>
      <c r="C23" s="18" t="s">
        <v>72</v>
      </c>
      <c r="D23" s="53"/>
      <c r="E23" s="54">
        <v>17</v>
      </c>
      <c r="F23" s="54"/>
      <c r="G23" s="13"/>
    </row>
    <row r="24" spans="1:7" x14ac:dyDescent="0.2">
      <c r="B24" s="48">
        <v>12.4</v>
      </c>
      <c r="C24" s="18" t="s">
        <v>73</v>
      </c>
      <c r="D24" s="53"/>
      <c r="E24" s="54">
        <v>18</v>
      </c>
      <c r="F24" s="54"/>
      <c r="G24" s="13"/>
    </row>
    <row r="25" spans="1:7" ht="22.5" x14ac:dyDescent="0.2">
      <c r="A25" s="67"/>
      <c r="B25" s="68">
        <v>13</v>
      </c>
      <c r="C25" s="69" t="s">
        <v>74</v>
      </c>
      <c r="D25" s="70"/>
      <c r="E25" s="71"/>
      <c r="F25" s="22">
        <f>SUM(F18:F24)</f>
        <v>-5715352.3881000001</v>
      </c>
      <c r="G25" s="22">
        <f>SUM(G18:G24)</f>
        <v>0</v>
      </c>
    </row>
    <row r="26" spans="1:7" x14ac:dyDescent="0.2">
      <c r="B26" s="48"/>
      <c r="C26" s="59"/>
      <c r="D26" s="53"/>
      <c r="E26" s="54"/>
      <c r="F26" s="54"/>
      <c r="G26" s="13"/>
    </row>
    <row r="27" spans="1:7" x14ac:dyDescent="0.2">
      <c r="B27" s="48">
        <v>14</v>
      </c>
      <c r="C27" s="59" t="s">
        <v>75</v>
      </c>
      <c r="D27" s="53">
        <v>19</v>
      </c>
      <c r="E27" s="54"/>
      <c r="F27" s="32">
        <f>F16+F25</f>
        <v>-43455698.308780923</v>
      </c>
      <c r="G27" s="32">
        <f>G16+G25</f>
        <v>-23467098.300000001</v>
      </c>
    </row>
    <row r="28" spans="1:7" x14ac:dyDescent="0.2">
      <c r="B28" s="48">
        <v>15</v>
      </c>
      <c r="C28" s="52" t="s">
        <v>76</v>
      </c>
      <c r="D28" s="53"/>
      <c r="E28" s="54">
        <v>19</v>
      </c>
      <c r="F28" s="32">
        <v>0</v>
      </c>
      <c r="G28" s="32">
        <v>0</v>
      </c>
    </row>
    <row r="29" spans="1:7" ht="13.5" thickBot="1" x14ac:dyDescent="0.25">
      <c r="A29" s="72"/>
      <c r="B29" s="73">
        <v>16</v>
      </c>
      <c r="C29" s="74" t="s">
        <v>77</v>
      </c>
      <c r="D29" s="75"/>
      <c r="E29" s="76"/>
      <c r="F29" s="26">
        <f>F27+F28</f>
        <v>-43455698.308780923</v>
      </c>
      <c r="G29" s="26">
        <f>G27+G28</f>
        <v>-23467098.300000001</v>
      </c>
    </row>
    <row r="30" spans="1:7" hidden="1" x14ac:dyDescent="0.2">
      <c r="B30" s="48"/>
      <c r="C30" s="77" t="s">
        <v>78</v>
      </c>
      <c r="D30" s="78"/>
      <c r="E30" s="79"/>
      <c r="F30" s="79"/>
      <c r="G30" s="80"/>
    </row>
    <row r="31" spans="1:7" hidden="1" x14ac:dyDescent="0.2">
      <c r="B31" s="48"/>
      <c r="C31" s="77" t="s">
        <v>79</v>
      </c>
      <c r="D31" s="78"/>
      <c r="E31" s="79"/>
      <c r="F31" s="79"/>
      <c r="G31" s="80"/>
    </row>
    <row r="33" spans="7:7" x14ac:dyDescent="0.2">
      <c r="G33" s="81"/>
    </row>
  </sheetData>
  <pageMargins left="0.7" right="0.7" top="0.75" bottom="0.75" header="0.3" footer="0.3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2:E34"/>
  <sheetViews>
    <sheetView zoomScaleNormal="100" workbookViewId="0">
      <selection activeCell="B4" sqref="B4"/>
    </sheetView>
  </sheetViews>
  <sheetFormatPr defaultRowHeight="12.75" x14ac:dyDescent="0.2"/>
  <cols>
    <col min="1" max="1" width="7.5703125" style="82" customWidth="1"/>
    <col min="2" max="2" width="28.140625" style="82" customWidth="1"/>
    <col min="3" max="3" width="14.140625" style="82" customWidth="1"/>
    <col min="4" max="4" width="16.28515625" style="82" customWidth="1"/>
    <col min="5" max="5" width="14.140625" style="82" customWidth="1"/>
    <col min="6" max="241" width="9.140625" style="82"/>
    <col min="242" max="242" width="7.5703125" style="82" customWidth="1"/>
    <col min="243" max="243" width="28.140625" style="82" customWidth="1"/>
    <col min="244" max="244" width="14.140625" style="82" customWidth="1"/>
    <col min="245" max="245" width="9.5703125" style="82" customWidth="1"/>
    <col min="246" max="246" width="8.140625" style="82" customWidth="1"/>
    <col min="247" max="247" width="13.28515625" style="82" customWidth="1"/>
    <col min="248" max="248" width="14.28515625" style="82" customWidth="1"/>
    <col min="249" max="249" width="12.28515625" style="82" customWidth="1"/>
    <col min="250" max="250" width="9.140625" style="82"/>
    <col min="251" max="251" width="14.140625" style="82" customWidth="1"/>
    <col min="252" max="252" width="9.140625" style="82"/>
    <col min="253" max="253" width="9.7109375" style="82" bestFit="1" customWidth="1"/>
    <col min="254" max="497" width="9.140625" style="82"/>
    <col min="498" max="498" width="7.5703125" style="82" customWidth="1"/>
    <col min="499" max="499" width="28.140625" style="82" customWidth="1"/>
    <col min="500" max="500" width="14.140625" style="82" customWidth="1"/>
    <col min="501" max="501" width="9.5703125" style="82" customWidth="1"/>
    <col min="502" max="502" width="8.140625" style="82" customWidth="1"/>
    <col min="503" max="503" width="13.28515625" style="82" customWidth="1"/>
    <col min="504" max="504" width="14.28515625" style="82" customWidth="1"/>
    <col min="505" max="505" width="12.28515625" style="82" customWidth="1"/>
    <col min="506" max="506" width="9.140625" style="82"/>
    <col min="507" max="507" width="14.140625" style="82" customWidth="1"/>
    <col min="508" max="508" width="9.140625" style="82"/>
    <col min="509" max="509" width="9.7109375" style="82" bestFit="1" customWidth="1"/>
    <col min="510" max="753" width="9.140625" style="82"/>
    <col min="754" max="754" width="7.5703125" style="82" customWidth="1"/>
    <col min="755" max="755" width="28.140625" style="82" customWidth="1"/>
    <col min="756" max="756" width="14.140625" style="82" customWidth="1"/>
    <col min="757" max="757" width="9.5703125" style="82" customWidth="1"/>
    <col min="758" max="758" width="8.140625" style="82" customWidth="1"/>
    <col min="759" max="759" width="13.28515625" style="82" customWidth="1"/>
    <col min="760" max="760" width="14.28515625" style="82" customWidth="1"/>
    <col min="761" max="761" width="12.28515625" style="82" customWidth="1"/>
    <col min="762" max="762" width="9.140625" style="82"/>
    <col min="763" max="763" width="14.140625" style="82" customWidth="1"/>
    <col min="764" max="764" width="9.140625" style="82"/>
    <col min="765" max="765" width="9.7109375" style="82" bestFit="1" customWidth="1"/>
    <col min="766" max="1009" width="9.140625" style="82"/>
    <col min="1010" max="1010" width="7.5703125" style="82" customWidth="1"/>
    <col min="1011" max="1011" width="28.140625" style="82" customWidth="1"/>
    <col min="1012" max="1012" width="14.140625" style="82" customWidth="1"/>
    <col min="1013" max="1013" width="9.5703125" style="82" customWidth="1"/>
    <col min="1014" max="1014" width="8.140625" style="82" customWidth="1"/>
    <col min="1015" max="1015" width="13.28515625" style="82" customWidth="1"/>
    <col min="1016" max="1016" width="14.28515625" style="82" customWidth="1"/>
    <col min="1017" max="1017" width="12.28515625" style="82" customWidth="1"/>
    <col min="1018" max="1018" width="9.140625" style="82"/>
    <col min="1019" max="1019" width="14.140625" style="82" customWidth="1"/>
    <col min="1020" max="1020" width="9.140625" style="82"/>
    <col min="1021" max="1021" width="9.7109375" style="82" bestFit="1" customWidth="1"/>
    <col min="1022" max="1265" width="9.140625" style="82"/>
    <col min="1266" max="1266" width="7.5703125" style="82" customWidth="1"/>
    <col min="1267" max="1267" width="28.140625" style="82" customWidth="1"/>
    <col min="1268" max="1268" width="14.140625" style="82" customWidth="1"/>
    <col min="1269" max="1269" width="9.5703125" style="82" customWidth="1"/>
    <col min="1270" max="1270" width="8.140625" style="82" customWidth="1"/>
    <col min="1271" max="1271" width="13.28515625" style="82" customWidth="1"/>
    <col min="1272" max="1272" width="14.28515625" style="82" customWidth="1"/>
    <col min="1273" max="1273" width="12.28515625" style="82" customWidth="1"/>
    <col min="1274" max="1274" width="9.140625" style="82"/>
    <col min="1275" max="1275" width="14.140625" style="82" customWidth="1"/>
    <col min="1276" max="1276" width="9.140625" style="82"/>
    <col min="1277" max="1277" width="9.7109375" style="82" bestFit="1" customWidth="1"/>
    <col min="1278" max="1521" width="9.140625" style="82"/>
    <col min="1522" max="1522" width="7.5703125" style="82" customWidth="1"/>
    <col min="1523" max="1523" width="28.140625" style="82" customWidth="1"/>
    <col min="1524" max="1524" width="14.140625" style="82" customWidth="1"/>
    <col min="1525" max="1525" width="9.5703125" style="82" customWidth="1"/>
    <col min="1526" max="1526" width="8.140625" style="82" customWidth="1"/>
    <col min="1527" max="1527" width="13.28515625" style="82" customWidth="1"/>
    <col min="1528" max="1528" width="14.28515625" style="82" customWidth="1"/>
    <col min="1529" max="1529" width="12.28515625" style="82" customWidth="1"/>
    <col min="1530" max="1530" width="9.140625" style="82"/>
    <col min="1531" max="1531" width="14.140625" style="82" customWidth="1"/>
    <col min="1532" max="1532" width="9.140625" style="82"/>
    <col min="1533" max="1533" width="9.7109375" style="82" bestFit="1" customWidth="1"/>
    <col min="1534" max="1777" width="9.140625" style="82"/>
    <col min="1778" max="1778" width="7.5703125" style="82" customWidth="1"/>
    <col min="1779" max="1779" width="28.140625" style="82" customWidth="1"/>
    <col min="1780" max="1780" width="14.140625" style="82" customWidth="1"/>
    <col min="1781" max="1781" width="9.5703125" style="82" customWidth="1"/>
    <col min="1782" max="1782" width="8.140625" style="82" customWidth="1"/>
    <col min="1783" max="1783" width="13.28515625" style="82" customWidth="1"/>
    <col min="1784" max="1784" width="14.28515625" style="82" customWidth="1"/>
    <col min="1785" max="1785" width="12.28515625" style="82" customWidth="1"/>
    <col min="1786" max="1786" width="9.140625" style="82"/>
    <col min="1787" max="1787" width="14.140625" style="82" customWidth="1"/>
    <col min="1788" max="1788" width="9.140625" style="82"/>
    <col min="1789" max="1789" width="9.7109375" style="82" bestFit="1" customWidth="1"/>
    <col min="1790" max="2033" width="9.140625" style="82"/>
    <col min="2034" max="2034" width="7.5703125" style="82" customWidth="1"/>
    <col min="2035" max="2035" width="28.140625" style="82" customWidth="1"/>
    <col min="2036" max="2036" width="14.140625" style="82" customWidth="1"/>
    <col min="2037" max="2037" width="9.5703125" style="82" customWidth="1"/>
    <col min="2038" max="2038" width="8.140625" style="82" customWidth="1"/>
    <col min="2039" max="2039" width="13.28515625" style="82" customWidth="1"/>
    <col min="2040" max="2040" width="14.28515625" style="82" customWidth="1"/>
    <col min="2041" max="2041" width="12.28515625" style="82" customWidth="1"/>
    <col min="2042" max="2042" width="9.140625" style="82"/>
    <col min="2043" max="2043" width="14.140625" style="82" customWidth="1"/>
    <col min="2044" max="2044" width="9.140625" style="82"/>
    <col min="2045" max="2045" width="9.7109375" style="82" bestFit="1" customWidth="1"/>
    <col min="2046" max="2289" width="9.140625" style="82"/>
    <col min="2290" max="2290" width="7.5703125" style="82" customWidth="1"/>
    <col min="2291" max="2291" width="28.140625" style="82" customWidth="1"/>
    <col min="2292" max="2292" width="14.140625" style="82" customWidth="1"/>
    <col min="2293" max="2293" width="9.5703125" style="82" customWidth="1"/>
    <col min="2294" max="2294" width="8.140625" style="82" customWidth="1"/>
    <col min="2295" max="2295" width="13.28515625" style="82" customWidth="1"/>
    <col min="2296" max="2296" width="14.28515625" style="82" customWidth="1"/>
    <col min="2297" max="2297" width="12.28515625" style="82" customWidth="1"/>
    <col min="2298" max="2298" width="9.140625" style="82"/>
    <col min="2299" max="2299" width="14.140625" style="82" customWidth="1"/>
    <col min="2300" max="2300" width="9.140625" style="82"/>
    <col min="2301" max="2301" width="9.7109375" style="82" bestFit="1" customWidth="1"/>
    <col min="2302" max="2545" width="9.140625" style="82"/>
    <col min="2546" max="2546" width="7.5703125" style="82" customWidth="1"/>
    <col min="2547" max="2547" width="28.140625" style="82" customWidth="1"/>
    <col min="2548" max="2548" width="14.140625" style="82" customWidth="1"/>
    <col min="2549" max="2549" width="9.5703125" style="82" customWidth="1"/>
    <col min="2550" max="2550" width="8.140625" style="82" customWidth="1"/>
    <col min="2551" max="2551" width="13.28515625" style="82" customWidth="1"/>
    <col min="2552" max="2552" width="14.28515625" style="82" customWidth="1"/>
    <col min="2553" max="2553" width="12.28515625" style="82" customWidth="1"/>
    <col min="2554" max="2554" width="9.140625" style="82"/>
    <col min="2555" max="2555" width="14.140625" style="82" customWidth="1"/>
    <col min="2556" max="2556" width="9.140625" style="82"/>
    <col min="2557" max="2557" width="9.7109375" style="82" bestFit="1" customWidth="1"/>
    <col min="2558" max="2801" width="9.140625" style="82"/>
    <col min="2802" max="2802" width="7.5703125" style="82" customWidth="1"/>
    <col min="2803" max="2803" width="28.140625" style="82" customWidth="1"/>
    <col min="2804" max="2804" width="14.140625" style="82" customWidth="1"/>
    <col min="2805" max="2805" width="9.5703125" style="82" customWidth="1"/>
    <col min="2806" max="2806" width="8.140625" style="82" customWidth="1"/>
    <col min="2807" max="2807" width="13.28515625" style="82" customWidth="1"/>
    <col min="2808" max="2808" width="14.28515625" style="82" customWidth="1"/>
    <col min="2809" max="2809" width="12.28515625" style="82" customWidth="1"/>
    <col min="2810" max="2810" width="9.140625" style="82"/>
    <col min="2811" max="2811" width="14.140625" style="82" customWidth="1"/>
    <col min="2812" max="2812" width="9.140625" style="82"/>
    <col min="2813" max="2813" width="9.7109375" style="82" bestFit="1" customWidth="1"/>
    <col min="2814" max="3057" width="9.140625" style="82"/>
    <col min="3058" max="3058" width="7.5703125" style="82" customWidth="1"/>
    <col min="3059" max="3059" width="28.140625" style="82" customWidth="1"/>
    <col min="3060" max="3060" width="14.140625" style="82" customWidth="1"/>
    <col min="3061" max="3061" width="9.5703125" style="82" customWidth="1"/>
    <col min="3062" max="3062" width="8.140625" style="82" customWidth="1"/>
    <col min="3063" max="3063" width="13.28515625" style="82" customWidth="1"/>
    <col min="3064" max="3064" width="14.28515625" style="82" customWidth="1"/>
    <col min="3065" max="3065" width="12.28515625" style="82" customWidth="1"/>
    <col min="3066" max="3066" width="9.140625" style="82"/>
    <col min="3067" max="3067" width="14.140625" style="82" customWidth="1"/>
    <col min="3068" max="3068" width="9.140625" style="82"/>
    <col min="3069" max="3069" width="9.7109375" style="82" bestFit="1" customWidth="1"/>
    <col min="3070" max="3313" width="9.140625" style="82"/>
    <col min="3314" max="3314" width="7.5703125" style="82" customWidth="1"/>
    <col min="3315" max="3315" width="28.140625" style="82" customWidth="1"/>
    <col min="3316" max="3316" width="14.140625" style="82" customWidth="1"/>
    <col min="3317" max="3317" width="9.5703125" style="82" customWidth="1"/>
    <col min="3318" max="3318" width="8.140625" style="82" customWidth="1"/>
    <col min="3319" max="3319" width="13.28515625" style="82" customWidth="1"/>
    <col min="3320" max="3320" width="14.28515625" style="82" customWidth="1"/>
    <col min="3321" max="3321" width="12.28515625" style="82" customWidth="1"/>
    <col min="3322" max="3322" width="9.140625" style="82"/>
    <col min="3323" max="3323" width="14.140625" style="82" customWidth="1"/>
    <col min="3324" max="3324" width="9.140625" style="82"/>
    <col min="3325" max="3325" width="9.7109375" style="82" bestFit="1" customWidth="1"/>
    <col min="3326" max="3569" width="9.140625" style="82"/>
    <col min="3570" max="3570" width="7.5703125" style="82" customWidth="1"/>
    <col min="3571" max="3571" width="28.140625" style="82" customWidth="1"/>
    <col min="3572" max="3572" width="14.140625" style="82" customWidth="1"/>
    <col min="3573" max="3573" width="9.5703125" style="82" customWidth="1"/>
    <col min="3574" max="3574" width="8.140625" style="82" customWidth="1"/>
    <col min="3575" max="3575" width="13.28515625" style="82" customWidth="1"/>
    <col min="3576" max="3576" width="14.28515625" style="82" customWidth="1"/>
    <col min="3577" max="3577" width="12.28515625" style="82" customWidth="1"/>
    <col min="3578" max="3578" width="9.140625" style="82"/>
    <col min="3579" max="3579" width="14.140625" style="82" customWidth="1"/>
    <col min="3580" max="3580" width="9.140625" style="82"/>
    <col min="3581" max="3581" width="9.7109375" style="82" bestFit="1" customWidth="1"/>
    <col min="3582" max="3825" width="9.140625" style="82"/>
    <col min="3826" max="3826" width="7.5703125" style="82" customWidth="1"/>
    <col min="3827" max="3827" width="28.140625" style="82" customWidth="1"/>
    <col min="3828" max="3828" width="14.140625" style="82" customWidth="1"/>
    <col min="3829" max="3829" width="9.5703125" style="82" customWidth="1"/>
    <col min="3830" max="3830" width="8.140625" style="82" customWidth="1"/>
    <col min="3831" max="3831" width="13.28515625" style="82" customWidth="1"/>
    <col min="3832" max="3832" width="14.28515625" style="82" customWidth="1"/>
    <col min="3833" max="3833" width="12.28515625" style="82" customWidth="1"/>
    <col min="3834" max="3834" width="9.140625" style="82"/>
    <col min="3835" max="3835" width="14.140625" style="82" customWidth="1"/>
    <col min="3836" max="3836" width="9.140625" style="82"/>
    <col min="3837" max="3837" width="9.7109375" style="82" bestFit="1" customWidth="1"/>
    <col min="3838" max="4081" width="9.140625" style="82"/>
    <col min="4082" max="4082" width="7.5703125" style="82" customWidth="1"/>
    <col min="4083" max="4083" width="28.140625" style="82" customWidth="1"/>
    <col min="4084" max="4084" width="14.140625" style="82" customWidth="1"/>
    <col min="4085" max="4085" width="9.5703125" style="82" customWidth="1"/>
    <col min="4086" max="4086" width="8.140625" style="82" customWidth="1"/>
    <col min="4087" max="4087" width="13.28515625" style="82" customWidth="1"/>
    <col min="4088" max="4088" width="14.28515625" style="82" customWidth="1"/>
    <col min="4089" max="4089" width="12.28515625" style="82" customWidth="1"/>
    <col min="4090" max="4090" width="9.140625" style="82"/>
    <col min="4091" max="4091" width="14.140625" style="82" customWidth="1"/>
    <col min="4092" max="4092" width="9.140625" style="82"/>
    <col min="4093" max="4093" width="9.7109375" style="82" bestFit="1" customWidth="1"/>
    <col min="4094" max="4337" width="9.140625" style="82"/>
    <col min="4338" max="4338" width="7.5703125" style="82" customWidth="1"/>
    <col min="4339" max="4339" width="28.140625" style="82" customWidth="1"/>
    <col min="4340" max="4340" width="14.140625" style="82" customWidth="1"/>
    <col min="4341" max="4341" width="9.5703125" style="82" customWidth="1"/>
    <col min="4342" max="4342" width="8.140625" style="82" customWidth="1"/>
    <col min="4343" max="4343" width="13.28515625" style="82" customWidth="1"/>
    <col min="4344" max="4344" width="14.28515625" style="82" customWidth="1"/>
    <col min="4345" max="4345" width="12.28515625" style="82" customWidth="1"/>
    <col min="4346" max="4346" width="9.140625" style="82"/>
    <col min="4347" max="4347" width="14.140625" style="82" customWidth="1"/>
    <col min="4348" max="4348" width="9.140625" style="82"/>
    <col min="4349" max="4349" width="9.7109375" style="82" bestFit="1" customWidth="1"/>
    <col min="4350" max="4593" width="9.140625" style="82"/>
    <col min="4594" max="4594" width="7.5703125" style="82" customWidth="1"/>
    <col min="4595" max="4595" width="28.140625" style="82" customWidth="1"/>
    <col min="4596" max="4596" width="14.140625" style="82" customWidth="1"/>
    <col min="4597" max="4597" width="9.5703125" style="82" customWidth="1"/>
    <col min="4598" max="4598" width="8.140625" style="82" customWidth="1"/>
    <col min="4599" max="4599" width="13.28515625" style="82" customWidth="1"/>
    <col min="4600" max="4600" width="14.28515625" style="82" customWidth="1"/>
    <col min="4601" max="4601" width="12.28515625" style="82" customWidth="1"/>
    <col min="4602" max="4602" width="9.140625" style="82"/>
    <col min="4603" max="4603" width="14.140625" style="82" customWidth="1"/>
    <col min="4604" max="4604" width="9.140625" style="82"/>
    <col min="4605" max="4605" width="9.7109375" style="82" bestFit="1" customWidth="1"/>
    <col min="4606" max="4849" width="9.140625" style="82"/>
    <col min="4850" max="4850" width="7.5703125" style="82" customWidth="1"/>
    <col min="4851" max="4851" width="28.140625" style="82" customWidth="1"/>
    <col min="4852" max="4852" width="14.140625" style="82" customWidth="1"/>
    <col min="4853" max="4853" width="9.5703125" style="82" customWidth="1"/>
    <col min="4854" max="4854" width="8.140625" style="82" customWidth="1"/>
    <col min="4855" max="4855" width="13.28515625" style="82" customWidth="1"/>
    <col min="4856" max="4856" width="14.28515625" style="82" customWidth="1"/>
    <col min="4857" max="4857" width="12.28515625" style="82" customWidth="1"/>
    <col min="4858" max="4858" width="9.140625" style="82"/>
    <col min="4859" max="4859" width="14.140625" style="82" customWidth="1"/>
    <col min="4860" max="4860" width="9.140625" style="82"/>
    <col min="4861" max="4861" width="9.7109375" style="82" bestFit="1" customWidth="1"/>
    <col min="4862" max="5105" width="9.140625" style="82"/>
    <col min="5106" max="5106" width="7.5703125" style="82" customWidth="1"/>
    <col min="5107" max="5107" width="28.140625" style="82" customWidth="1"/>
    <col min="5108" max="5108" width="14.140625" style="82" customWidth="1"/>
    <col min="5109" max="5109" width="9.5703125" style="82" customWidth="1"/>
    <col min="5110" max="5110" width="8.140625" style="82" customWidth="1"/>
    <col min="5111" max="5111" width="13.28515625" style="82" customWidth="1"/>
    <col min="5112" max="5112" width="14.28515625" style="82" customWidth="1"/>
    <col min="5113" max="5113" width="12.28515625" style="82" customWidth="1"/>
    <col min="5114" max="5114" width="9.140625" style="82"/>
    <col min="5115" max="5115" width="14.140625" style="82" customWidth="1"/>
    <col min="5116" max="5116" width="9.140625" style="82"/>
    <col min="5117" max="5117" width="9.7109375" style="82" bestFit="1" customWidth="1"/>
    <col min="5118" max="5361" width="9.140625" style="82"/>
    <col min="5362" max="5362" width="7.5703125" style="82" customWidth="1"/>
    <col min="5363" max="5363" width="28.140625" style="82" customWidth="1"/>
    <col min="5364" max="5364" width="14.140625" style="82" customWidth="1"/>
    <col min="5365" max="5365" width="9.5703125" style="82" customWidth="1"/>
    <col min="5366" max="5366" width="8.140625" style="82" customWidth="1"/>
    <col min="5367" max="5367" width="13.28515625" style="82" customWidth="1"/>
    <col min="5368" max="5368" width="14.28515625" style="82" customWidth="1"/>
    <col min="5369" max="5369" width="12.28515625" style="82" customWidth="1"/>
    <col min="5370" max="5370" width="9.140625" style="82"/>
    <col min="5371" max="5371" width="14.140625" style="82" customWidth="1"/>
    <col min="5372" max="5372" width="9.140625" style="82"/>
    <col min="5373" max="5373" width="9.7109375" style="82" bestFit="1" customWidth="1"/>
    <col min="5374" max="5617" width="9.140625" style="82"/>
    <col min="5618" max="5618" width="7.5703125" style="82" customWidth="1"/>
    <col min="5619" max="5619" width="28.140625" style="82" customWidth="1"/>
    <col min="5620" max="5620" width="14.140625" style="82" customWidth="1"/>
    <col min="5621" max="5621" width="9.5703125" style="82" customWidth="1"/>
    <col min="5622" max="5622" width="8.140625" style="82" customWidth="1"/>
    <col min="5623" max="5623" width="13.28515625" style="82" customWidth="1"/>
    <col min="5624" max="5624" width="14.28515625" style="82" customWidth="1"/>
    <col min="5625" max="5625" width="12.28515625" style="82" customWidth="1"/>
    <col min="5626" max="5626" width="9.140625" style="82"/>
    <col min="5627" max="5627" width="14.140625" style="82" customWidth="1"/>
    <col min="5628" max="5628" width="9.140625" style="82"/>
    <col min="5629" max="5629" width="9.7109375" style="82" bestFit="1" customWidth="1"/>
    <col min="5630" max="5873" width="9.140625" style="82"/>
    <col min="5874" max="5874" width="7.5703125" style="82" customWidth="1"/>
    <col min="5875" max="5875" width="28.140625" style="82" customWidth="1"/>
    <col min="5876" max="5876" width="14.140625" style="82" customWidth="1"/>
    <col min="5877" max="5877" width="9.5703125" style="82" customWidth="1"/>
    <col min="5878" max="5878" width="8.140625" style="82" customWidth="1"/>
    <col min="5879" max="5879" width="13.28515625" style="82" customWidth="1"/>
    <col min="5880" max="5880" width="14.28515625" style="82" customWidth="1"/>
    <col min="5881" max="5881" width="12.28515625" style="82" customWidth="1"/>
    <col min="5882" max="5882" width="9.140625" style="82"/>
    <col min="5883" max="5883" width="14.140625" style="82" customWidth="1"/>
    <col min="5884" max="5884" width="9.140625" style="82"/>
    <col min="5885" max="5885" width="9.7109375" style="82" bestFit="1" customWidth="1"/>
    <col min="5886" max="6129" width="9.140625" style="82"/>
    <col min="6130" max="6130" width="7.5703125" style="82" customWidth="1"/>
    <col min="6131" max="6131" width="28.140625" style="82" customWidth="1"/>
    <col min="6132" max="6132" width="14.140625" style="82" customWidth="1"/>
    <col min="6133" max="6133" width="9.5703125" style="82" customWidth="1"/>
    <col min="6134" max="6134" width="8.140625" style="82" customWidth="1"/>
    <col min="6135" max="6135" width="13.28515625" style="82" customWidth="1"/>
    <col min="6136" max="6136" width="14.28515625" style="82" customWidth="1"/>
    <col min="6137" max="6137" width="12.28515625" style="82" customWidth="1"/>
    <col min="6138" max="6138" width="9.140625" style="82"/>
    <col min="6139" max="6139" width="14.140625" style="82" customWidth="1"/>
    <col min="6140" max="6140" width="9.140625" style="82"/>
    <col min="6141" max="6141" width="9.7109375" style="82" bestFit="1" customWidth="1"/>
    <col min="6142" max="6385" width="9.140625" style="82"/>
    <col min="6386" max="6386" width="7.5703125" style="82" customWidth="1"/>
    <col min="6387" max="6387" width="28.140625" style="82" customWidth="1"/>
    <col min="6388" max="6388" width="14.140625" style="82" customWidth="1"/>
    <col min="6389" max="6389" width="9.5703125" style="82" customWidth="1"/>
    <col min="6390" max="6390" width="8.140625" style="82" customWidth="1"/>
    <col min="6391" max="6391" width="13.28515625" style="82" customWidth="1"/>
    <col min="6392" max="6392" width="14.28515625" style="82" customWidth="1"/>
    <col min="6393" max="6393" width="12.28515625" style="82" customWidth="1"/>
    <col min="6394" max="6394" width="9.140625" style="82"/>
    <col min="6395" max="6395" width="14.140625" style="82" customWidth="1"/>
    <col min="6396" max="6396" width="9.140625" style="82"/>
    <col min="6397" max="6397" width="9.7109375" style="82" bestFit="1" customWidth="1"/>
    <col min="6398" max="6641" width="9.140625" style="82"/>
    <col min="6642" max="6642" width="7.5703125" style="82" customWidth="1"/>
    <col min="6643" max="6643" width="28.140625" style="82" customWidth="1"/>
    <col min="6644" max="6644" width="14.140625" style="82" customWidth="1"/>
    <col min="6645" max="6645" width="9.5703125" style="82" customWidth="1"/>
    <col min="6646" max="6646" width="8.140625" style="82" customWidth="1"/>
    <col min="6647" max="6647" width="13.28515625" style="82" customWidth="1"/>
    <col min="6648" max="6648" width="14.28515625" style="82" customWidth="1"/>
    <col min="6649" max="6649" width="12.28515625" style="82" customWidth="1"/>
    <col min="6650" max="6650" width="9.140625" style="82"/>
    <col min="6651" max="6651" width="14.140625" style="82" customWidth="1"/>
    <col min="6652" max="6652" width="9.140625" style="82"/>
    <col min="6653" max="6653" width="9.7109375" style="82" bestFit="1" customWidth="1"/>
    <col min="6654" max="6897" width="9.140625" style="82"/>
    <col min="6898" max="6898" width="7.5703125" style="82" customWidth="1"/>
    <col min="6899" max="6899" width="28.140625" style="82" customWidth="1"/>
    <col min="6900" max="6900" width="14.140625" style="82" customWidth="1"/>
    <col min="6901" max="6901" width="9.5703125" style="82" customWidth="1"/>
    <col min="6902" max="6902" width="8.140625" style="82" customWidth="1"/>
    <col min="6903" max="6903" width="13.28515625" style="82" customWidth="1"/>
    <col min="6904" max="6904" width="14.28515625" style="82" customWidth="1"/>
    <col min="6905" max="6905" width="12.28515625" style="82" customWidth="1"/>
    <col min="6906" max="6906" width="9.140625" style="82"/>
    <col min="6907" max="6907" width="14.140625" style="82" customWidth="1"/>
    <col min="6908" max="6908" width="9.140625" style="82"/>
    <col min="6909" max="6909" width="9.7109375" style="82" bestFit="1" customWidth="1"/>
    <col min="6910" max="7153" width="9.140625" style="82"/>
    <col min="7154" max="7154" width="7.5703125" style="82" customWidth="1"/>
    <col min="7155" max="7155" width="28.140625" style="82" customWidth="1"/>
    <col min="7156" max="7156" width="14.140625" style="82" customWidth="1"/>
    <col min="7157" max="7157" width="9.5703125" style="82" customWidth="1"/>
    <col min="7158" max="7158" width="8.140625" style="82" customWidth="1"/>
    <col min="7159" max="7159" width="13.28515625" style="82" customWidth="1"/>
    <col min="7160" max="7160" width="14.28515625" style="82" customWidth="1"/>
    <col min="7161" max="7161" width="12.28515625" style="82" customWidth="1"/>
    <col min="7162" max="7162" width="9.140625" style="82"/>
    <col min="7163" max="7163" width="14.140625" style="82" customWidth="1"/>
    <col min="7164" max="7164" width="9.140625" style="82"/>
    <col min="7165" max="7165" width="9.7109375" style="82" bestFit="1" customWidth="1"/>
    <col min="7166" max="7409" width="9.140625" style="82"/>
    <col min="7410" max="7410" width="7.5703125" style="82" customWidth="1"/>
    <col min="7411" max="7411" width="28.140625" style="82" customWidth="1"/>
    <col min="7412" max="7412" width="14.140625" style="82" customWidth="1"/>
    <col min="7413" max="7413" width="9.5703125" style="82" customWidth="1"/>
    <col min="7414" max="7414" width="8.140625" style="82" customWidth="1"/>
    <col min="7415" max="7415" width="13.28515625" style="82" customWidth="1"/>
    <col min="7416" max="7416" width="14.28515625" style="82" customWidth="1"/>
    <col min="7417" max="7417" width="12.28515625" style="82" customWidth="1"/>
    <col min="7418" max="7418" width="9.140625" style="82"/>
    <col min="7419" max="7419" width="14.140625" style="82" customWidth="1"/>
    <col min="7420" max="7420" width="9.140625" style="82"/>
    <col min="7421" max="7421" width="9.7109375" style="82" bestFit="1" customWidth="1"/>
    <col min="7422" max="7665" width="9.140625" style="82"/>
    <col min="7666" max="7666" width="7.5703125" style="82" customWidth="1"/>
    <col min="7667" max="7667" width="28.140625" style="82" customWidth="1"/>
    <col min="7668" max="7668" width="14.140625" style="82" customWidth="1"/>
    <col min="7669" max="7669" width="9.5703125" style="82" customWidth="1"/>
    <col min="7670" max="7670" width="8.140625" style="82" customWidth="1"/>
    <col min="7671" max="7671" width="13.28515625" style="82" customWidth="1"/>
    <col min="7672" max="7672" width="14.28515625" style="82" customWidth="1"/>
    <col min="7673" max="7673" width="12.28515625" style="82" customWidth="1"/>
    <col min="7674" max="7674" width="9.140625" style="82"/>
    <col min="7675" max="7675" width="14.140625" style="82" customWidth="1"/>
    <col min="7676" max="7676" width="9.140625" style="82"/>
    <col min="7677" max="7677" width="9.7109375" style="82" bestFit="1" customWidth="1"/>
    <col min="7678" max="7921" width="9.140625" style="82"/>
    <col min="7922" max="7922" width="7.5703125" style="82" customWidth="1"/>
    <col min="7923" max="7923" width="28.140625" style="82" customWidth="1"/>
    <col min="7924" max="7924" width="14.140625" style="82" customWidth="1"/>
    <col min="7925" max="7925" width="9.5703125" style="82" customWidth="1"/>
    <col min="7926" max="7926" width="8.140625" style="82" customWidth="1"/>
    <col min="7927" max="7927" width="13.28515625" style="82" customWidth="1"/>
    <col min="7928" max="7928" width="14.28515625" style="82" customWidth="1"/>
    <col min="7929" max="7929" width="12.28515625" style="82" customWidth="1"/>
    <col min="7930" max="7930" width="9.140625" style="82"/>
    <col min="7931" max="7931" width="14.140625" style="82" customWidth="1"/>
    <col min="7932" max="7932" width="9.140625" style="82"/>
    <col min="7933" max="7933" width="9.7109375" style="82" bestFit="1" customWidth="1"/>
    <col min="7934" max="8177" width="9.140625" style="82"/>
    <col min="8178" max="8178" width="7.5703125" style="82" customWidth="1"/>
    <col min="8179" max="8179" width="28.140625" style="82" customWidth="1"/>
    <col min="8180" max="8180" width="14.140625" style="82" customWidth="1"/>
    <col min="8181" max="8181" width="9.5703125" style="82" customWidth="1"/>
    <col min="8182" max="8182" width="8.140625" style="82" customWidth="1"/>
    <col min="8183" max="8183" width="13.28515625" style="82" customWidth="1"/>
    <col min="8184" max="8184" width="14.28515625" style="82" customWidth="1"/>
    <col min="8185" max="8185" width="12.28515625" style="82" customWidth="1"/>
    <col min="8186" max="8186" width="9.140625" style="82"/>
    <col min="8187" max="8187" width="14.140625" style="82" customWidth="1"/>
    <col min="8188" max="8188" width="9.140625" style="82"/>
    <col min="8189" max="8189" width="9.7109375" style="82" bestFit="1" customWidth="1"/>
    <col min="8190" max="8433" width="9.140625" style="82"/>
    <col min="8434" max="8434" width="7.5703125" style="82" customWidth="1"/>
    <col min="8435" max="8435" width="28.140625" style="82" customWidth="1"/>
    <col min="8436" max="8436" width="14.140625" style="82" customWidth="1"/>
    <col min="8437" max="8437" width="9.5703125" style="82" customWidth="1"/>
    <col min="8438" max="8438" width="8.140625" style="82" customWidth="1"/>
    <col min="8439" max="8439" width="13.28515625" style="82" customWidth="1"/>
    <col min="8440" max="8440" width="14.28515625" style="82" customWidth="1"/>
    <col min="8441" max="8441" width="12.28515625" style="82" customWidth="1"/>
    <col min="8442" max="8442" width="9.140625" style="82"/>
    <col min="8443" max="8443" width="14.140625" style="82" customWidth="1"/>
    <col min="8444" max="8444" width="9.140625" style="82"/>
    <col min="8445" max="8445" width="9.7109375" style="82" bestFit="1" customWidth="1"/>
    <col min="8446" max="8689" width="9.140625" style="82"/>
    <col min="8690" max="8690" width="7.5703125" style="82" customWidth="1"/>
    <col min="8691" max="8691" width="28.140625" style="82" customWidth="1"/>
    <col min="8692" max="8692" width="14.140625" style="82" customWidth="1"/>
    <col min="8693" max="8693" width="9.5703125" style="82" customWidth="1"/>
    <col min="8694" max="8694" width="8.140625" style="82" customWidth="1"/>
    <col min="8695" max="8695" width="13.28515625" style="82" customWidth="1"/>
    <col min="8696" max="8696" width="14.28515625" style="82" customWidth="1"/>
    <col min="8697" max="8697" width="12.28515625" style="82" customWidth="1"/>
    <col min="8698" max="8698" width="9.140625" style="82"/>
    <col min="8699" max="8699" width="14.140625" style="82" customWidth="1"/>
    <col min="8700" max="8700" width="9.140625" style="82"/>
    <col min="8701" max="8701" width="9.7109375" style="82" bestFit="1" customWidth="1"/>
    <col min="8702" max="8945" width="9.140625" style="82"/>
    <col min="8946" max="8946" width="7.5703125" style="82" customWidth="1"/>
    <col min="8947" max="8947" width="28.140625" style="82" customWidth="1"/>
    <col min="8948" max="8948" width="14.140625" style="82" customWidth="1"/>
    <col min="8949" max="8949" width="9.5703125" style="82" customWidth="1"/>
    <col min="8950" max="8950" width="8.140625" style="82" customWidth="1"/>
    <col min="8951" max="8951" width="13.28515625" style="82" customWidth="1"/>
    <col min="8952" max="8952" width="14.28515625" style="82" customWidth="1"/>
    <col min="8953" max="8953" width="12.28515625" style="82" customWidth="1"/>
    <col min="8954" max="8954" width="9.140625" style="82"/>
    <col min="8955" max="8955" width="14.140625" style="82" customWidth="1"/>
    <col min="8956" max="8956" width="9.140625" style="82"/>
    <col min="8957" max="8957" width="9.7109375" style="82" bestFit="1" customWidth="1"/>
    <col min="8958" max="9201" width="9.140625" style="82"/>
    <col min="9202" max="9202" width="7.5703125" style="82" customWidth="1"/>
    <col min="9203" max="9203" width="28.140625" style="82" customWidth="1"/>
    <col min="9204" max="9204" width="14.140625" style="82" customWidth="1"/>
    <col min="9205" max="9205" width="9.5703125" style="82" customWidth="1"/>
    <col min="9206" max="9206" width="8.140625" style="82" customWidth="1"/>
    <col min="9207" max="9207" width="13.28515625" style="82" customWidth="1"/>
    <col min="9208" max="9208" width="14.28515625" style="82" customWidth="1"/>
    <col min="9209" max="9209" width="12.28515625" style="82" customWidth="1"/>
    <col min="9210" max="9210" width="9.140625" style="82"/>
    <col min="9211" max="9211" width="14.140625" style="82" customWidth="1"/>
    <col min="9212" max="9212" width="9.140625" style="82"/>
    <col min="9213" max="9213" width="9.7109375" style="82" bestFit="1" customWidth="1"/>
    <col min="9214" max="9457" width="9.140625" style="82"/>
    <col min="9458" max="9458" width="7.5703125" style="82" customWidth="1"/>
    <col min="9459" max="9459" width="28.140625" style="82" customWidth="1"/>
    <col min="9460" max="9460" width="14.140625" style="82" customWidth="1"/>
    <col min="9461" max="9461" width="9.5703125" style="82" customWidth="1"/>
    <col min="9462" max="9462" width="8.140625" style="82" customWidth="1"/>
    <col min="9463" max="9463" width="13.28515625" style="82" customWidth="1"/>
    <col min="9464" max="9464" width="14.28515625" style="82" customWidth="1"/>
    <col min="9465" max="9465" width="12.28515625" style="82" customWidth="1"/>
    <col min="9466" max="9466" width="9.140625" style="82"/>
    <col min="9467" max="9467" width="14.140625" style="82" customWidth="1"/>
    <col min="9468" max="9468" width="9.140625" style="82"/>
    <col min="9469" max="9469" width="9.7109375" style="82" bestFit="1" customWidth="1"/>
    <col min="9470" max="9713" width="9.140625" style="82"/>
    <col min="9714" max="9714" width="7.5703125" style="82" customWidth="1"/>
    <col min="9715" max="9715" width="28.140625" style="82" customWidth="1"/>
    <col min="9716" max="9716" width="14.140625" style="82" customWidth="1"/>
    <col min="9717" max="9717" width="9.5703125" style="82" customWidth="1"/>
    <col min="9718" max="9718" width="8.140625" style="82" customWidth="1"/>
    <col min="9719" max="9719" width="13.28515625" style="82" customWidth="1"/>
    <col min="9720" max="9720" width="14.28515625" style="82" customWidth="1"/>
    <col min="9721" max="9721" width="12.28515625" style="82" customWidth="1"/>
    <col min="9722" max="9722" width="9.140625" style="82"/>
    <col min="9723" max="9723" width="14.140625" style="82" customWidth="1"/>
    <col min="9724" max="9724" width="9.140625" style="82"/>
    <col min="9725" max="9725" width="9.7109375" style="82" bestFit="1" customWidth="1"/>
    <col min="9726" max="9969" width="9.140625" style="82"/>
    <col min="9970" max="9970" width="7.5703125" style="82" customWidth="1"/>
    <col min="9971" max="9971" width="28.140625" style="82" customWidth="1"/>
    <col min="9972" max="9972" width="14.140625" style="82" customWidth="1"/>
    <col min="9973" max="9973" width="9.5703125" style="82" customWidth="1"/>
    <col min="9974" max="9974" width="8.140625" style="82" customWidth="1"/>
    <col min="9975" max="9975" width="13.28515625" style="82" customWidth="1"/>
    <col min="9976" max="9976" width="14.28515625" style="82" customWidth="1"/>
    <col min="9977" max="9977" width="12.28515625" style="82" customWidth="1"/>
    <col min="9978" max="9978" width="9.140625" style="82"/>
    <col min="9979" max="9979" width="14.140625" style="82" customWidth="1"/>
    <col min="9980" max="9980" width="9.140625" style="82"/>
    <col min="9981" max="9981" width="9.7109375" style="82" bestFit="1" customWidth="1"/>
    <col min="9982" max="10225" width="9.140625" style="82"/>
    <col min="10226" max="10226" width="7.5703125" style="82" customWidth="1"/>
    <col min="10227" max="10227" width="28.140625" style="82" customWidth="1"/>
    <col min="10228" max="10228" width="14.140625" style="82" customWidth="1"/>
    <col min="10229" max="10229" width="9.5703125" style="82" customWidth="1"/>
    <col min="10230" max="10230" width="8.140625" style="82" customWidth="1"/>
    <col min="10231" max="10231" width="13.28515625" style="82" customWidth="1"/>
    <col min="10232" max="10232" width="14.28515625" style="82" customWidth="1"/>
    <col min="10233" max="10233" width="12.28515625" style="82" customWidth="1"/>
    <col min="10234" max="10234" width="9.140625" style="82"/>
    <col min="10235" max="10235" width="14.140625" style="82" customWidth="1"/>
    <col min="10236" max="10236" width="9.140625" style="82"/>
    <col min="10237" max="10237" width="9.7109375" style="82" bestFit="1" customWidth="1"/>
    <col min="10238" max="10481" width="9.140625" style="82"/>
    <col min="10482" max="10482" width="7.5703125" style="82" customWidth="1"/>
    <col min="10483" max="10483" width="28.140625" style="82" customWidth="1"/>
    <col min="10484" max="10484" width="14.140625" style="82" customWidth="1"/>
    <col min="10485" max="10485" width="9.5703125" style="82" customWidth="1"/>
    <col min="10486" max="10486" width="8.140625" style="82" customWidth="1"/>
    <col min="10487" max="10487" width="13.28515625" style="82" customWidth="1"/>
    <col min="10488" max="10488" width="14.28515625" style="82" customWidth="1"/>
    <col min="10489" max="10489" width="12.28515625" style="82" customWidth="1"/>
    <col min="10490" max="10490" width="9.140625" style="82"/>
    <col min="10491" max="10491" width="14.140625" style="82" customWidth="1"/>
    <col min="10492" max="10492" width="9.140625" style="82"/>
    <col min="10493" max="10493" width="9.7109375" style="82" bestFit="1" customWidth="1"/>
    <col min="10494" max="10737" width="9.140625" style="82"/>
    <col min="10738" max="10738" width="7.5703125" style="82" customWidth="1"/>
    <col min="10739" max="10739" width="28.140625" style="82" customWidth="1"/>
    <col min="10740" max="10740" width="14.140625" style="82" customWidth="1"/>
    <col min="10741" max="10741" width="9.5703125" style="82" customWidth="1"/>
    <col min="10742" max="10742" width="8.140625" style="82" customWidth="1"/>
    <col min="10743" max="10743" width="13.28515625" style="82" customWidth="1"/>
    <col min="10744" max="10744" width="14.28515625" style="82" customWidth="1"/>
    <col min="10745" max="10745" width="12.28515625" style="82" customWidth="1"/>
    <col min="10746" max="10746" width="9.140625" style="82"/>
    <col min="10747" max="10747" width="14.140625" style="82" customWidth="1"/>
    <col min="10748" max="10748" width="9.140625" style="82"/>
    <col min="10749" max="10749" width="9.7109375" style="82" bestFit="1" customWidth="1"/>
    <col min="10750" max="10993" width="9.140625" style="82"/>
    <col min="10994" max="10994" width="7.5703125" style="82" customWidth="1"/>
    <col min="10995" max="10995" width="28.140625" style="82" customWidth="1"/>
    <col min="10996" max="10996" width="14.140625" style="82" customWidth="1"/>
    <col min="10997" max="10997" width="9.5703125" style="82" customWidth="1"/>
    <col min="10998" max="10998" width="8.140625" style="82" customWidth="1"/>
    <col min="10999" max="10999" width="13.28515625" style="82" customWidth="1"/>
    <col min="11000" max="11000" width="14.28515625" style="82" customWidth="1"/>
    <col min="11001" max="11001" width="12.28515625" style="82" customWidth="1"/>
    <col min="11002" max="11002" width="9.140625" style="82"/>
    <col min="11003" max="11003" width="14.140625" style="82" customWidth="1"/>
    <col min="11004" max="11004" width="9.140625" style="82"/>
    <col min="11005" max="11005" width="9.7109375" style="82" bestFit="1" customWidth="1"/>
    <col min="11006" max="11249" width="9.140625" style="82"/>
    <col min="11250" max="11250" width="7.5703125" style="82" customWidth="1"/>
    <col min="11251" max="11251" width="28.140625" style="82" customWidth="1"/>
    <col min="11252" max="11252" width="14.140625" style="82" customWidth="1"/>
    <col min="11253" max="11253" width="9.5703125" style="82" customWidth="1"/>
    <col min="11254" max="11254" width="8.140625" style="82" customWidth="1"/>
    <col min="11255" max="11255" width="13.28515625" style="82" customWidth="1"/>
    <col min="11256" max="11256" width="14.28515625" style="82" customWidth="1"/>
    <col min="11257" max="11257" width="12.28515625" style="82" customWidth="1"/>
    <col min="11258" max="11258" width="9.140625" style="82"/>
    <col min="11259" max="11259" width="14.140625" style="82" customWidth="1"/>
    <col min="11260" max="11260" width="9.140625" style="82"/>
    <col min="11261" max="11261" width="9.7109375" style="82" bestFit="1" customWidth="1"/>
    <col min="11262" max="11505" width="9.140625" style="82"/>
    <col min="11506" max="11506" width="7.5703125" style="82" customWidth="1"/>
    <col min="11507" max="11507" width="28.140625" style="82" customWidth="1"/>
    <col min="11508" max="11508" width="14.140625" style="82" customWidth="1"/>
    <col min="11509" max="11509" width="9.5703125" style="82" customWidth="1"/>
    <col min="11510" max="11510" width="8.140625" style="82" customWidth="1"/>
    <col min="11511" max="11511" width="13.28515625" style="82" customWidth="1"/>
    <col min="11512" max="11512" width="14.28515625" style="82" customWidth="1"/>
    <col min="11513" max="11513" width="12.28515625" style="82" customWidth="1"/>
    <col min="11514" max="11514" width="9.140625" style="82"/>
    <col min="11515" max="11515" width="14.140625" style="82" customWidth="1"/>
    <col min="11516" max="11516" width="9.140625" style="82"/>
    <col min="11517" max="11517" width="9.7109375" style="82" bestFit="1" customWidth="1"/>
    <col min="11518" max="11761" width="9.140625" style="82"/>
    <col min="11762" max="11762" width="7.5703125" style="82" customWidth="1"/>
    <col min="11763" max="11763" width="28.140625" style="82" customWidth="1"/>
    <col min="11764" max="11764" width="14.140625" style="82" customWidth="1"/>
    <col min="11765" max="11765" width="9.5703125" style="82" customWidth="1"/>
    <col min="11766" max="11766" width="8.140625" style="82" customWidth="1"/>
    <col min="11767" max="11767" width="13.28515625" style="82" customWidth="1"/>
    <col min="11768" max="11768" width="14.28515625" style="82" customWidth="1"/>
    <col min="11769" max="11769" width="12.28515625" style="82" customWidth="1"/>
    <col min="11770" max="11770" width="9.140625" style="82"/>
    <col min="11771" max="11771" width="14.140625" style="82" customWidth="1"/>
    <col min="11772" max="11772" width="9.140625" style="82"/>
    <col min="11773" max="11773" width="9.7109375" style="82" bestFit="1" customWidth="1"/>
    <col min="11774" max="12017" width="9.140625" style="82"/>
    <col min="12018" max="12018" width="7.5703125" style="82" customWidth="1"/>
    <col min="12019" max="12019" width="28.140625" style="82" customWidth="1"/>
    <col min="12020" max="12020" width="14.140625" style="82" customWidth="1"/>
    <col min="12021" max="12021" width="9.5703125" style="82" customWidth="1"/>
    <col min="12022" max="12022" width="8.140625" style="82" customWidth="1"/>
    <col min="12023" max="12023" width="13.28515625" style="82" customWidth="1"/>
    <col min="12024" max="12024" width="14.28515625" style="82" customWidth="1"/>
    <col min="12025" max="12025" width="12.28515625" style="82" customWidth="1"/>
    <col min="12026" max="12026" width="9.140625" style="82"/>
    <col min="12027" max="12027" width="14.140625" style="82" customWidth="1"/>
    <col min="12028" max="12028" width="9.140625" style="82"/>
    <col min="12029" max="12029" width="9.7109375" style="82" bestFit="1" customWidth="1"/>
    <col min="12030" max="12273" width="9.140625" style="82"/>
    <col min="12274" max="12274" width="7.5703125" style="82" customWidth="1"/>
    <col min="12275" max="12275" width="28.140625" style="82" customWidth="1"/>
    <col min="12276" max="12276" width="14.140625" style="82" customWidth="1"/>
    <col min="12277" max="12277" width="9.5703125" style="82" customWidth="1"/>
    <col min="12278" max="12278" width="8.140625" style="82" customWidth="1"/>
    <col min="12279" max="12279" width="13.28515625" style="82" customWidth="1"/>
    <col min="12280" max="12280" width="14.28515625" style="82" customWidth="1"/>
    <col min="12281" max="12281" width="12.28515625" style="82" customWidth="1"/>
    <col min="12282" max="12282" width="9.140625" style="82"/>
    <col min="12283" max="12283" width="14.140625" style="82" customWidth="1"/>
    <col min="12284" max="12284" width="9.140625" style="82"/>
    <col min="12285" max="12285" width="9.7109375" style="82" bestFit="1" customWidth="1"/>
    <col min="12286" max="12529" width="9.140625" style="82"/>
    <col min="12530" max="12530" width="7.5703125" style="82" customWidth="1"/>
    <col min="12531" max="12531" width="28.140625" style="82" customWidth="1"/>
    <col min="12532" max="12532" width="14.140625" style="82" customWidth="1"/>
    <col min="12533" max="12533" width="9.5703125" style="82" customWidth="1"/>
    <col min="12534" max="12534" width="8.140625" style="82" customWidth="1"/>
    <col min="12535" max="12535" width="13.28515625" style="82" customWidth="1"/>
    <col min="12536" max="12536" width="14.28515625" style="82" customWidth="1"/>
    <col min="12537" max="12537" width="12.28515625" style="82" customWidth="1"/>
    <col min="12538" max="12538" width="9.140625" style="82"/>
    <col min="12539" max="12539" width="14.140625" style="82" customWidth="1"/>
    <col min="12540" max="12540" width="9.140625" style="82"/>
    <col min="12541" max="12541" width="9.7109375" style="82" bestFit="1" customWidth="1"/>
    <col min="12542" max="12785" width="9.140625" style="82"/>
    <col min="12786" max="12786" width="7.5703125" style="82" customWidth="1"/>
    <col min="12787" max="12787" width="28.140625" style="82" customWidth="1"/>
    <col min="12788" max="12788" width="14.140625" style="82" customWidth="1"/>
    <col min="12789" max="12789" width="9.5703125" style="82" customWidth="1"/>
    <col min="12790" max="12790" width="8.140625" style="82" customWidth="1"/>
    <col min="12791" max="12791" width="13.28515625" style="82" customWidth="1"/>
    <col min="12792" max="12792" width="14.28515625" style="82" customWidth="1"/>
    <col min="12793" max="12793" width="12.28515625" style="82" customWidth="1"/>
    <col min="12794" max="12794" width="9.140625" style="82"/>
    <col min="12795" max="12795" width="14.140625" style="82" customWidth="1"/>
    <col min="12796" max="12796" width="9.140625" style="82"/>
    <col min="12797" max="12797" width="9.7109375" style="82" bestFit="1" customWidth="1"/>
    <col min="12798" max="13041" width="9.140625" style="82"/>
    <col min="13042" max="13042" width="7.5703125" style="82" customWidth="1"/>
    <col min="13043" max="13043" width="28.140625" style="82" customWidth="1"/>
    <col min="13044" max="13044" width="14.140625" style="82" customWidth="1"/>
    <col min="13045" max="13045" width="9.5703125" style="82" customWidth="1"/>
    <col min="13046" max="13046" width="8.140625" style="82" customWidth="1"/>
    <col min="13047" max="13047" width="13.28515625" style="82" customWidth="1"/>
    <col min="13048" max="13048" width="14.28515625" style="82" customWidth="1"/>
    <col min="13049" max="13049" width="12.28515625" style="82" customWidth="1"/>
    <col min="13050" max="13050" width="9.140625" style="82"/>
    <col min="13051" max="13051" width="14.140625" style="82" customWidth="1"/>
    <col min="13052" max="13052" width="9.140625" style="82"/>
    <col min="13053" max="13053" width="9.7109375" style="82" bestFit="1" customWidth="1"/>
    <col min="13054" max="13297" width="9.140625" style="82"/>
    <col min="13298" max="13298" width="7.5703125" style="82" customWidth="1"/>
    <col min="13299" max="13299" width="28.140625" style="82" customWidth="1"/>
    <col min="13300" max="13300" width="14.140625" style="82" customWidth="1"/>
    <col min="13301" max="13301" width="9.5703125" style="82" customWidth="1"/>
    <col min="13302" max="13302" width="8.140625" style="82" customWidth="1"/>
    <col min="13303" max="13303" width="13.28515625" style="82" customWidth="1"/>
    <col min="13304" max="13304" width="14.28515625" style="82" customWidth="1"/>
    <col min="13305" max="13305" width="12.28515625" style="82" customWidth="1"/>
    <col min="13306" max="13306" width="9.140625" style="82"/>
    <col min="13307" max="13307" width="14.140625" style="82" customWidth="1"/>
    <col min="13308" max="13308" width="9.140625" style="82"/>
    <col min="13309" max="13309" width="9.7109375" style="82" bestFit="1" customWidth="1"/>
    <col min="13310" max="13553" width="9.140625" style="82"/>
    <col min="13554" max="13554" width="7.5703125" style="82" customWidth="1"/>
    <col min="13555" max="13555" width="28.140625" style="82" customWidth="1"/>
    <col min="13556" max="13556" width="14.140625" style="82" customWidth="1"/>
    <col min="13557" max="13557" width="9.5703125" style="82" customWidth="1"/>
    <col min="13558" max="13558" width="8.140625" style="82" customWidth="1"/>
    <col min="13559" max="13559" width="13.28515625" style="82" customWidth="1"/>
    <col min="13560" max="13560" width="14.28515625" style="82" customWidth="1"/>
    <col min="13561" max="13561" width="12.28515625" style="82" customWidth="1"/>
    <col min="13562" max="13562" width="9.140625" style="82"/>
    <col min="13563" max="13563" width="14.140625" style="82" customWidth="1"/>
    <col min="13564" max="13564" width="9.140625" style="82"/>
    <col min="13565" max="13565" width="9.7109375" style="82" bestFit="1" customWidth="1"/>
    <col min="13566" max="13809" width="9.140625" style="82"/>
    <col min="13810" max="13810" width="7.5703125" style="82" customWidth="1"/>
    <col min="13811" max="13811" width="28.140625" style="82" customWidth="1"/>
    <col min="13812" max="13812" width="14.140625" style="82" customWidth="1"/>
    <col min="13813" max="13813" width="9.5703125" style="82" customWidth="1"/>
    <col min="13814" max="13814" width="8.140625" style="82" customWidth="1"/>
    <col min="13815" max="13815" width="13.28515625" style="82" customWidth="1"/>
    <col min="13816" max="13816" width="14.28515625" style="82" customWidth="1"/>
    <col min="13817" max="13817" width="12.28515625" style="82" customWidth="1"/>
    <col min="13818" max="13818" width="9.140625" style="82"/>
    <col min="13819" max="13819" width="14.140625" style="82" customWidth="1"/>
    <col min="13820" max="13820" width="9.140625" style="82"/>
    <col min="13821" max="13821" width="9.7109375" style="82" bestFit="1" customWidth="1"/>
    <col min="13822" max="14065" width="9.140625" style="82"/>
    <col min="14066" max="14066" width="7.5703125" style="82" customWidth="1"/>
    <col min="14067" max="14067" width="28.140625" style="82" customWidth="1"/>
    <col min="14068" max="14068" width="14.140625" style="82" customWidth="1"/>
    <col min="14069" max="14069" width="9.5703125" style="82" customWidth="1"/>
    <col min="14070" max="14070" width="8.140625" style="82" customWidth="1"/>
    <col min="14071" max="14071" width="13.28515625" style="82" customWidth="1"/>
    <col min="14072" max="14072" width="14.28515625" style="82" customWidth="1"/>
    <col min="14073" max="14073" width="12.28515625" style="82" customWidth="1"/>
    <col min="14074" max="14074" width="9.140625" style="82"/>
    <col min="14075" max="14075" width="14.140625" style="82" customWidth="1"/>
    <col min="14076" max="14076" width="9.140625" style="82"/>
    <col min="14077" max="14077" width="9.7109375" style="82" bestFit="1" customWidth="1"/>
    <col min="14078" max="14321" width="9.140625" style="82"/>
    <col min="14322" max="14322" width="7.5703125" style="82" customWidth="1"/>
    <col min="14323" max="14323" width="28.140625" style="82" customWidth="1"/>
    <col min="14324" max="14324" width="14.140625" style="82" customWidth="1"/>
    <col min="14325" max="14325" width="9.5703125" style="82" customWidth="1"/>
    <col min="14326" max="14326" width="8.140625" style="82" customWidth="1"/>
    <col min="14327" max="14327" width="13.28515625" style="82" customWidth="1"/>
    <col min="14328" max="14328" width="14.28515625" style="82" customWidth="1"/>
    <col min="14329" max="14329" width="12.28515625" style="82" customWidth="1"/>
    <col min="14330" max="14330" width="9.140625" style="82"/>
    <col min="14331" max="14331" width="14.140625" style="82" customWidth="1"/>
    <col min="14332" max="14332" width="9.140625" style="82"/>
    <col min="14333" max="14333" width="9.7109375" style="82" bestFit="1" customWidth="1"/>
    <col min="14334" max="14577" width="9.140625" style="82"/>
    <col min="14578" max="14578" width="7.5703125" style="82" customWidth="1"/>
    <col min="14579" max="14579" width="28.140625" style="82" customWidth="1"/>
    <col min="14580" max="14580" width="14.140625" style="82" customWidth="1"/>
    <col min="14581" max="14581" width="9.5703125" style="82" customWidth="1"/>
    <col min="14582" max="14582" width="8.140625" style="82" customWidth="1"/>
    <col min="14583" max="14583" width="13.28515625" style="82" customWidth="1"/>
    <col min="14584" max="14584" width="14.28515625" style="82" customWidth="1"/>
    <col min="14585" max="14585" width="12.28515625" style="82" customWidth="1"/>
    <col min="14586" max="14586" width="9.140625" style="82"/>
    <col min="14587" max="14587" width="14.140625" style="82" customWidth="1"/>
    <col min="14588" max="14588" width="9.140625" style="82"/>
    <col min="14589" max="14589" width="9.7109375" style="82" bestFit="1" customWidth="1"/>
    <col min="14590" max="14833" width="9.140625" style="82"/>
    <col min="14834" max="14834" width="7.5703125" style="82" customWidth="1"/>
    <col min="14835" max="14835" width="28.140625" style="82" customWidth="1"/>
    <col min="14836" max="14836" width="14.140625" style="82" customWidth="1"/>
    <col min="14837" max="14837" width="9.5703125" style="82" customWidth="1"/>
    <col min="14838" max="14838" width="8.140625" style="82" customWidth="1"/>
    <col min="14839" max="14839" width="13.28515625" style="82" customWidth="1"/>
    <col min="14840" max="14840" width="14.28515625" style="82" customWidth="1"/>
    <col min="14841" max="14841" width="12.28515625" style="82" customWidth="1"/>
    <col min="14842" max="14842" width="9.140625" style="82"/>
    <col min="14843" max="14843" width="14.140625" style="82" customWidth="1"/>
    <col min="14844" max="14844" width="9.140625" style="82"/>
    <col min="14845" max="14845" width="9.7109375" style="82" bestFit="1" customWidth="1"/>
    <col min="14846" max="15089" width="9.140625" style="82"/>
    <col min="15090" max="15090" width="7.5703125" style="82" customWidth="1"/>
    <col min="15091" max="15091" width="28.140625" style="82" customWidth="1"/>
    <col min="15092" max="15092" width="14.140625" style="82" customWidth="1"/>
    <col min="15093" max="15093" width="9.5703125" style="82" customWidth="1"/>
    <col min="15094" max="15094" width="8.140625" style="82" customWidth="1"/>
    <col min="15095" max="15095" width="13.28515625" style="82" customWidth="1"/>
    <col min="15096" max="15096" width="14.28515625" style="82" customWidth="1"/>
    <col min="15097" max="15097" width="12.28515625" style="82" customWidth="1"/>
    <col min="15098" max="15098" width="9.140625" style="82"/>
    <col min="15099" max="15099" width="14.140625" style="82" customWidth="1"/>
    <col min="15100" max="15100" width="9.140625" style="82"/>
    <col min="15101" max="15101" width="9.7109375" style="82" bestFit="1" customWidth="1"/>
    <col min="15102" max="15345" width="9.140625" style="82"/>
    <col min="15346" max="15346" width="7.5703125" style="82" customWidth="1"/>
    <col min="15347" max="15347" width="28.140625" style="82" customWidth="1"/>
    <col min="15348" max="15348" width="14.140625" style="82" customWidth="1"/>
    <col min="15349" max="15349" width="9.5703125" style="82" customWidth="1"/>
    <col min="15350" max="15350" width="8.140625" style="82" customWidth="1"/>
    <col min="15351" max="15351" width="13.28515625" style="82" customWidth="1"/>
    <col min="15352" max="15352" width="14.28515625" style="82" customWidth="1"/>
    <col min="15353" max="15353" width="12.28515625" style="82" customWidth="1"/>
    <col min="15354" max="15354" width="9.140625" style="82"/>
    <col min="15355" max="15355" width="14.140625" style="82" customWidth="1"/>
    <col min="15356" max="15356" width="9.140625" style="82"/>
    <col min="15357" max="15357" width="9.7109375" style="82" bestFit="1" customWidth="1"/>
    <col min="15358" max="15601" width="9.140625" style="82"/>
    <col min="15602" max="15602" width="7.5703125" style="82" customWidth="1"/>
    <col min="15603" max="15603" width="28.140625" style="82" customWidth="1"/>
    <col min="15604" max="15604" width="14.140625" style="82" customWidth="1"/>
    <col min="15605" max="15605" width="9.5703125" style="82" customWidth="1"/>
    <col min="15606" max="15606" width="8.140625" style="82" customWidth="1"/>
    <col min="15607" max="15607" width="13.28515625" style="82" customWidth="1"/>
    <col min="15608" max="15608" width="14.28515625" style="82" customWidth="1"/>
    <col min="15609" max="15609" width="12.28515625" style="82" customWidth="1"/>
    <col min="15610" max="15610" width="9.140625" style="82"/>
    <col min="15611" max="15611" width="14.140625" style="82" customWidth="1"/>
    <col min="15612" max="15612" width="9.140625" style="82"/>
    <col min="15613" max="15613" width="9.7109375" style="82" bestFit="1" customWidth="1"/>
    <col min="15614" max="15857" width="9.140625" style="82"/>
    <col min="15858" max="15858" width="7.5703125" style="82" customWidth="1"/>
    <col min="15859" max="15859" width="28.140625" style="82" customWidth="1"/>
    <col min="15860" max="15860" width="14.140625" style="82" customWidth="1"/>
    <col min="15861" max="15861" width="9.5703125" style="82" customWidth="1"/>
    <col min="15862" max="15862" width="8.140625" style="82" customWidth="1"/>
    <col min="15863" max="15863" width="13.28515625" style="82" customWidth="1"/>
    <col min="15864" max="15864" width="14.28515625" style="82" customWidth="1"/>
    <col min="15865" max="15865" width="12.28515625" style="82" customWidth="1"/>
    <col min="15866" max="15866" width="9.140625" style="82"/>
    <col min="15867" max="15867" width="14.140625" style="82" customWidth="1"/>
    <col min="15868" max="15868" width="9.140625" style="82"/>
    <col min="15869" max="15869" width="9.7109375" style="82" bestFit="1" customWidth="1"/>
    <col min="15870" max="16113" width="9.140625" style="82"/>
    <col min="16114" max="16114" width="7.5703125" style="82" customWidth="1"/>
    <col min="16115" max="16115" width="28.140625" style="82" customWidth="1"/>
    <col min="16116" max="16116" width="14.140625" style="82" customWidth="1"/>
    <col min="16117" max="16117" width="9.5703125" style="82" customWidth="1"/>
    <col min="16118" max="16118" width="8.140625" style="82" customWidth="1"/>
    <col min="16119" max="16119" width="13.28515625" style="82" customWidth="1"/>
    <col min="16120" max="16120" width="14.28515625" style="82" customWidth="1"/>
    <col min="16121" max="16121" width="12.28515625" style="82" customWidth="1"/>
    <col min="16122" max="16122" width="9.140625" style="82"/>
    <col min="16123" max="16123" width="14.140625" style="82" customWidth="1"/>
    <col min="16124" max="16124" width="9.140625" style="82"/>
    <col min="16125" max="16125" width="9.7109375" style="82" bestFit="1" customWidth="1"/>
    <col min="16126" max="16384" width="9.140625" style="82"/>
  </cols>
  <sheetData>
    <row r="2" spans="1:5" x14ac:dyDescent="0.2">
      <c r="B2" s="131" t="s">
        <v>132</v>
      </c>
    </row>
    <row r="3" spans="1:5" x14ac:dyDescent="0.2">
      <c r="B3" s="130" t="s">
        <v>133</v>
      </c>
    </row>
    <row r="4" spans="1:5" x14ac:dyDescent="0.2">
      <c r="A4" s="83"/>
      <c r="B4" s="130" t="s">
        <v>134</v>
      </c>
      <c r="C4" s="85"/>
      <c r="D4" s="85"/>
      <c r="E4" s="85"/>
    </row>
    <row r="5" spans="1:5" x14ac:dyDescent="0.2">
      <c r="A5" s="83"/>
      <c r="B5" s="84"/>
      <c r="C5" s="85"/>
      <c r="D5" s="85"/>
      <c r="E5" s="86"/>
    </row>
    <row r="6" spans="1:5" x14ac:dyDescent="0.2">
      <c r="A6" s="83"/>
      <c r="B6" s="84"/>
      <c r="C6" s="85"/>
      <c r="D6" s="85"/>
      <c r="E6" s="85"/>
    </row>
    <row r="7" spans="1:5" x14ac:dyDescent="0.2">
      <c r="A7" s="87" t="s">
        <v>81</v>
      </c>
      <c r="B7" s="87" t="s">
        <v>82</v>
      </c>
      <c r="C7" s="88" t="s">
        <v>83</v>
      </c>
      <c r="D7" s="88" t="s">
        <v>84</v>
      </c>
      <c r="E7" s="88" t="s">
        <v>85</v>
      </c>
    </row>
    <row r="8" spans="1:5" x14ac:dyDescent="0.2">
      <c r="A8" s="89" t="s">
        <v>86</v>
      </c>
      <c r="B8" s="90" t="s">
        <v>87</v>
      </c>
      <c r="C8" s="91">
        <v>100000</v>
      </c>
      <c r="D8" s="91">
        <v>0</v>
      </c>
      <c r="E8" s="91">
        <f t="shared" ref="E8:E31" si="0">SUM(C8:D8)</f>
        <v>100000</v>
      </c>
    </row>
    <row r="9" spans="1:5" x14ac:dyDescent="0.2">
      <c r="A9" s="92">
        <v>1</v>
      </c>
      <c r="B9" s="93" t="s">
        <v>88</v>
      </c>
      <c r="C9" s="94">
        <v>0</v>
      </c>
      <c r="D9" s="94">
        <v>0</v>
      </c>
      <c r="E9" s="95">
        <f t="shared" si="0"/>
        <v>0</v>
      </c>
    </row>
    <row r="10" spans="1:5" x14ac:dyDescent="0.2">
      <c r="A10" s="92">
        <v>2</v>
      </c>
      <c r="B10" s="96" t="s">
        <v>89</v>
      </c>
      <c r="C10" s="94">
        <v>0</v>
      </c>
      <c r="D10" s="94">
        <v>0</v>
      </c>
      <c r="E10" s="95">
        <f t="shared" si="0"/>
        <v>0</v>
      </c>
    </row>
    <row r="11" spans="1:5" x14ac:dyDescent="0.2">
      <c r="A11" s="92">
        <v>3</v>
      </c>
      <c r="B11" s="96" t="s">
        <v>90</v>
      </c>
      <c r="C11" s="94">
        <v>0</v>
      </c>
      <c r="D11" s="94">
        <v>0</v>
      </c>
      <c r="E11" s="95">
        <f t="shared" si="0"/>
        <v>0</v>
      </c>
    </row>
    <row r="12" spans="1:5" x14ac:dyDescent="0.2">
      <c r="A12" s="92">
        <v>4</v>
      </c>
      <c r="B12" s="96" t="s">
        <v>91</v>
      </c>
      <c r="C12" s="94">
        <v>0</v>
      </c>
      <c r="D12" s="94">
        <v>0</v>
      </c>
      <c r="E12" s="95">
        <f t="shared" si="0"/>
        <v>0</v>
      </c>
    </row>
    <row r="13" spans="1:5" x14ac:dyDescent="0.2">
      <c r="A13" s="92">
        <v>5</v>
      </c>
      <c r="B13" s="96" t="s">
        <v>92</v>
      </c>
      <c r="C13" s="94">
        <v>0</v>
      </c>
      <c r="D13" s="94">
        <v>0</v>
      </c>
      <c r="E13" s="95">
        <f t="shared" si="0"/>
        <v>0</v>
      </c>
    </row>
    <row r="14" spans="1:5" x14ac:dyDescent="0.2">
      <c r="A14" s="92">
        <v>6</v>
      </c>
      <c r="B14" s="93" t="s">
        <v>93</v>
      </c>
      <c r="C14" s="94">
        <v>0</v>
      </c>
      <c r="D14" s="94">
        <v>0</v>
      </c>
      <c r="E14" s="95">
        <f t="shared" si="0"/>
        <v>0</v>
      </c>
    </row>
    <row r="15" spans="1:5" x14ac:dyDescent="0.2">
      <c r="A15" s="92">
        <v>7</v>
      </c>
      <c r="B15" s="93" t="s">
        <v>94</v>
      </c>
      <c r="C15" s="94">
        <v>0</v>
      </c>
      <c r="D15" s="94">
        <v>0</v>
      </c>
      <c r="E15" s="95">
        <f t="shared" si="0"/>
        <v>0</v>
      </c>
    </row>
    <row r="16" spans="1:5" x14ac:dyDescent="0.2">
      <c r="A16" s="92">
        <v>8</v>
      </c>
      <c r="B16" s="93" t="s">
        <v>95</v>
      </c>
      <c r="C16" s="94">
        <v>0</v>
      </c>
      <c r="D16" s="94">
        <v>0</v>
      </c>
      <c r="E16" s="95">
        <f t="shared" si="0"/>
        <v>0</v>
      </c>
    </row>
    <row r="17" spans="1:5" x14ac:dyDescent="0.2">
      <c r="A17" s="92">
        <v>9</v>
      </c>
      <c r="B17" s="96" t="s">
        <v>96</v>
      </c>
      <c r="C17" s="94">
        <v>0</v>
      </c>
      <c r="D17" s="94">
        <v>0</v>
      </c>
      <c r="E17" s="95">
        <f t="shared" si="0"/>
        <v>0</v>
      </c>
    </row>
    <row r="18" spans="1:5" x14ac:dyDescent="0.2">
      <c r="A18" s="92">
        <v>10</v>
      </c>
      <c r="B18" s="96" t="s">
        <v>97</v>
      </c>
      <c r="C18" s="94">
        <v>0</v>
      </c>
      <c r="D18" s="94">
        <v>0</v>
      </c>
      <c r="E18" s="95">
        <f t="shared" si="0"/>
        <v>0</v>
      </c>
    </row>
    <row r="19" spans="1:5" x14ac:dyDescent="0.2">
      <c r="A19" s="97" t="s">
        <v>98</v>
      </c>
      <c r="B19" s="98" t="s">
        <v>99</v>
      </c>
      <c r="C19" s="99">
        <f>SUM(C8:C18)</f>
        <v>100000</v>
      </c>
      <c r="D19" s="99">
        <v>-23467098</v>
      </c>
      <c r="E19" s="99">
        <f t="shared" si="0"/>
        <v>-23367098</v>
      </c>
    </row>
    <row r="20" spans="1:5" x14ac:dyDescent="0.2">
      <c r="A20" s="100">
        <v>1</v>
      </c>
      <c r="B20" s="101" t="s">
        <v>88</v>
      </c>
      <c r="C20" s="102">
        <v>0</v>
      </c>
      <c r="D20" s="103">
        <f>'[1]BS i shkurtuar'!F40</f>
        <v>-43455698.308780923</v>
      </c>
      <c r="E20" s="104">
        <f t="shared" si="0"/>
        <v>-43455698.308780923</v>
      </c>
    </row>
    <row r="21" spans="1:5" x14ac:dyDescent="0.2">
      <c r="A21" s="105">
        <v>2</v>
      </c>
      <c r="B21" s="106" t="s">
        <v>89</v>
      </c>
      <c r="C21" s="107">
        <v>0</v>
      </c>
      <c r="D21" s="107">
        <v>0</v>
      </c>
      <c r="E21" s="108">
        <f t="shared" si="0"/>
        <v>0</v>
      </c>
    </row>
    <row r="22" spans="1:5" x14ac:dyDescent="0.2">
      <c r="A22" s="92">
        <v>3</v>
      </c>
      <c r="B22" s="96" t="s">
        <v>90</v>
      </c>
      <c r="C22" s="109">
        <v>0</v>
      </c>
      <c r="D22" s="109">
        <v>0</v>
      </c>
      <c r="E22" s="110">
        <f t="shared" si="0"/>
        <v>0</v>
      </c>
    </row>
    <row r="23" spans="1:5" x14ac:dyDescent="0.2">
      <c r="A23" s="92">
        <v>4</v>
      </c>
      <c r="B23" s="96" t="s">
        <v>91</v>
      </c>
      <c r="C23" s="109">
        <v>0</v>
      </c>
      <c r="D23" s="109">
        <v>0</v>
      </c>
      <c r="E23" s="110">
        <f t="shared" si="0"/>
        <v>0</v>
      </c>
    </row>
    <row r="24" spans="1:5" x14ac:dyDescent="0.2">
      <c r="A24" s="92">
        <v>5</v>
      </c>
      <c r="B24" s="96" t="s">
        <v>100</v>
      </c>
      <c r="C24" s="109">
        <v>0</v>
      </c>
      <c r="D24" s="109">
        <v>0</v>
      </c>
      <c r="E24" s="110">
        <f t="shared" si="0"/>
        <v>0</v>
      </c>
    </row>
    <row r="25" spans="1:5" x14ac:dyDescent="0.2">
      <c r="A25" s="92">
        <v>6</v>
      </c>
      <c r="B25" s="96" t="s">
        <v>92</v>
      </c>
      <c r="C25" s="109">
        <v>0</v>
      </c>
      <c r="D25" s="109">
        <v>0</v>
      </c>
      <c r="E25" s="110">
        <f t="shared" si="0"/>
        <v>0</v>
      </c>
    </row>
    <row r="26" spans="1:5" x14ac:dyDescent="0.2">
      <c r="A26" s="92">
        <v>7</v>
      </c>
      <c r="B26" s="93" t="s">
        <v>93</v>
      </c>
      <c r="C26" s="109">
        <v>0</v>
      </c>
      <c r="D26" s="109">
        <v>0</v>
      </c>
      <c r="E26" s="110">
        <f t="shared" si="0"/>
        <v>0</v>
      </c>
    </row>
    <row r="27" spans="1:5" x14ac:dyDescent="0.2">
      <c r="A27" s="92">
        <v>8</v>
      </c>
      <c r="B27" s="93" t="s">
        <v>94</v>
      </c>
      <c r="C27" s="109">
        <v>0</v>
      </c>
      <c r="D27" s="109">
        <v>0</v>
      </c>
      <c r="E27" s="110">
        <f t="shared" si="0"/>
        <v>0</v>
      </c>
    </row>
    <row r="28" spans="1:5" x14ac:dyDescent="0.2">
      <c r="A28" s="92">
        <v>9</v>
      </c>
      <c r="B28" s="93" t="s">
        <v>95</v>
      </c>
      <c r="C28" s="109">
        <v>0</v>
      </c>
      <c r="D28" s="109">
        <v>0</v>
      </c>
      <c r="E28" s="110">
        <f t="shared" si="0"/>
        <v>0</v>
      </c>
    </row>
    <row r="29" spans="1:5" x14ac:dyDescent="0.2">
      <c r="A29" s="92">
        <v>10</v>
      </c>
      <c r="B29" s="96" t="s">
        <v>96</v>
      </c>
      <c r="C29" s="109">
        <v>0</v>
      </c>
      <c r="D29" s="109">
        <v>0</v>
      </c>
      <c r="E29" s="110">
        <f t="shared" si="0"/>
        <v>0</v>
      </c>
    </row>
    <row r="30" spans="1:5" x14ac:dyDescent="0.2">
      <c r="A30" s="92">
        <v>11</v>
      </c>
      <c r="B30" s="96" t="s">
        <v>97</v>
      </c>
      <c r="C30" s="109">
        <v>0</v>
      </c>
      <c r="D30" s="109">
        <v>0</v>
      </c>
      <c r="E30" s="110">
        <f t="shared" si="0"/>
        <v>0</v>
      </c>
    </row>
    <row r="31" spans="1:5" x14ac:dyDescent="0.2">
      <c r="A31" s="89" t="s">
        <v>101</v>
      </c>
      <c r="B31" s="90" t="s">
        <v>102</v>
      </c>
      <c r="C31" s="91">
        <f>C19+C24</f>
        <v>100000</v>
      </c>
      <c r="D31" s="91">
        <f>+D19+D20+D23+D24</f>
        <v>-66922796.308780923</v>
      </c>
      <c r="E31" s="91">
        <f t="shared" si="0"/>
        <v>-66822796.308780923</v>
      </c>
    </row>
    <row r="32" spans="1:5" x14ac:dyDescent="0.2">
      <c r="C32" s="111"/>
    </row>
    <row r="34" spans="5:5" x14ac:dyDescent="0.2">
      <c r="E34" s="112"/>
    </row>
  </sheetData>
  <pageMargins left="0.7" right="0.7" top="0.75" bottom="0.75" header="0.3" footer="0.3"/>
  <pageSetup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2:E29"/>
  <sheetViews>
    <sheetView tabSelected="1" workbookViewId="0">
      <selection activeCell="C30" sqref="C30"/>
    </sheetView>
  </sheetViews>
  <sheetFormatPr defaultRowHeight="12" x14ac:dyDescent="0.2"/>
  <cols>
    <col min="1" max="1" width="9.140625" style="113"/>
    <col min="2" max="2" width="47.140625" style="113" customWidth="1"/>
    <col min="3" max="3" width="6.85546875" style="113" customWidth="1"/>
    <col min="4" max="4" width="14.7109375" style="114" customWidth="1"/>
    <col min="5" max="5" width="14.85546875" style="114" customWidth="1"/>
    <col min="6" max="16384" width="9.140625" style="113"/>
  </cols>
  <sheetData>
    <row r="2" spans="1:5" x14ac:dyDescent="0.2">
      <c r="B2" s="129" t="s">
        <v>131</v>
      </c>
    </row>
    <row r="3" spans="1:5" x14ac:dyDescent="0.2">
      <c r="B3" s="130" t="s">
        <v>133</v>
      </c>
    </row>
    <row r="4" spans="1:5" ht="13.5" customHeight="1" x14ac:dyDescent="0.2">
      <c r="B4" s="130" t="s">
        <v>134</v>
      </c>
    </row>
    <row r="5" spans="1:5" ht="24" customHeight="1" x14ac:dyDescent="0.2">
      <c r="A5" s="115"/>
      <c r="B5" s="136" t="s">
        <v>103</v>
      </c>
      <c r="C5" s="136"/>
      <c r="D5" s="137" t="s">
        <v>104</v>
      </c>
      <c r="E5" s="137" t="s">
        <v>105</v>
      </c>
    </row>
    <row r="6" spans="1:5" ht="12.75" customHeight="1" x14ac:dyDescent="0.2">
      <c r="A6" s="116"/>
      <c r="B6" s="136"/>
      <c r="C6" s="136"/>
      <c r="D6" s="137"/>
      <c r="E6" s="137"/>
    </row>
    <row r="7" spans="1:5" ht="12.75" customHeight="1" x14ac:dyDescent="0.2">
      <c r="A7" s="135" t="s">
        <v>106</v>
      </c>
      <c r="B7" s="135"/>
      <c r="C7" s="135"/>
      <c r="D7" s="117"/>
      <c r="E7" s="117"/>
    </row>
    <row r="8" spans="1:5" ht="12.75" customHeight="1" x14ac:dyDescent="0.2">
      <c r="A8" s="116"/>
      <c r="B8" s="132" t="s">
        <v>107</v>
      </c>
      <c r="C8" s="132"/>
      <c r="D8" s="114">
        <v>271989140</v>
      </c>
      <c r="E8" s="118">
        <v>89728436</v>
      </c>
    </row>
    <row r="9" spans="1:5" ht="12.75" customHeight="1" x14ac:dyDescent="0.2">
      <c r="A9" s="116"/>
      <c r="B9" s="132" t="s">
        <v>108</v>
      </c>
      <c r="C9" s="132"/>
      <c r="D9" s="119">
        <v>-356725159</v>
      </c>
      <c r="E9" s="119">
        <v>-122814853</v>
      </c>
    </row>
    <row r="10" spans="1:5" ht="12.75" customHeight="1" x14ac:dyDescent="0.2">
      <c r="A10" s="116"/>
      <c r="B10" s="132" t="s">
        <v>109</v>
      </c>
      <c r="C10" s="132"/>
      <c r="E10" s="118"/>
    </row>
    <row r="11" spans="1:5" ht="12.75" customHeight="1" x14ac:dyDescent="0.2">
      <c r="A11" s="116"/>
      <c r="B11" s="120" t="s">
        <v>110</v>
      </c>
      <c r="C11" s="121"/>
      <c r="E11" s="119">
        <v>-181561</v>
      </c>
    </row>
    <row r="12" spans="1:5" ht="12.75" customHeight="1" x14ac:dyDescent="0.2">
      <c r="A12" s="116"/>
      <c r="B12" s="132" t="s">
        <v>111</v>
      </c>
      <c r="C12" s="132"/>
      <c r="D12" s="119">
        <v>-1420000</v>
      </c>
      <c r="E12" s="119">
        <v>-660000</v>
      </c>
    </row>
    <row r="13" spans="1:5" ht="12.75" customHeight="1" x14ac:dyDescent="0.2">
      <c r="A13" s="122"/>
      <c r="B13" s="133" t="s">
        <v>112</v>
      </c>
      <c r="C13" s="133"/>
      <c r="D13" s="123">
        <f>SUM(D8:D12)</f>
        <v>-86156019</v>
      </c>
      <c r="E13" s="123">
        <f>SUM(E8:E12)</f>
        <v>-33927978</v>
      </c>
    </row>
    <row r="14" spans="1:5" ht="12.75" customHeight="1" x14ac:dyDescent="0.2">
      <c r="A14" s="135" t="s">
        <v>113</v>
      </c>
      <c r="B14" s="135"/>
      <c r="C14" s="135"/>
      <c r="E14" s="117"/>
    </row>
    <row r="15" spans="1:5" ht="12.75" customHeight="1" x14ac:dyDescent="0.2">
      <c r="A15" s="116"/>
      <c r="B15" s="132" t="s">
        <v>114</v>
      </c>
      <c r="C15" s="132"/>
      <c r="E15" s="118"/>
    </row>
    <row r="16" spans="1:5" ht="12.75" customHeight="1" x14ac:dyDescent="0.2">
      <c r="A16" s="116"/>
      <c r="B16" s="132" t="s">
        <v>115</v>
      </c>
      <c r="C16" s="132"/>
      <c r="D16" s="119">
        <f>-116635935</f>
        <v>-116635935</v>
      </c>
      <c r="E16" s="119">
        <v>-10631580</v>
      </c>
    </row>
    <row r="17" spans="1:5" ht="12.75" customHeight="1" x14ac:dyDescent="0.2">
      <c r="A17" s="116"/>
      <c r="B17" s="132" t="s">
        <v>116</v>
      </c>
      <c r="C17" s="132"/>
      <c r="E17" s="118"/>
    </row>
    <row r="18" spans="1:5" ht="12.75" customHeight="1" x14ac:dyDescent="0.2">
      <c r="A18" s="116"/>
      <c r="B18" s="120" t="s">
        <v>117</v>
      </c>
      <c r="C18" s="116"/>
      <c r="D18" s="119">
        <v>-867634</v>
      </c>
      <c r="E18" s="119">
        <v>-108958</v>
      </c>
    </row>
    <row r="19" spans="1:5" ht="12.75" customHeight="1" x14ac:dyDescent="0.2">
      <c r="A19" s="116"/>
      <c r="B19" s="132" t="s">
        <v>118</v>
      </c>
      <c r="C19" s="132"/>
      <c r="E19" s="118"/>
    </row>
    <row r="20" spans="1:5" ht="12.75" customHeight="1" x14ac:dyDescent="0.2">
      <c r="A20" s="122"/>
      <c r="B20" s="133" t="s">
        <v>119</v>
      </c>
      <c r="C20" s="133"/>
      <c r="D20" s="123">
        <f>SUM(D15:D19)</f>
        <v>-117503569</v>
      </c>
      <c r="E20" s="123">
        <f>SUM(E15:E19)</f>
        <v>-10740538</v>
      </c>
    </row>
    <row r="21" spans="1:5" ht="12.75" customHeight="1" x14ac:dyDescent="0.2">
      <c r="A21" s="135" t="s">
        <v>120</v>
      </c>
      <c r="B21" s="135"/>
      <c r="C21" s="135"/>
      <c r="E21" s="117"/>
    </row>
    <row r="22" spans="1:5" ht="12.75" customHeight="1" x14ac:dyDescent="0.2">
      <c r="A22" s="125" t="s">
        <v>121</v>
      </c>
      <c r="B22" s="132" t="s">
        <v>122</v>
      </c>
      <c r="C22" s="132"/>
      <c r="E22" s="118"/>
    </row>
    <row r="23" spans="1:5" ht="12.75" customHeight="1" x14ac:dyDescent="0.2">
      <c r="A23" s="125" t="s">
        <v>123</v>
      </c>
      <c r="B23" s="132" t="s">
        <v>124</v>
      </c>
      <c r="C23" s="132"/>
      <c r="D23" s="114">
        <v>186194500</v>
      </c>
      <c r="E23" s="118">
        <v>41706000</v>
      </c>
    </row>
    <row r="24" spans="1:5" ht="12.75" customHeight="1" x14ac:dyDescent="0.2">
      <c r="A24" s="116"/>
      <c r="B24" s="132" t="s">
        <v>125</v>
      </c>
      <c r="C24" s="132"/>
      <c r="E24" s="118"/>
    </row>
    <row r="25" spans="1:5" ht="12.75" customHeight="1" x14ac:dyDescent="0.2">
      <c r="A25" s="116"/>
      <c r="B25" s="132" t="s">
        <v>126</v>
      </c>
      <c r="C25" s="132"/>
      <c r="E25" s="118"/>
    </row>
    <row r="26" spans="1:5" ht="12.75" customHeight="1" x14ac:dyDescent="0.2">
      <c r="A26" s="122"/>
      <c r="B26" s="133" t="s">
        <v>127</v>
      </c>
      <c r="C26" s="133"/>
      <c r="D26" s="126">
        <f>SUM(D22:D25)</f>
        <v>186194500</v>
      </c>
      <c r="E26" s="126">
        <f>SUM(E22:E25)</f>
        <v>41706000</v>
      </c>
    </row>
    <row r="27" spans="1:5" ht="12.75" customHeight="1" x14ac:dyDescent="0.2">
      <c r="A27" s="134" t="s">
        <v>128</v>
      </c>
      <c r="B27" s="134"/>
      <c r="C27" s="134"/>
      <c r="D27" s="128">
        <f>D13+D20+D26</f>
        <v>-17465088</v>
      </c>
      <c r="E27" s="128">
        <f>E13+E20+E26</f>
        <v>-2962516</v>
      </c>
    </row>
    <row r="28" spans="1:5" ht="12.75" customHeight="1" x14ac:dyDescent="0.2">
      <c r="A28" s="135" t="s">
        <v>129</v>
      </c>
      <c r="B28" s="135"/>
      <c r="C28" s="135"/>
      <c r="D28" s="124">
        <v>28757676</v>
      </c>
      <c r="E28" s="117">
        <v>31720192</v>
      </c>
    </row>
    <row r="29" spans="1:5" ht="12.75" customHeight="1" x14ac:dyDescent="0.2">
      <c r="A29" s="134" t="s">
        <v>130</v>
      </c>
      <c r="B29" s="134"/>
      <c r="C29" s="134"/>
      <c r="D29" s="127">
        <f>'[1]BS i shkurtuar'!F6</f>
        <v>11292587.719439995</v>
      </c>
      <c r="E29" s="128">
        <v>28757676</v>
      </c>
    </row>
  </sheetData>
  <mergeCells count="24">
    <mergeCell ref="B16:C16"/>
    <mergeCell ref="B5:C6"/>
    <mergeCell ref="D5:D6"/>
    <mergeCell ref="E5:E6"/>
    <mergeCell ref="A7:C7"/>
    <mergeCell ref="B8:C8"/>
    <mergeCell ref="B9:C9"/>
    <mergeCell ref="B10:C10"/>
    <mergeCell ref="B12:C12"/>
    <mergeCell ref="B13:C13"/>
    <mergeCell ref="A14:C14"/>
    <mergeCell ref="B15:C15"/>
    <mergeCell ref="A29:C29"/>
    <mergeCell ref="B17:C17"/>
    <mergeCell ref="B19:C19"/>
    <mergeCell ref="B20:C20"/>
    <mergeCell ref="A21:C21"/>
    <mergeCell ref="B22:C22"/>
    <mergeCell ref="B23:C23"/>
    <mergeCell ref="B24:C24"/>
    <mergeCell ref="B25:C25"/>
    <mergeCell ref="B26:C26"/>
    <mergeCell ref="A27:C27"/>
    <mergeCell ref="A28:C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Scholz shpk_ Bilanci 2012</vt:lpstr>
      <vt:lpstr>Pasqyra e te ardh &amp; shpenz</vt:lpstr>
      <vt:lpstr>Pasq e ndrysh ne kapital</vt:lpstr>
      <vt:lpstr>Pasqyra e fluksit monetar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Scholz</dc:creator>
  <cp:lastModifiedBy>Scholz</cp:lastModifiedBy>
  <dcterms:created xsi:type="dcterms:W3CDTF">2013-07-31T06:55:10Z</dcterms:created>
  <dcterms:modified xsi:type="dcterms:W3CDTF">2013-07-31T07:11:05Z</dcterms:modified>
</cp:coreProperties>
</file>