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2705" windowHeight="10740" tabRatio="823" activeTab="9"/>
  </bookViews>
  <sheets>
    <sheet name="Kopertina" sheetId="1" r:id="rId1"/>
    <sheet name="Aktivet" sheetId="4" r:id="rId2"/>
    <sheet name="Pasivet" sheetId="14" r:id="rId3"/>
    <sheet name="PASH 1" sheetId="15" r:id="rId4"/>
    <sheet name="Fluksi 2" sheetId="18" r:id="rId5"/>
    <sheet name="KAPITALI" sheetId="29" r:id="rId6"/>
    <sheet name="SHENIMET SHPJEGUESE" sheetId="31" r:id="rId7"/>
    <sheet name="inv. mjeteve" sheetId="30" r:id="rId8"/>
    <sheet name="AMORTIZIMI" sheetId="28" r:id="rId9"/>
    <sheet name="INVENTARI " sheetId="32" r:id="rId10"/>
  </sheets>
  <calcPr calcId="145621"/>
</workbook>
</file>

<file path=xl/calcChain.xml><?xml version="1.0" encoding="utf-8"?>
<calcChain xmlns="http://schemas.openxmlformats.org/spreadsheetml/2006/main">
  <c r="F42" i="28" l="1"/>
  <c r="F43" i="28"/>
  <c r="F44" i="28"/>
  <c r="F45" i="28"/>
  <c r="F46" i="28"/>
  <c r="F38" i="28"/>
  <c r="F39" i="28"/>
  <c r="F40" i="28"/>
  <c r="F41" i="28"/>
  <c r="I116" i="31"/>
  <c r="G35" i="15" l="1"/>
  <c r="G15" i="15"/>
  <c r="G42" i="15" s="1"/>
  <c r="G11" i="15"/>
  <c r="G49" i="15" l="1"/>
  <c r="G45" i="15"/>
  <c r="G44" i="15" s="1"/>
  <c r="I111" i="31" l="1"/>
  <c r="I106" i="31" l="1"/>
  <c r="E12" i="32" l="1"/>
  <c r="D12" i="32"/>
  <c r="F10" i="32"/>
  <c r="F12" i="32" s="1"/>
  <c r="E47" i="28" l="1"/>
  <c r="F42" i="4"/>
  <c r="F35" i="15" l="1"/>
  <c r="E32" i="28" l="1"/>
  <c r="G46" i="28"/>
  <c r="G45" i="28"/>
  <c r="G44" i="28"/>
  <c r="F32" i="28"/>
  <c r="D32" i="28"/>
  <c r="G31" i="28"/>
  <c r="G30" i="28"/>
  <c r="G29" i="28"/>
  <c r="G28" i="28"/>
  <c r="G27" i="28"/>
  <c r="G26" i="28"/>
  <c r="G25" i="28"/>
  <c r="G24" i="28"/>
  <c r="G23" i="28"/>
  <c r="G22" i="28"/>
  <c r="G37" i="28" s="1"/>
  <c r="D22" i="28"/>
  <c r="D37" i="28" s="1"/>
  <c r="F17" i="28"/>
  <c r="E17" i="28"/>
  <c r="D17" i="28"/>
  <c r="G16" i="28"/>
  <c r="G15" i="28"/>
  <c r="G14" i="28"/>
  <c r="G13" i="28"/>
  <c r="D43" i="28" s="1"/>
  <c r="G12" i="28"/>
  <c r="D42" i="28" s="1"/>
  <c r="G42" i="28" s="1"/>
  <c r="G11" i="28"/>
  <c r="D41" i="28" s="1"/>
  <c r="G10" i="28"/>
  <c r="D40" i="28" s="1"/>
  <c r="G9" i="28"/>
  <c r="D39" i="28" s="1"/>
  <c r="G39" i="28" s="1"/>
  <c r="G8" i="28"/>
  <c r="D38" i="28" s="1"/>
  <c r="G38" i="28" s="1"/>
  <c r="D47" i="28" l="1"/>
  <c r="F47" i="28"/>
  <c r="G41" i="28"/>
  <c r="G43" i="28"/>
  <c r="G17" i="28"/>
  <c r="G32" i="28"/>
  <c r="G40" i="28"/>
  <c r="I113" i="31"/>
  <c r="I112" i="31"/>
  <c r="I105" i="31"/>
  <c r="I98" i="31"/>
  <c r="I100" i="31" s="1"/>
  <c r="I139" i="31" s="1"/>
  <c r="I120" i="31"/>
  <c r="G47" i="28" l="1"/>
  <c r="I118" i="31"/>
  <c r="I140" i="31" s="1"/>
  <c r="I142" i="31" s="1"/>
  <c r="I144" i="31" l="1"/>
  <c r="I147" i="31" s="1"/>
  <c r="I22" i="29"/>
  <c r="H22" i="29"/>
  <c r="F22" i="29"/>
  <c r="E22" i="29"/>
  <c r="D22" i="29"/>
  <c r="C22" i="29"/>
  <c r="J21" i="29"/>
  <c r="J20" i="29"/>
  <c r="J19" i="29"/>
  <c r="J18" i="29"/>
  <c r="J17" i="29"/>
  <c r="J16" i="29"/>
  <c r="J15" i="29"/>
  <c r="J14" i="29"/>
  <c r="J13" i="29"/>
  <c r="J11" i="29"/>
  <c r="J10" i="29"/>
  <c r="J9" i="29"/>
  <c r="J8" i="29"/>
  <c r="E21" i="18" l="1"/>
  <c r="E30" i="18"/>
  <c r="E11" i="18"/>
  <c r="F11" i="15"/>
  <c r="F15" i="15"/>
  <c r="F42" i="15" l="1"/>
  <c r="F45" i="15" s="1"/>
  <c r="F44" i="15" s="1"/>
  <c r="F49" i="15" l="1"/>
  <c r="F51" i="14" s="1"/>
  <c r="H32" i="14"/>
  <c r="F32" i="14"/>
  <c r="F20" i="14"/>
  <c r="F5" i="14"/>
  <c r="F19" i="14" s="1"/>
  <c r="F51" i="4"/>
  <c r="F49" i="4"/>
  <c r="F34" i="4"/>
  <c r="F20" i="4"/>
  <c r="H13" i="4"/>
  <c r="F13" i="4"/>
  <c r="F8" i="4"/>
  <c r="F5" i="4"/>
  <c r="E46" i="18" s="1"/>
  <c r="E7" i="18" l="1"/>
  <c r="G12" i="29"/>
  <c r="E44" i="18"/>
  <c r="E17" i="18"/>
  <c r="E16" i="18"/>
  <c r="F37" i="14"/>
  <c r="F39" i="14" s="1"/>
  <c r="F58" i="4"/>
  <c r="F32" i="4"/>
  <c r="G22" i="29" l="1"/>
  <c r="J22" i="29" s="1"/>
  <c r="J12" i="29"/>
  <c r="F53" i="14"/>
  <c r="E18" i="18"/>
  <c r="E20" i="18" s="1"/>
  <c r="E43" i="18" s="1"/>
  <c r="F59" i="4"/>
</calcChain>
</file>

<file path=xl/sharedStrings.xml><?xml version="1.0" encoding="utf-8"?>
<sst xmlns="http://schemas.openxmlformats.org/spreadsheetml/2006/main" count="566" uniqueCount="400">
  <si>
    <t>Data e krijimit</t>
  </si>
  <si>
    <t>Nr</t>
  </si>
  <si>
    <t>I</t>
  </si>
  <si>
    <t>II</t>
  </si>
  <si>
    <t>P A S Q Y R A T     F I N A N C I A R E</t>
  </si>
  <si>
    <t>A   K   T   I   V   E   T</t>
  </si>
  <si>
    <t>Aktivet  monetare</t>
  </si>
  <si>
    <t>Banka</t>
  </si>
  <si>
    <t>Arka</t>
  </si>
  <si>
    <t>Pershkrimi  i  Elementeve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</si>
  <si>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</si>
  <si>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</si>
  <si>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</si>
  <si>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</si>
  <si>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</si>
  <si>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</si>
  <si>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</si>
  <si>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</si>
  <si>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</si>
  <si>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</si>
  <si>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</si>
  <si>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</si>
  <si>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</si>
  <si>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</si>
  <si>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</si>
  <si>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</si>
  <si>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</si>
  <si>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</si>
  <si>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</si>
  <si>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</si>
  <si>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</si>
  <si>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</si>
  <si>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</si>
  <si>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</si>
  <si>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</si>
  <si>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</si>
  <si>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</si>
  <si>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</si>
  <si>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</si>
  <si>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</si>
  <si>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</si>
  <si>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</si>
  <si>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</si>
  <si>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</si>
  <si>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</si>
  <si>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</si>
  <si>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</si>
  <si>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</si>
  <si>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</si>
  <si>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</si>
  <si>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</si>
  <si>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</si>
  <si>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</si>
  <si>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</si>
  <si>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</si>
  <si>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</si>
  <si>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</si>
  <si>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</si>
  <si>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</si>
  <si>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</si>
  <si>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</si>
  <si>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</si>
  <si>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</si>
  <si>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</si>
  <si>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</si>
  <si>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</si>
  <si>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</si>
  <si>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</si>
  <si>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</si>
  <si>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</si>
  <si>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</si>
  <si>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</si>
  <si>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</si>
  <si>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</si>
  <si>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</si>
  <si>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</si>
  <si>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</si>
  <si>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</si>
  <si>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</si>
  <si>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</si>
  <si>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</si>
  <si>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</si>
  <si>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</si>
  <si>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</si>
  <si>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</si>
  <si>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</si>
  <si>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</si>
  <si>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</si>
  <si>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</si>
  <si>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</si>
  <si>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</si>
  <si>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</si>
  <si>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</si>
  <si>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</si>
  <si>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</si>
  <si>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</si>
  <si>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</si>
  <si>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</si>
  <si>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</si>
  <si>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</si>
  <si>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</si>
  <si>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</si>
  <si>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</si>
  <si>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</si>
  <si>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</si>
  <si>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</si>
  <si>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</si>
  <si>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</si>
  <si>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</si>
  <si>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</si>
  <si>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</si>
  <si>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</si>
  <si>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</si>
  <si>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</si>
  <si>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</si>
  <si>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</si>
  <si>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</si>
  <si>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</si>
  <si>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</si>
  <si>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</si>
  <si>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</si>
  <si>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</si>
  <si>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</si>
  <si>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</si>
  <si>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</si>
  <si>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</si>
  <si>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</si>
  <si>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</si>
  <si>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</si>
  <si>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</si>
  <si>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</si>
  <si>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</si>
  <si>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</si>
  <si>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</si>
  <si>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</si>
  <si>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</si>
  <si>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</si>
  <si>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</si>
  <si>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</si>
  <si>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</si>
  <si>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</si>
  <si>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</si>
  <si>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</si>
  <si>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</si>
  <si>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</si>
  <si>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</si>
  <si>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</si>
  <si>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</si>
  <si>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</si>
  <si>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</si>
  <si>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</si>
  <si>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</si>
  <si>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</si>
  <si>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</si>
  <si>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</si>
  <si>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</si>
  <si>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</si>
  <si>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</si>
  <si>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</si>
  <si>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</si>
  <si>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</si>
  <si>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</si>
  <si>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</si>
  <si>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</si>
  <si>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</si>
  <si>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</si>
  <si>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</si>
  <si>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</si>
  <si>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</si>
  <si>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</si>
  <si>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</si>
  <si>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</si>
  <si>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</si>
  <si>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</si>
  <si>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</si>
  <si>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</si>
  <si>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</si>
  <si>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</si>
  <si>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</si>
  <si>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</si>
  <si>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</si>
  <si>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Pasqyra e Pozicionit Financiar (Bilanci)</t>
  </si>
  <si>
    <t>Emertimi</t>
  </si>
  <si>
    <t>Sasia</t>
  </si>
  <si>
    <t>Gjendje</t>
  </si>
  <si>
    <t>Shtesa</t>
  </si>
  <si>
    <t>Pakesime</t>
  </si>
  <si>
    <t xml:space="preserve">             TOTALI</t>
  </si>
  <si>
    <t>Toka</t>
  </si>
  <si>
    <t>Aksione te thesarit</t>
  </si>
  <si>
    <t>Emetim i kapitalit aksionar</t>
  </si>
  <si>
    <t>Emërtimi dhe forma ligjore</t>
  </si>
  <si>
    <t>NIPT-i</t>
  </si>
  <si>
    <t>Adresa e selisë</t>
  </si>
  <si>
    <t>Nr. i regjistrit tregtar</t>
  </si>
  <si>
    <t>Veprimtaria kryesore</t>
  </si>
  <si>
    <t xml:space="preserve"> </t>
  </si>
  <si>
    <t xml:space="preserve">(Në zbatim të standardit kombëtar të kontabilitetit Nr.2 dhe </t>
  </si>
  <si>
    <t>Ligjit Nr. 9228 datë 29.04.2004 për kontabilitetin dhe pasqyrat financiare)</t>
  </si>
  <si>
    <t>Pasqyrat financiare janë individuale</t>
  </si>
  <si>
    <t>Po</t>
  </si>
  <si>
    <t>Pasqyrat financiare janë të konsoliduara</t>
  </si>
  <si>
    <t>Jo</t>
  </si>
  <si>
    <t>Pasqyrat financiare janë të shprehura në</t>
  </si>
  <si>
    <t>Lek</t>
  </si>
  <si>
    <t>Pasqyrat financiare janë të rrumbullakosura në</t>
  </si>
  <si>
    <t xml:space="preserve">  Periudha kontabël e pasqyrave financiare</t>
  </si>
  <si>
    <t>nga</t>
  </si>
  <si>
    <t>deri më</t>
  </si>
  <si>
    <t xml:space="preserve">  Data e mbylljes së pasqyrave financiare</t>
  </si>
  <si>
    <t>(X)</t>
  </si>
  <si>
    <t>Ndertime</t>
  </si>
  <si>
    <t>Makineri,paisje</t>
  </si>
  <si>
    <t>Mjete transporti</t>
  </si>
  <si>
    <t>kompjuterike</t>
  </si>
  <si>
    <t>Zyre</t>
  </si>
  <si>
    <t>Makineri,paisje,vegla</t>
  </si>
  <si>
    <t xml:space="preserve">             3. Pasqyra e levizjeve ne kapitalet e veta  per periudhen</t>
  </si>
  <si>
    <t xml:space="preserve">                         Kapitali aksionar qe i perket aksionareve te shoqerise meme</t>
  </si>
  <si>
    <t>Kapitali aksionar</t>
  </si>
  <si>
    <t xml:space="preserve">Primi i aksionit </t>
  </si>
  <si>
    <t>Rezerva statutore dhe ligjore</t>
  </si>
  <si>
    <t>Rez. Konvert te monedh te huaja</t>
  </si>
  <si>
    <t>Fitimi i pa- shperndare</t>
  </si>
  <si>
    <t>Rezerva te tjera</t>
  </si>
  <si>
    <t>Shuma te parashik per rreziqe</t>
  </si>
  <si>
    <t>Efekti i ndryshimeve ne politikat kontabel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</si>
  <si>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</si>
  <si>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</si>
  <si>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</si>
  <si>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</si>
  <si>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</si>
  <si>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</si>
  <si>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</si>
  <si>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</si>
  <si>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</si>
  <si>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</si>
  <si>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 xml:space="preserve">                - Kompjutera e sisteme informacioni me 25 % te vleftes se mbetur</t>
  </si>
  <si>
    <t xml:space="preserve">                - Te gjitha AAM te tjera me 20 % te vleftes se mbetur</t>
  </si>
  <si>
    <t>Rezerva Ligjore e periudhes</t>
  </si>
  <si>
    <t>VLORE</t>
  </si>
  <si>
    <t>Targa</t>
  </si>
  <si>
    <t>SHENIMET SHPJEGUESE</t>
  </si>
  <si>
    <t>1. Te dhena te pergjithshme mbi Shoqerine</t>
  </si>
  <si>
    <t>Aktiviteti i shoqerise eshte parashikuar te  zhvillohet ne nje afat kohor  te pa kufizuar.</t>
  </si>
  <si>
    <t>2. Permbledhje e politikave dhe rregullave kryesore kontabel</t>
  </si>
  <si>
    <t>a.         Menyra e Pregatitjes se Pasqyrave Financiare</t>
  </si>
  <si>
    <t xml:space="preserve">P F te shoqerise jane pregatitur ne te gjitha aspektet e tyre materiale, ne perputhje me SKK, te cilat  perfshijne             </t>
  </si>
  <si>
    <t xml:space="preserve">rregullat e percaktuara ne ligjin Nr. 9228 date 29.04.2004 “Per Kontabilitetin dhe Pasqyrat Financiare” i ndryshuar   </t>
  </si>
  <si>
    <t>me ligjin 9477 date 09.02.2006 dhe ne “Standartet Kombetare te Kontabilitetit” (SKK) te permiresuara</t>
  </si>
  <si>
    <t xml:space="preserve">Pasqyrat Financiare jane pergatitur duke ndjekur e zbatuar Politikat Kryesore Kontabel si : politika per njohjen  e       </t>
  </si>
  <si>
    <t>aktiveve,e detyrimeve , e te drejtave ,e te ardhurave e shpenzimeve si dhe vleresimin e tyre</t>
  </si>
  <si>
    <t xml:space="preserve">Gjithashtu gjate pergatitjes se Pasqyrave Financiare jane pasur parasysh Parimet  e meposhteme :      </t>
  </si>
  <si>
    <t>Parimi i te drejtave dhe detyrimeve te konstatuara,</t>
  </si>
  <si>
    <t>Parimi i Njesise Ekonomike Raportuese,</t>
  </si>
  <si>
    <t xml:space="preserve">Parimi i vijimesise se veprimtarise ekonomoke </t>
  </si>
  <si>
    <t>si dhe Parimi i Kompesimit.</t>
  </si>
  <si>
    <t xml:space="preserve">Karakteristikat cilesore te pergatitjes se Pasqyrave Financiare jane ato qe e bejne informacionin e dobishem per </t>
  </si>
  <si>
    <t>perdoruesin.Karakteristikat kryesore qe jane mbajtur parasysh gjate hartimit te Pasqyrave Financiare jane :</t>
  </si>
  <si>
    <t>Kuptueshmeria,Rendesia , Materialiteti,Besueshmeria dhe Krahasueshmeria</t>
  </si>
  <si>
    <t>b.         Rregullat per vleresimin Mjeteve Monetare</t>
  </si>
  <si>
    <t>Mjetet monetare perfaqesojne  Likujditetet e njesise ekonomike ne  arke dhe ne banke ,ne llogari rrjedhese ,</t>
  </si>
  <si>
    <t xml:space="preserve">investime ne tregun e parase dhe tregje te tjera shume likuide  duke ndjekur politiken kontabel te  Vleres  se drejte  </t>
  </si>
  <si>
    <t>ne zbatim te SKK 3</t>
  </si>
  <si>
    <t>c.          Rregullat per vleresimin e Aktiveve te tjera financiare afatshkurtera</t>
  </si>
  <si>
    <t xml:space="preserve">Aktiveve te tjera financiare afatshkurtera ,kerkesa te arketueshme afatshkurtera letra me vlere dhe investime te tjera   </t>
  </si>
  <si>
    <t>financiare  jane te pasqyruara mbi bazen e vleres se faturave origjinale te leshuara klienteve apo te dokumentave te</t>
  </si>
  <si>
    <t xml:space="preserve"> tjere kontabel.Politika kontabel e ndjekur per aktivet financiare afatshkurtera eshte sipas Kostos se amortizuar</t>
  </si>
  <si>
    <t>qe eshte e barabarte me vleren nomonale te kerkeses per arketim minus zhvleresimin n.q.s. ka)   sipas SKK 3.</t>
  </si>
  <si>
    <t>d.         Rregullat per vleresimin e Gjendjeve te Inventarit.</t>
  </si>
  <si>
    <t>Gjendjet e inventarit klasifikohen  ne Lende te para ,Prodhim ne proces,Produkte te gatshme,Mallra per rishitje,</t>
  </si>
  <si>
    <t xml:space="preserve">Parapagesa per rishitje. Politika e ndjekur eshte ajo e Vleresimit me vleren me te ulet mes kostos dhe vleres neto te </t>
  </si>
  <si>
    <t xml:space="preserve">realizueshme.Kosto eshte llogaritur per cdo ze duke perdorur metoden e mesatares se ponderuar( SKK 4). </t>
  </si>
  <si>
    <t>Menyra e Vleresimit te Inventareve permbledh shpenzimet e blerjes se  lendeve te para,mallrave e materialeve ,</t>
  </si>
  <si>
    <t>shpenzimet e transportit,dhe shpenzimet e tjera deri ne magazinimin e tyre.</t>
  </si>
  <si>
    <t>e.          Rregullat per vleresimin e Parapagimet dhe shpenzimet e shtyra</t>
  </si>
  <si>
    <t xml:space="preserve">Parapagimet dhe shpenzimet e shtyra  perfaqesojne shpenzimet e bera gjate vitit financiar por qe u perkasin </t>
  </si>
  <si>
    <t>periudhave te ardhshme te njesise ekonomike.Per to eshte ndjekur politika kontabel kosto minus zhvleresimin nqs ka</t>
  </si>
  <si>
    <t>te tille .  pasqyruar sipas percaktimit e ne zbatim te SKK 1.</t>
  </si>
  <si>
    <t>f.          Rregullat per vleresimin e Aktiveve afatgjata materiale</t>
  </si>
  <si>
    <t xml:space="preserve">Aktivet  afatgjata materiale te te ndara ne zerat si  toka,ndertesa,makineri e paisje,paisje zyre e informatike te </t>
  </si>
  <si>
    <t xml:space="preserve">klasifikuara sipas SKK 5 jane perfshire ne pasqyrat financiare duke ndjekur politiken kontabel Kosto e blerjes ose </t>
  </si>
  <si>
    <t>prodhimit ose shuma e rivleresuar minus amortizimin e akumuluar dhe zhvleresimin nqs ka.</t>
  </si>
  <si>
    <t>Metoda e llogaritjes se Amortizimeve behet ne zbatim te ligjit nr 8438 date 28 12.1998  per normat e amortizimit.</t>
  </si>
  <si>
    <t>Baza e llogaritjes mbi vleren neto kontabel.</t>
  </si>
  <si>
    <t>Llogaritja e amortizimit per AAM te hyra gjate vitit eshte bere duke filluar nga data 1  e muajit pasardhes.</t>
  </si>
  <si>
    <t xml:space="preserve">                - Per ndertesat me 5 % te vleftes se mbetur</t>
  </si>
  <si>
    <t xml:space="preserve">     Per llogaritjen e amortizimit te AAJM (SKK 5) njesia ekonomike raportuese ka </t>
  </si>
  <si>
    <t>percaktuar si metode te amortizimit metoden lineare me normen e amortizimit me  15 % ne vit.</t>
  </si>
  <si>
    <t xml:space="preserve">Amortizimi I Makinerive te punes eshte 20 % sipas udhezimit Nr 5 pika 3.7.2 pika d </t>
  </si>
  <si>
    <t>g.         Rregullat per vleresimin e Huave e Parapagimeve</t>
  </si>
  <si>
    <t>Huate dhe parapagimet  te klasifikuatra sipas zerave te pagueshme ndaj furnitoreve,ndaj punonjesve,detyrime tatimore,</t>
  </si>
  <si>
    <t xml:space="preserve">hua te tjera jane vleresuar  sipas faturave te blerjes e dokumentave te tjere origjinale kontabel, sipsa  SKK 3. </t>
  </si>
  <si>
    <t>h.         Rregullat per vleresimin e Kapitalit</t>
  </si>
  <si>
    <t>Kapitali i njesise ekonomike vleresohet sipas vleres kontabel te kapitalit aksionar te emetuar ne krijim te njesise</t>
  </si>
  <si>
    <t xml:space="preserve"> ekonomike,rezervave te krijuara ne perputhje me statutin e njesise ekonomike,ne perputhje me kerkesat e ligjit </t>
  </si>
  <si>
    <t xml:space="preserve">“Per shoqerite Tregtare” ose ndonje ligj tjeter te aplikueshem,Fitimet e pashperndara qe perbehet nga fitimet </t>
  </si>
  <si>
    <t xml:space="preserve">e akumuluara minus pagesat e bera ose te perdorura.Fitimet e pashperndarate ndikuatra nga ndikimet ne politikat </t>
  </si>
  <si>
    <t xml:space="preserve">kontabel (skk 1)korigjimi i gabimeve  si dhe rivleresimi i aktiveve afatgjata materiale(SKK 5).Fitimi ose humbja e vitit </t>
  </si>
  <si>
    <t>financiar e barabarte me fitimin ose humbjen e raportuar ne pasqyren e te ardhurave e shpenzimeve.</t>
  </si>
  <si>
    <t>i.            Rregullat e vleresimit te te Ardhurave</t>
  </si>
  <si>
    <t xml:space="preserve">Te ardhurat  perfaqesojne  shitjet neto  e rrjedhimisht te ardhurat e perftuara nga kryerja e punimeve ne ndertim gjate </t>
  </si>
  <si>
    <t xml:space="preserve">periudhes kontabel te vleresuara sipas SKK 8 dhe te produktit ne proces ndertimi te vlersuar sipas SKK 4. </t>
  </si>
  <si>
    <t xml:space="preserve">Rregjistrimi sipas mases se realizimit te tyre dhe te lidhjes qe kane me ushtrimin e mbyllur kontabel, pamvaresisht </t>
  </si>
  <si>
    <t>nese arketimi i tyre apo i nje pjese prej tyre do te ndodhe ne nje ushtrim pasardhes.</t>
  </si>
  <si>
    <t>j.           Rregullat e vleresimit te Shpenzimeve direkte</t>
  </si>
  <si>
    <t xml:space="preserve">Shpenzimet e njesise ekonomike  te vitit financiar perfaqesojne shpenzimet e blerjes te mallrave,lendeve te para dhe </t>
  </si>
  <si>
    <t xml:space="preserve">sherbimeve te konsumuara per veprimtarine paresore ,koston e sherbimeve kryesore te vlersuara me cmimet e blerjes </t>
  </si>
  <si>
    <t xml:space="preserve">e te vertetuara me fatura origjinale e dokumenta te tjera kontabel,shpenzime qe lidhen ne menyre direkte me mallrat </t>
  </si>
  <si>
    <t xml:space="preserve">ose produktet  e destinuara per shitje.Pagat shperblimet dhe kompesimet monetare ,sigurimet shoqerore te paguara </t>
  </si>
  <si>
    <t xml:space="preserve">nga njesia ekonomike te llogaritura mbi pagat qe i perkasin periudhes kontabel pamvaresisht nga fakti nese ato jane </t>
  </si>
  <si>
    <t xml:space="preserve">paguar ose jo.Shpenzimet per amortizimin   qe vijne nga renia ne vlere e aktiveve afatgjata.Shpenzimet e tjera qe jane </t>
  </si>
  <si>
    <t>shpenzimet e tjera te pa perfshira ne zerat e mesiperm por qe lidhen me veprimtarine kryesore te njesise ekonomike.</t>
  </si>
  <si>
    <t>Per shitjet ushtrimore</t>
  </si>
  <si>
    <t>Vlefta</t>
  </si>
  <si>
    <t>Te ardhura nga shitja e sherbimit</t>
  </si>
  <si>
    <t>Te ardhura te tjera</t>
  </si>
  <si>
    <t>Shpenzimet ushtrimore te shoqerise per vitin jane si meposhte</t>
  </si>
  <si>
    <t>Blerje mallra</t>
  </si>
  <si>
    <t>Mirmajtje dhe sherbime kase</t>
  </si>
  <si>
    <t>Energji dhe uje</t>
  </si>
  <si>
    <t>Pagat e punonjesve</t>
  </si>
  <si>
    <t>Sigurimet shoqerore</t>
  </si>
  <si>
    <t>Te pazbriteshme</t>
  </si>
  <si>
    <t>k.      Rregullat e vleresimit te Shpenzimeve (Te Ardhurave) Financiare</t>
  </si>
  <si>
    <t xml:space="preserve">Te ardhurat ose shpenzimet financiare  jane klasifikuar ne te ardhura ose shpenzime nga interesat bankare,  te ardhura </t>
  </si>
  <si>
    <t xml:space="preserve">(shpenzime) te interesi mbi hua, bono, marreveshje te qerase financiare etj.Te ardhura (shpenzime) nga ndryshimi i </t>
  </si>
  <si>
    <t xml:space="preserve">kursit te kembimit, te kerkesave per tu arketuar dhe detyrimeve per tu paguar si dhe gjendjet e likujditeteve ne </t>
  </si>
  <si>
    <t xml:space="preserve">monedhe te huaj qe lidhen me veprimtarine financiare e investuese ne fund te periudhes financiare. Te ardhura te tjera </t>
  </si>
  <si>
    <t xml:space="preserve">(shpenzime) financiaresi rezultati nga financimet financiare afatshkurtera,rezultati nga  interesi dhe dividentet,rezultati </t>
  </si>
  <si>
    <t>nga rivleresimi i vleres se drejte etj</t>
  </si>
  <si>
    <t>l.     Rregullat e vleresimit te Tatimi mbi Fitimin</t>
  </si>
  <si>
    <t>Shpenzimet e tatimit mbi fitimin vleresohen ne baze te rezultatit te periudhes financiare i  llogaritur ne perputhje me</t>
  </si>
  <si>
    <t xml:space="preserve"> dispozitat per tatimin mbi te ardhrat ne Republiken e Shqiperise.Shpenzimet per tatimin mbi fitimin perfshije gjithe </t>
  </si>
  <si>
    <t>detyrimet per tatimin mbi fitimin e periudhes financiare</t>
  </si>
  <si>
    <t xml:space="preserve">Pasqyra e pagese te tatim fitimit </t>
  </si>
  <si>
    <t>Ardhurat gjithesejte</t>
  </si>
  <si>
    <t>Shpenzimet ushtrimore fiskale</t>
  </si>
  <si>
    <t>Shpenzim te panjohura gjoba</t>
  </si>
  <si>
    <t>Fitimi ushtrimor (+) Humbje (- )</t>
  </si>
  <si>
    <t xml:space="preserve">Norma e tatim fitimit </t>
  </si>
  <si>
    <t xml:space="preserve">Tatim fitimi ushtrimor </t>
  </si>
  <si>
    <t>Tatimi i mbartur</t>
  </si>
  <si>
    <t>Pagesa paardhenie</t>
  </si>
  <si>
    <t>tatim fitimi per te paguar</t>
  </si>
  <si>
    <t>2.      ORGANIZIMI I KONTABILITETIT</t>
  </si>
  <si>
    <t xml:space="preserve">Kontabiliteti eshte i organizuar  ne perputhje me ligjin  nr 9228  date 29 04 2004 “Per Kontabilitetin dhe Pasqyrat  </t>
  </si>
  <si>
    <t xml:space="preserve">Financiare” i ndryshuar me ligjin nr 9477 date 09.02.2006.  dhe me SKK  2 .Shoqeria ka ndertuar nje plan te llogarive </t>
  </si>
  <si>
    <t>me programin financa 5</t>
  </si>
  <si>
    <t xml:space="preserve">  Hartuesi i Pasqyrave Financiare</t>
  </si>
  <si>
    <t xml:space="preserve"> Administratori i Shoqerise</t>
  </si>
  <si>
    <t>Shpenzime Telefon</t>
  </si>
  <si>
    <t>Tax Bashkie</t>
  </si>
  <si>
    <t>Cisterne</t>
  </si>
  <si>
    <t>Administratori</t>
  </si>
  <si>
    <t xml:space="preserve">Nr. </t>
  </si>
  <si>
    <t>Lloi I Automjetit</t>
  </si>
  <si>
    <t>Kapaciteti</t>
  </si>
  <si>
    <t>VLERA</t>
  </si>
  <si>
    <t>ADMINISTRATORI</t>
  </si>
  <si>
    <t>Të pagueshme për detyrimet tatimore TAP</t>
  </si>
  <si>
    <t>Të pagueshme për detyrimet tatimore TAT. FITIMI</t>
  </si>
  <si>
    <t>Amortizimi</t>
  </si>
  <si>
    <t>Taksa Automjeti</t>
  </si>
  <si>
    <t>Ndryshimi I gjendies</t>
  </si>
  <si>
    <t>Ndërtesa</t>
  </si>
  <si>
    <t>Sherbime</t>
  </si>
  <si>
    <t>NR</t>
  </si>
  <si>
    <t>ARTIKULLI</t>
  </si>
  <si>
    <t>Njesia</t>
  </si>
  <si>
    <t>Cmimi</t>
  </si>
  <si>
    <t>Vlera</t>
  </si>
  <si>
    <t>SHUMA</t>
  </si>
  <si>
    <t>Pozicioni me 31 Dhjetor  2017</t>
  </si>
  <si>
    <t>Blerje te # karburant</t>
  </si>
  <si>
    <t>" HIDRO 2 XH " SH.P.K</t>
  </si>
  <si>
    <t>L77022207D</t>
  </si>
  <si>
    <t>PUNIME HIRO-ELEKTRIKE</t>
  </si>
  <si>
    <t>Shoqeria tregtare "HIDRO 2 XH" shpk</t>
  </si>
  <si>
    <t xml:space="preserve">Shoqeria “HIDRO 2 XH”SH.P.K  eshte e krijuar me regjistrim ne QKR </t>
  </si>
  <si>
    <t>Objekt te veprimtarise : SHERBIME HIDRO ELEKTRIKE</t>
  </si>
  <si>
    <t xml:space="preserve">Shoqeria “HIDRO 2 XH” SH.P.K eshte nje shoqeri 100 % kapital vendas. </t>
  </si>
  <si>
    <t>Administratori I shoqerise eshte emeruar Z. YDRI XHENGO</t>
  </si>
  <si>
    <t>YDRI XHENGO</t>
  </si>
  <si>
    <t>SUBJEKTI: HIDRO 2 XH</t>
  </si>
  <si>
    <t>NIPTI: L77022207D</t>
  </si>
  <si>
    <t>Shoqeria: "HIDRO 2 XH"</t>
  </si>
  <si>
    <t>PERSONI I TATUESHE: HIDRO 2 XH</t>
  </si>
  <si>
    <t>Viti   2018</t>
  </si>
  <si>
    <t>31/12/2018</t>
  </si>
  <si>
    <t xml:space="preserve">                                 01 Janar 2018  - 31 Dhjetor 2018</t>
  </si>
  <si>
    <t>Pozicioni me 31 dhjetor 2017</t>
  </si>
  <si>
    <t>Komisione Bankare</t>
  </si>
  <si>
    <t>INVENTARI I MJETEVE NE PRONESI TE SHOQERISE PER VITIN 2018 E NE VAZHDIM</t>
  </si>
  <si>
    <t>MERCEDES BENZ SPRINTER</t>
  </si>
  <si>
    <t>AA825TX</t>
  </si>
  <si>
    <t>Aktivet Afatgjata Materiale  me vlere fillestare   2018</t>
  </si>
  <si>
    <t>Amortizimi A.A.Materiale   2018</t>
  </si>
  <si>
    <t>Vlera Kontabel Neto e A.A.Materiale  2018</t>
  </si>
  <si>
    <t>GJENDIE ME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</si>
</sst>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</numFmts>
  <fonts count="4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 Narrow"/>
      <family val="2"/>
    </font>
    <font>
      <sz val="26"/>
      <name val="Arial Narrow"/>
      <family val="2"/>
    </font>
    <font>
      <sz val="2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3" fontId="4" fillId="0" borderId="12" xfId="0" applyNumberFormat="1" applyFont="1" applyBorder="1"/>
    <xf numFmtId="0" fontId="10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4" fillId="0" borderId="0" xfId="0" applyNumberFormat="1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8" fillId="0" borderId="0" xfId="0" applyFont="1"/>
    <xf numFmtId="0" fontId="8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/>
    <xf numFmtId="0" fontId="18" fillId="0" borderId="1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" fontId="8" fillId="3" borderId="3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1" xfId="0" applyFont="1" applyBorder="1"/>
    <xf numFmtId="0" fontId="27" fillId="0" borderId="2" xfId="0" applyFont="1" applyBorder="1"/>
    <xf numFmtId="0" fontId="27" fillId="0" borderId="3" xfId="0" applyFont="1" applyBorder="1"/>
    <xf numFmtId="0" fontId="28" fillId="0" borderId="4" xfId="0" applyFont="1" applyBorder="1"/>
    <xf numFmtId="0" fontId="28" fillId="0" borderId="0" xfId="0" applyFont="1" applyBorder="1"/>
    <xf numFmtId="0" fontId="28" fillId="0" borderId="5" xfId="0" applyFont="1" applyBorder="1"/>
    <xf numFmtId="0" fontId="28" fillId="0" borderId="7" xfId="0" applyFont="1" applyBorder="1"/>
    <xf numFmtId="0" fontId="28" fillId="0" borderId="2" xfId="0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8" fillId="0" borderId="2" xfId="0" applyFont="1" applyBorder="1"/>
    <xf numFmtId="0" fontId="28" fillId="0" borderId="10" xfId="0" applyFont="1" applyBorder="1" applyAlignment="1">
      <alignment horizontal="center"/>
    </xf>
    <xf numFmtId="14" fontId="28" fillId="0" borderId="7" xfId="0" applyNumberFormat="1" applyFont="1" applyBorder="1"/>
    <xf numFmtId="0" fontId="28" fillId="0" borderId="0" xfId="0" applyNumberFormat="1" applyFont="1" applyBorder="1" applyAlignment="1">
      <alignment horizontal="center"/>
    </xf>
    <xf numFmtId="0" fontId="28" fillId="0" borderId="10" xfId="0" applyFont="1" applyBorder="1"/>
    <xf numFmtId="0" fontId="28" fillId="0" borderId="0" xfId="0" applyFont="1" applyBorder="1" applyAlignment="1">
      <alignment horizontal="center"/>
    </xf>
    <xf numFmtId="0" fontId="28" fillId="0" borderId="10" xfId="0" applyFont="1" applyBorder="1" applyAlignment="1"/>
    <xf numFmtId="0" fontId="27" fillId="0" borderId="4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0" xfId="0" applyFont="1"/>
    <xf numFmtId="0" fontId="31" fillId="0" borderId="0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 applyBorder="1"/>
    <xf numFmtId="0" fontId="32" fillId="0" borderId="5" xfId="0" applyFont="1" applyBorder="1"/>
    <xf numFmtId="0" fontId="27" fillId="0" borderId="6" xfId="0" applyFont="1" applyBorder="1"/>
    <xf numFmtId="0" fontId="27" fillId="0" borderId="7" xfId="0" applyFont="1" applyBorder="1"/>
    <xf numFmtId="0" fontId="27" fillId="0" borderId="8" xfId="0" applyFont="1" applyBorder="1"/>
    <xf numFmtId="3" fontId="6" fillId="0" borderId="1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2" fillId="0" borderId="0" xfId="0" applyFont="1"/>
    <xf numFmtId="0" fontId="1" fillId="0" borderId="13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5" xfId="0" applyFont="1" applyBorder="1" applyAlignment="1">
      <alignment vertical="center"/>
    </xf>
    <xf numFmtId="1" fontId="0" fillId="0" borderId="0" xfId="0" applyNumberFormat="1"/>
    <xf numFmtId="3" fontId="0" fillId="0" borderId="0" xfId="0" applyNumberFormat="1" applyBorder="1"/>
    <xf numFmtId="0" fontId="6" fillId="0" borderId="0" xfId="0" applyFont="1" applyAlignment="1">
      <alignment horizontal="left"/>
    </xf>
    <xf numFmtId="0" fontId="6" fillId="0" borderId="0" xfId="0" applyFont="1"/>
    <xf numFmtId="165" fontId="6" fillId="0" borderId="0" xfId="2" applyNumberFormat="1" applyFont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/>
    <xf numFmtId="164" fontId="6" fillId="0" borderId="23" xfId="2" applyNumberFormat="1" applyFont="1" applyBorder="1"/>
    <xf numFmtId="164" fontId="6" fillId="0" borderId="24" xfId="2" applyNumberFormat="1" applyFont="1" applyBorder="1"/>
    <xf numFmtId="0" fontId="1" fillId="0" borderId="22" xfId="0" applyFont="1" applyBorder="1" applyAlignment="1">
      <alignment vertical="center" wrapText="1"/>
    </xf>
    <xf numFmtId="164" fontId="1" fillId="0" borderId="23" xfId="2" applyNumberFormat="1" applyFont="1" applyBorder="1" applyAlignment="1">
      <alignment vertical="center" wrapText="1"/>
    </xf>
    <xf numFmtId="0" fontId="1" fillId="0" borderId="22" xfId="0" applyFont="1" applyBorder="1"/>
    <xf numFmtId="164" fontId="1" fillId="0" borderId="23" xfId="2" applyNumberFormat="1" applyFont="1" applyBorder="1"/>
    <xf numFmtId="0" fontId="1" fillId="0" borderId="22" xfId="0" applyFont="1" applyBorder="1" applyAlignment="1">
      <alignment horizontal="left" vertical="center" wrapText="1"/>
    </xf>
    <xf numFmtId="0" fontId="21" fillId="0" borderId="0" xfId="0" applyFont="1" applyBorder="1"/>
    <xf numFmtId="0" fontId="8" fillId="0" borderId="0" xfId="0" applyFont="1" applyBorder="1"/>
    <xf numFmtId="164" fontId="8" fillId="0" borderId="0" xfId="4" applyNumberFormat="1" applyFont="1" applyBorder="1" applyAlignment="1">
      <alignment horizontal="center"/>
    </xf>
    <xf numFmtId="3" fontId="24" fillId="0" borderId="0" xfId="0" applyNumberFormat="1" applyFont="1" applyBorder="1"/>
    <xf numFmtId="164" fontId="6" fillId="0" borderId="27" xfId="2" applyNumberFormat="1" applyFont="1" applyBorder="1"/>
    <xf numFmtId="0" fontId="1" fillId="0" borderId="25" xfId="0" applyFont="1" applyBorder="1" applyAlignment="1">
      <alignment vertical="center" wrapText="1"/>
    </xf>
    <xf numFmtId="164" fontId="1" fillId="0" borderId="26" xfId="2" applyNumberFormat="1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164" fontId="6" fillId="0" borderId="29" xfId="2" applyNumberFormat="1" applyFont="1" applyBorder="1" applyAlignment="1">
      <alignment vertical="center" wrapText="1"/>
    </xf>
    <xf numFmtId="164" fontId="6" fillId="0" borderId="30" xfId="2" applyNumberFormat="1" applyFont="1" applyBorder="1"/>
    <xf numFmtId="3" fontId="4" fillId="0" borderId="13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/>
    </xf>
    <xf numFmtId="0" fontId="34" fillId="0" borderId="0" xfId="0" applyFont="1"/>
    <xf numFmtId="0" fontId="34" fillId="0" borderId="12" xfId="0" applyFont="1" applyBorder="1"/>
    <xf numFmtId="0" fontId="35" fillId="0" borderId="31" xfId="0" applyFont="1" applyBorder="1"/>
    <xf numFmtId="0" fontId="35" fillId="0" borderId="32" xfId="0" applyFont="1" applyBorder="1"/>
    <xf numFmtId="0" fontId="0" fillId="0" borderId="32" xfId="0" applyBorder="1"/>
    <xf numFmtId="0" fontId="0" fillId="0" borderId="33" xfId="0" applyBorder="1"/>
    <xf numFmtId="0" fontId="35" fillId="0" borderId="0" xfId="0" applyFont="1" applyBorder="1"/>
    <xf numFmtId="0" fontId="0" fillId="0" borderId="35" xfId="0" applyBorder="1"/>
    <xf numFmtId="0" fontId="36" fillId="0" borderId="34" xfId="0" applyFont="1" applyBorder="1"/>
    <xf numFmtId="0" fontId="36" fillId="0" borderId="0" xfId="0" applyFont="1" applyBorder="1"/>
    <xf numFmtId="0" fontId="35" fillId="0" borderId="34" xfId="0" applyFont="1" applyFill="1" applyBorder="1"/>
    <xf numFmtId="0" fontId="35" fillId="0" borderId="0" xfId="0" applyFont="1" applyFill="1" applyBorder="1"/>
    <xf numFmtId="0" fontId="0" fillId="0" borderId="0" xfId="0" applyFill="1" applyBorder="1"/>
    <xf numFmtId="0" fontId="35" fillId="0" borderId="34" xfId="0" applyFont="1" applyBorder="1"/>
    <xf numFmtId="0" fontId="35" fillId="0" borderId="34" xfId="0" applyFont="1" applyBorder="1" applyAlignment="1">
      <alignment horizontal="left" vertical="top"/>
    </xf>
    <xf numFmtId="0" fontId="35" fillId="0" borderId="34" xfId="0" applyNumberFormat="1" applyFont="1" applyBorder="1"/>
    <xf numFmtId="0" fontId="35" fillId="0" borderId="36" xfId="0" applyFont="1" applyBorder="1"/>
    <xf numFmtId="0" fontId="35" fillId="0" borderId="37" xfId="0" applyFont="1" applyBorder="1"/>
    <xf numFmtId="0" fontId="0" fillId="0" borderId="37" xfId="0" applyBorder="1"/>
    <xf numFmtId="0" fontId="0" fillId="0" borderId="38" xfId="0" applyBorder="1"/>
    <xf numFmtId="0" fontId="37" fillId="0" borderId="34" xfId="0" applyFont="1" applyBorder="1"/>
    <xf numFmtId="0" fontId="37" fillId="0" borderId="0" xfId="0" applyFont="1" applyBorder="1"/>
    <xf numFmtId="0" fontId="36" fillId="0" borderId="0" xfId="0" applyFont="1" applyBorder="1" applyAlignment="1">
      <alignment horizontal="left"/>
    </xf>
    <xf numFmtId="3" fontId="36" fillId="0" borderId="0" xfId="0" applyNumberFormat="1" applyFont="1" applyBorder="1"/>
    <xf numFmtId="0" fontId="36" fillId="0" borderId="12" xfId="0" applyFont="1" applyBorder="1" applyAlignment="1">
      <alignment horizontal="center"/>
    </xf>
    <xf numFmtId="3" fontId="35" fillId="0" borderId="12" xfId="0" applyNumberFormat="1" applyFont="1" applyBorder="1"/>
    <xf numFmtId="3" fontId="36" fillId="0" borderId="12" xfId="0" applyNumberFormat="1" applyFont="1" applyBorder="1"/>
    <xf numFmtId="0" fontId="35" fillId="0" borderId="32" xfId="0" applyFont="1" applyBorder="1" applyAlignment="1">
      <alignment horizontal="left"/>
    </xf>
    <xf numFmtId="3" fontId="35" fillId="0" borderId="32" xfId="0" applyNumberFormat="1" applyFont="1" applyBorder="1"/>
    <xf numFmtId="0" fontId="35" fillId="0" borderId="0" xfId="0" applyFont="1" applyBorder="1" applyAlignment="1">
      <alignment horizontal="left"/>
    </xf>
    <xf numFmtId="3" fontId="35" fillId="0" borderId="0" xfId="0" applyNumberFormat="1" applyFont="1" applyBorder="1"/>
    <xf numFmtId="0" fontId="35" fillId="0" borderId="12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9" fontId="35" fillId="0" borderId="12" xfId="0" applyNumberFormat="1" applyFont="1" applyBorder="1" applyAlignment="1">
      <alignment horizontal="center"/>
    </xf>
    <xf numFmtId="0" fontId="35" fillId="0" borderId="34" xfId="0" applyFont="1" applyBorder="1" applyAlignment="1"/>
    <xf numFmtId="0" fontId="35" fillId="0" borderId="34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8" fillId="0" borderId="0" xfId="0" applyFont="1" applyBorder="1" applyAlignment="1">
      <alignment horizontal="center"/>
    </xf>
    <xf numFmtId="0" fontId="0" fillId="0" borderId="36" xfId="0" applyBorder="1"/>
    <xf numFmtId="0" fontId="39" fillId="0" borderId="12" xfId="0" applyFont="1" applyBorder="1" applyAlignment="1">
      <alignment horizontal="center"/>
    </xf>
    <xf numFmtId="0" fontId="39" fillId="0" borderId="12" xfId="0" applyFont="1" applyBorder="1"/>
    <xf numFmtId="3" fontId="39" fillId="0" borderId="12" xfId="3" applyNumberFormat="1" applyFont="1" applyBorder="1"/>
    <xf numFmtId="0" fontId="39" fillId="0" borderId="4" xfId="0" applyFont="1" applyBorder="1"/>
    <xf numFmtId="3" fontId="5" fillId="0" borderId="0" xfId="0" applyNumberFormat="1" applyFont="1" applyBorder="1"/>
    <xf numFmtId="0" fontId="39" fillId="0" borderId="15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3" fontId="41" fillId="0" borderId="16" xfId="3" applyNumberFormat="1" applyFont="1" applyBorder="1" applyAlignment="1">
      <alignment vertical="center"/>
    </xf>
    <xf numFmtId="3" fontId="41" fillId="0" borderId="17" xfId="3" applyNumberFormat="1" applyFont="1" applyBorder="1" applyAlignment="1">
      <alignment vertical="center"/>
    </xf>
    <xf numFmtId="0" fontId="39" fillId="0" borderId="0" xfId="0" applyFont="1"/>
    <xf numFmtId="3" fontId="39" fillId="0" borderId="12" xfId="0" applyNumberFormat="1" applyFont="1" applyBorder="1"/>
    <xf numFmtId="0" fontId="6" fillId="0" borderId="0" xfId="0" applyFont="1" applyBorder="1"/>
    <xf numFmtId="3" fontId="4" fillId="0" borderId="0" xfId="3" applyNumberFormat="1" applyFill="1" applyBorder="1"/>
    <xf numFmtId="3" fontId="6" fillId="0" borderId="12" xfId="0" applyNumberFormat="1" applyFont="1" applyBorder="1" applyAlignment="1">
      <alignment vertical="center"/>
    </xf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41" fillId="0" borderId="16" xfId="0" applyFont="1" applyBorder="1" applyAlignment="1">
      <alignment horizontal="center" vertical="center"/>
    </xf>
    <xf numFmtId="0" fontId="18" fillId="0" borderId="7" xfId="0" applyFont="1" applyBorder="1"/>
    <xf numFmtId="0" fontId="40" fillId="0" borderId="12" xfId="0" applyFont="1" applyBorder="1"/>
    <xf numFmtId="0" fontId="42" fillId="0" borderId="0" xfId="0" applyFont="1"/>
    <xf numFmtId="0" fontId="42" fillId="0" borderId="12" xfId="0" applyFont="1" applyBorder="1"/>
    <xf numFmtId="0" fontId="0" fillId="0" borderId="12" xfId="0" applyBorder="1"/>
    <xf numFmtId="3" fontId="34" fillId="0" borderId="12" xfId="0" applyNumberFormat="1" applyFont="1" applyBorder="1"/>
    <xf numFmtId="0" fontId="8" fillId="0" borderId="11" xfId="0" applyFont="1" applyBorder="1" applyAlignment="1">
      <alignment horizontal="center" vertical="center"/>
    </xf>
    <xf numFmtId="14" fontId="18" fillId="0" borderId="7" xfId="0" applyNumberFormat="1" applyFont="1" applyBorder="1"/>
    <xf numFmtId="0" fontId="14" fillId="0" borderId="0" xfId="0" applyFont="1" applyBorder="1"/>
    <xf numFmtId="0" fontId="14" fillId="0" borderId="0" xfId="0" applyFont="1"/>
    <xf numFmtId="0" fontId="43" fillId="0" borderId="0" xfId="0" applyFont="1" applyBorder="1"/>
    <xf numFmtId="0" fontId="43" fillId="0" borderId="39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14" fillId="0" borderId="43" xfId="0" applyFont="1" applyBorder="1"/>
    <xf numFmtId="0" fontId="14" fillId="0" borderId="12" xfId="0" applyFont="1" applyBorder="1"/>
    <xf numFmtId="3" fontId="14" fillId="0" borderId="12" xfId="0" applyNumberFormat="1" applyFont="1" applyBorder="1"/>
    <xf numFmtId="3" fontId="14" fillId="0" borderId="44" xfId="0" applyNumberFormat="1" applyFont="1" applyBorder="1"/>
    <xf numFmtId="0" fontId="14" fillId="0" borderId="11" xfId="0" applyFont="1" applyBorder="1"/>
    <xf numFmtId="0" fontId="14" fillId="0" borderId="44" xfId="0" applyFont="1" applyBorder="1"/>
    <xf numFmtId="3" fontId="43" fillId="0" borderId="46" xfId="0" applyNumberFormat="1" applyFont="1" applyBorder="1"/>
    <xf numFmtId="3" fontId="43" fillId="0" borderId="47" xfId="0" applyNumberFormat="1" applyFont="1" applyBorder="1"/>
    <xf numFmtId="3" fontId="43" fillId="0" borderId="48" xfId="0" applyNumberFormat="1" applyFont="1" applyBorder="1"/>
    <xf numFmtId="3" fontId="1" fillId="0" borderId="12" xfId="0" applyNumberFormat="1" applyFont="1" applyBorder="1" applyAlignment="1">
      <alignment vertical="center"/>
    </xf>
    <xf numFmtId="3" fontId="14" fillId="0" borderId="0" xfId="0" applyNumberFormat="1" applyFont="1" applyBorder="1"/>
    <xf numFmtId="4" fontId="14" fillId="0" borderId="11" xfId="0" applyNumberFormat="1" applyFont="1" applyBorder="1"/>
    <xf numFmtId="3" fontId="4" fillId="0" borderId="13" xfId="0" applyNumberFormat="1" applyFont="1" applyBorder="1" applyAlignment="1">
      <alignment horizontal="right" vertical="center"/>
    </xf>
    <xf numFmtId="0" fontId="2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14" fontId="28" fillId="0" borderId="7" xfId="0" applyNumberFormat="1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8" fillId="0" borderId="0" xfId="0" applyFont="1" applyBorder="1" applyAlignment="1">
      <alignment horizontal="center"/>
    </xf>
    <xf numFmtId="0" fontId="35" fillId="0" borderId="12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36" fillId="0" borderId="12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2" xfId="0" applyFont="1" applyBorder="1" applyAlignment="1">
      <alignment horizontal="left"/>
    </xf>
    <xf numFmtId="0" fontId="42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3" fillId="0" borderId="45" xfId="0" applyFont="1" applyBorder="1" applyAlignment="1">
      <alignment horizontal="center"/>
    </xf>
    <xf numFmtId="0" fontId="43" fillId="0" borderId="46" xfId="0" applyFont="1" applyBorder="1" applyAlignment="1">
      <alignment horizontal="center"/>
    </xf>
  </cellXfs>
  <cellStyles count="5">
    <cellStyle name="Comma" xfId="2" builtinId="3"/>
    <cellStyle name="Comma 7" xfId="4"/>
    <cellStyle name="Comma_21.Aktivet Afatgjata Materiale  09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workbookViewId="0">
      <selection activeCell="K48" sqref="K48"/>
    </sheetView>
  </sheetViews>
  <sheetFormatPr defaultColWidth="9.140625" defaultRowHeight="12.75" x14ac:dyDescent="0.2"/>
  <cols>
    <col min="1" max="1" width="4" style="5" customWidth="1"/>
    <col min="2" max="3" width="9.140625" style="5"/>
    <col min="4" max="4" width="9.28515625" style="5" customWidth="1"/>
    <col min="5" max="5" width="11.42578125" style="5" customWidth="1"/>
    <col min="6" max="6" width="12.85546875" style="5" customWidth="1"/>
    <col min="7" max="7" width="5.42578125" style="5" customWidth="1"/>
    <col min="8" max="8" width="10.28515625" style="5" customWidth="1"/>
    <col min="9" max="9" width="9.140625" style="5"/>
    <col min="10" max="10" width="3.140625" style="5" customWidth="1"/>
    <col min="11" max="11" width="9.140625" style="5"/>
    <col min="12" max="12" width="1.85546875" style="5" customWidth="1"/>
    <col min="13" max="16384" width="9.140625" style="5"/>
  </cols>
  <sheetData>
    <row r="1" spans="2:11" ht="6.75" customHeight="1" x14ac:dyDescent="0.2"/>
    <row r="2" spans="2:11" x14ac:dyDescent="0.2">
      <c r="B2" s="101"/>
      <c r="C2" s="102"/>
      <c r="D2" s="102"/>
      <c r="E2" s="102"/>
      <c r="F2" s="102"/>
      <c r="G2" s="102"/>
      <c r="H2" s="102"/>
      <c r="I2" s="102"/>
      <c r="J2" s="102"/>
      <c r="K2" s="103"/>
    </row>
    <row r="3" spans="2:11" s="69" customFormat="1" ht="20.25" customHeight="1" x14ac:dyDescent="0.3">
      <c r="B3" s="104"/>
      <c r="C3" s="68" t="s">
        <v>191</v>
      </c>
      <c r="D3" s="105"/>
      <c r="E3" s="105"/>
      <c r="F3" s="257" t="s">
        <v>375</v>
      </c>
      <c r="G3" s="257"/>
      <c r="H3" s="257"/>
      <c r="I3" s="257"/>
      <c r="J3" s="257"/>
      <c r="K3" s="106"/>
    </row>
    <row r="4" spans="2:11" s="69" customFormat="1" ht="14.1" customHeight="1" x14ac:dyDescent="0.2">
      <c r="B4" s="104"/>
      <c r="C4" s="105" t="s">
        <v>192</v>
      </c>
      <c r="D4" s="105"/>
      <c r="E4" s="105"/>
      <c r="F4" s="229" t="s">
        <v>376</v>
      </c>
      <c r="G4" s="108"/>
      <c r="H4" s="109"/>
      <c r="I4" s="110"/>
      <c r="J4" s="110"/>
      <c r="K4" s="106"/>
    </row>
    <row r="5" spans="2:11" s="69" customFormat="1" ht="14.1" customHeight="1" x14ac:dyDescent="0.2">
      <c r="B5" s="104"/>
      <c r="C5" s="68" t="s">
        <v>193</v>
      </c>
      <c r="D5" s="105"/>
      <c r="E5" s="105"/>
      <c r="F5" s="70" t="s">
        <v>240</v>
      </c>
      <c r="G5" s="107"/>
      <c r="H5" s="107"/>
      <c r="I5" s="107"/>
      <c r="J5" s="107"/>
      <c r="K5" s="106"/>
    </row>
    <row r="6" spans="2:11" s="69" customFormat="1" ht="14.1" customHeight="1" x14ac:dyDescent="0.2">
      <c r="B6" s="104"/>
      <c r="C6" s="105"/>
      <c r="D6" s="105"/>
      <c r="E6" s="105"/>
      <c r="F6" s="105"/>
      <c r="G6" s="105"/>
      <c r="H6" s="111"/>
      <c r="I6" s="170" t="s">
        <v>240</v>
      </c>
      <c r="J6" s="110"/>
      <c r="K6" s="106"/>
    </row>
    <row r="7" spans="2:11" s="69" customFormat="1" ht="14.1" customHeight="1" x14ac:dyDescent="0.2">
      <c r="B7" s="104"/>
      <c r="C7" s="105" t="s">
        <v>0</v>
      </c>
      <c r="D7" s="105"/>
      <c r="E7" s="105"/>
      <c r="F7" s="112"/>
      <c r="G7" s="113"/>
      <c r="H7" s="105"/>
      <c r="I7" s="105"/>
      <c r="J7" s="105"/>
      <c r="K7" s="106"/>
    </row>
    <row r="8" spans="2:11" s="69" customFormat="1" ht="14.1" customHeight="1" x14ac:dyDescent="0.2">
      <c r="B8" s="104"/>
      <c r="C8" s="105" t="s">
        <v>194</v>
      </c>
      <c r="D8" s="105"/>
      <c r="E8" s="105"/>
      <c r="F8" s="114"/>
      <c r="G8" s="115"/>
      <c r="H8" s="105"/>
      <c r="I8" s="105"/>
      <c r="J8" s="105"/>
      <c r="K8" s="106"/>
    </row>
    <row r="9" spans="2:11" s="69" customFormat="1" ht="14.1" customHeight="1" x14ac:dyDescent="0.2">
      <c r="B9" s="104"/>
      <c r="C9" s="105"/>
      <c r="D9" s="105"/>
      <c r="E9" s="105"/>
      <c r="F9" s="105"/>
      <c r="G9" s="105"/>
      <c r="H9" s="105"/>
      <c r="I9" s="105"/>
      <c r="J9" s="105"/>
      <c r="K9" s="106"/>
    </row>
    <row r="10" spans="2:11" s="69" customFormat="1" ht="14.1" customHeight="1" x14ac:dyDescent="0.2">
      <c r="B10" s="104"/>
      <c r="C10" s="105" t="s">
        <v>195</v>
      </c>
      <c r="D10" s="105"/>
      <c r="E10" s="105"/>
      <c r="F10" s="258" t="s">
        <v>377</v>
      </c>
      <c r="G10" s="259"/>
      <c r="H10" s="259"/>
      <c r="I10" s="259"/>
      <c r="J10" s="259"/>
      <c r="K10" s="106"/>
    </row>
    <row r="11" spans="2:11" s="69" customFormat="1" ht="14.1" customHeight="1" x14ac:dyDescent="0.2">
      <c r="B11" s="104"/>
      <c r="C11" s="105"/>
      <c r="D11" s="105"/>
      <c r="E11" s="105"/>
      <c r="F11" s="116" t="s">
        <v>196</v>
      </c>
      <c r="G11" s="116"/>
      <c r="H11" s="116"/>
      <c r="I11" s="116"/>
      <c r="J11" s="114"/>
      <c r="K11" s="106"/>
    </row>
    <row r="12" spans="2:11" s="69" customFormat="1" ht="14.1" customHeight="1" x14ac:dyDescent="0.2">
      <c r="B12" s="104"/>
      <c r="C12" s="105"/>
      <c r="D12" s="105"/>
      <c r="E12" s="105"/>
      <c r="F12" s="114"/>
      <c r="G12" s="114"/>
      <c r="H12" s="114"/>
      <c r="I12" s="114"/>
      <c r="J12" s="114"/>
      <c r="K12" s="106"/>
    </row>
    <row r="13" spans="2:11" x14ac:dyDescent="0.2">
      <c r="B13" s="117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2:11" x14ac:dyDescent="0.2">
      <c r="B14" s="117"/>
      <c r="C14" s="118"/>
      <c r="D14" s="118"/>
      <c r="E14" s="118"/>
      <c r="F14" s="118"/>
      <c r="G14" s="118"/>
      <c r="H14" s="118"/>
      <c r="I14" s="118"/>
      <c r="J14" s="118"/>
      <c r="K14" s="119"/>
    </row>
    <row r="15" spans="2:11" x14ac:dyDescent="0.2">
      <c r="B15" s="117"/>
      <c r="C15" s="118"/>
      <c r="D15" s="118"/>
      <c r="E15" s="118"/>
      <c r="F15" s="118"/>
      <c r="G15" s="118"/>
      <c r="H15" s="118"/>
      <c r="I15" s="118"/>
      <c r="J15" s="118"/>
      <c r="K15" s="119"/>
    </row>
    <row r="16" spans="2:11" x14ac:dyDescent="0.2">
      <c r="B16" s="117"/>
      <c r="C16" s="118"/>
      <c r="D16" s="118"/>
      <c r="E16" s="118"/>
      <c r="F16" s="118"/>
      <c r="G16" s="118"/>
      <c r="H16" s="118"/>
      <c r="I16" s="118"/>
      <c r="J16" s="118"/>
      <c r="K16" s="119"/>
    </row>
    <row r="17" spans="2:11" x14ac:dyDescent="0.2">
      <c r="B17" s="117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2:11" x14ac:dyDescent="0.2">
      <c r="B18" s="117"/>
      <c r="C18" s="118"/>
      <c r="D18" s="118"/>
      <c r="E18" s="118"/>
      <c r="F18" s="118"/>
      <c r="G18" s="118"/>
      <c r="H18" s="118"/>
      <c r="I18" s="118"/>
      <c r="J18" s="118"/>
      <c r="K18" s="119"/>
    </row>
    <row r="19" spans="2:11" x14ac:dyDescent="0.2">
      <c r="B19" s="117"/>
      <c r="C19" s="118"/>
      <c r="D19" s="118"/>
      <c r="E19" s="118"/>
      <c r="F19" s="118"/>
      <c r="G19" s="118"/>
      <c r="H19" s="118"/>
      <c r="I19" s="118"/>
      <c r="J19" s="118"/>
      <c r="K19" s="119"/>
    </row>
    <row r="20" spans="2:11" x14ac:dyDescent="0.2">
      <c r="B20" s="117"/>
      <c r="C20" s="118"/>
      <c r="D20" s="118"/>
      <c r="E20" s="118"/>
      <c r="F20" s="118"/>
      <c r="G20" s="118"/>
      <c r="H20" s="118"/>
      <c r="I20" s="118"/>
      <c r="J20" s="118"/>
      <c r="K20" s="119"/>
    </row>
    <row r="21" spans="2:11" x14ac:dyDescent="0.2">
      <c r="B21" s="117"/>
      <c r="C21" s="120"/>
      <c r="D21" s="118"/>
      <c r="E21" s="118"/>
      <c r="F21" s="118"/>
      <c r="G21" s="118"/>
      <c r="H21" s="118"/>
      <c r="I21" s="118"/>
      <c r="J21" s="118"/>
      <c r="K21" s="119"/>
    </row>
    <row r="22" spans="2:11" x14ac:dyDescent="0.2">
      <c r="B22" s="117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2:11" x14ac:dyDescent="0.2">
      <c r="B23" s="117"/>
      <c r="C23" s="118"/>
      <c r="D23" s="118"/>
      <c r="E23" s="118"/>
      <c r="F23" s="118"/>
      <c r="G23" s="118"/>
      <c r="H23" s="118"/>
      <c r="I23" s="118"/>
      <c r="J23" s="118"/>
      <c r="K23" s="119"/>
    </row>
    <row r="24" spans="2:11" x14ac:dyDescent="0.2">
      <c r="B24" s="117"/>
      <c r="C24" s="118"/>
      <c r="D24" s="118"/>
      <c r="E24" s="118"/>
      <c r="F24" s="118"/>
      <c r="G24" s="118"/>
      <c r="H24" s="118"/>
      <c r="I24" s="118"/>
      <c r="J24" s="118"/>
      <c r="K24" s="119"/>
    </row>
    <row r="25" spans="2:11" ht="33.75" x14ac:dyDescent="0.5">
      <c r="B25" s="263" t="s">
        <v>4</v>
      </c>
      <c r="C25" s="264"/>
      <c r="D25" s="264"/>
      <c r="E25" s="264"/>
      <c r="F25" s="264"/>
      <c r="G25" s="264"/>
      <c r="H25" s="264"/>
      <c r="I25" s="264"/>
      <c r="J25" s="264"/>
      <c r="K25" s="265"/>
    </row>
    <row r="26" spans="2:11" x14ac:dyDescent="0.2">
      <c r="B26" s="117"/>
      <c r="C26" s="266" t="s">
        <v>197</v>
      </c>
      <c r="D26" s="267"/>
      <c r="E26" s="267"/>
      <c r="F26" s="267"/>
      <c r="G26" s="267"/>
      <c r="H26" s="267"/>
      <c r="I26" s="267"/>
      <c r="J26" s="267"/>
      <c r="K26" s="119"/>
    </row>
    <row r="27" spans="2:11" x14ac:dyDescent="0.2">
      <c r="B27" s="117"/>
      <c r="C27" s="266" t="s">
        <v>198</v>
      </c>
      <c r="D27" s="267"/>
      <c r="E27" s="267"/>
      <c r="F27" s="267"/>
      <c r="G27" s="267"/>
      <c r="H27" s="267"/>
      <c r="I27" s="267"/>
      <c r="J27" s="267"/>
      <c r="K27" s="119"/>
    </row>
    <row r="28" spans="2:11" x14ac:dyDescent="0.2">
      <c r="B28" s="117"/>
      <c r="C28" s="118"/>
      <c r="D28" s="118"/>
      <c r="E28" s="118"/>
      <c r="F28" s="118"/>
      <c r="G28" s="118"/>
      <c r="H28" s="118"/>
      <c r="I28" s="118"/>
      <c r="J28" s="118"/>
      <c r="K28" s="119"/>
    </row>
    <row r="29" spans="2:11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2:11" ht="33" x14ac:dyDescent="0.45">
      <c r="B30" s="117"/>
      <c r="C30" s="118"/>
      <c r="D30" s="118"/>
      <c r="E30" s="6"/>
      <c r="F30" s="121" t="s">
        <v>388</v>
      </c>
      <c r="G30" s="6"/>
      <c r="H30" s="6"/>
      <c r="I30" s="118"/>
      <c r="J30" s="118"/>
      <c r="K30" s="119"/>
    </row>
    <row r="31" spans="2:11" x14ac:dyDescent="0.2">
      <c r="B31" s="117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2:11" x14ac:dyDescent="0.2">
      <c r="B32" s="117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2:11" x14ac:dyDescent="0.2">
      <c r="B33" s="117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2:11" x14ac:dyDescent="0.2">
      <c r="B34" s="117"/>
      <c r="C34" s="118"/>
      <c r="D34" s="118"/>
      <c r="E34" s="118"/>
      <c r="F34" s="118"/>
      <c r="G34" s="118"/>
      <c r="H34" s="118"/>
      <c r="I34" s="118"/>
      <c r="J34" s="118"/>
      <c r="K34" s="119"/>
    </row>
    <row r="35" spans="2:11" x14ac:dyDescent="0.2">
      <c r="B35" s="117"/>
      <c r="C35" s="118"/>
      <c r="D35" s="118"/>
      <c r="E35" s="118"/>
      <c r="F35" s="118"/>
      <c r="G35" s="118"/>
      <c r="H35" s="118"/>
      <c r="I35" s="118"/>
      <c r="J35" s="118"/>
      <c r="K35" s="119"/>
    </row>
    <row r="36" spans="2:11" x14ac:dyDescent="0.2">
      <c r="B36" s="117"/>
      <c r="C36" s="118"/>
      <c r="D36" s="118"/>
      <c r="E36" s="118"/>
      <c r="F36" s="118"/>
      <c r="G36" s="118"/>
      <c r="H36" s="118"/>
      <c r="I36" s="118"/>
      <c r="J36" s="118"/>
      <c r="K36" s="119"/>
    </row>
    <row r="37" spans="2:11" x14ac:dyDescent="0.2">
      <c r="B37" s="117"/>
      <c r="C37" s="118"/>
      <c r="D37" s="118"/>
      <c r="E37" s="118"/>
      <c r="F37" s="118"/>
      <c r="G37" s="118"/>
      <c r="H37" s="118"/>
      <c r="I37" s="118"/>
      <c r="J37" s="118"/>
      <c r="K37" s="119"/>
    </row>
    <row r="38" spans="2:11" x14ac:dyDescent="0.2">
      <c r="B38" s="117"/>
      <c r="C38" s="118"/>
      <c r="D38" s="118"/>
      <c r="E38" s="118"/>
      <c r="F38" s="118"/>
      <c r="G38" s="118"/>
      <c r="H38" s="118"/>
      <c r="I38" s="118"/>
      <c r="J38" s="118"/>
      <c r="K38" s="119"/>
    </row>
    <row r="39" spans="2:11" x14ac:dyDescent="0.2">
      <c r="B39" s="117"/>
      <c r="C39" s="118"/>
      <c r="D39" s="118"/>
      <c r="E39" s="118"/>
      <c r="F39" s="118"/>
      <c r="G39" s="118"/>
      <c r="H39" s="118"/>
      <c r="I39" s="118"/>
      <c r="J39" s="118"/>
      <c r="K39" s="119"/>
    </row>
    <row r="40" spans="2:11" x14ac:dyDescent="0.2">
      <c r="B40" s="117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2:11" x14ac:dyDescent="0.2">
      <c r="B41" s="117"/>
      <c r="C41" s="118"/>
      <c r="D41" s="118"/>
      <c r="E41" s="118"/>
      <c r="F41" s="118"/>
      <c r="G41" s="118"/>
      <c r="H41" s="118"/>
      <c r="I41" s="118"/>
      <c r="J41" s="118"/>
      <c r="K41" s="119"/>
    </row>
    <row r="42" spans="2:11" x14ac:dyDescent="0.2">
      <c r="B42" s="117"/>
      <c r="C42" s="118"/>
      <c r="D42" s="118"/>
      <c r="E42" s="118"/>
      <c r="F42" s="118"/>
      <c r="G42" s="118"/>
      <c r="H42" s="118"/>
      <c r="I42" s="118"/>
      <c r="J42" s="118"/>
      <c r="K42" s="119"/>
    </row>
    <row r="43" spans="2:11" ht="9" customHeight="1" x14ac:dyDescent="0.2">
      <c r="B43" s="117"/>
      <c r="C43" s="118"/>
      <c r="D43" s="118"/>
      <c r="E43" s="118"/>
      <c r="F43" s="118"/>
      <c r="G43" s="118"/>
      <c r="H43" s="118"/>
      <c r="I43" s="118"/>
      <c r="J43" s="118"/>
      <c r="K43" s="119"/>
    </row>
    <row r="44" spans="2:11" x14ac:dyDescent="0.2">
      <c r="B44" s="117"/>
      <c r="C44" s="118"/>
      <c r="D44" s="118"/>
      <c r="E44" s="118"/>
      <c r="F44" s="118"/>
      <c r="G44" s="118"/>
      <c r="H44" s="118"/>
      <c r="I44" s="118"/>
      <c r="J44" s="118"/>
      <c r="K44" s="119"/>
    </row>
    <row r="45" spans="2:11" x14ac:dyDescent="0.2"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2:11" s="69" customFormat="1" ht="12.95" customHeight="1" x14ac:dyDescent="0.2">
      <c r="B46" s="117"/>
      <c r="C46" s="118"/>
      <c r="D46" s="118"/>
      <c r="E46" s="118"/>
      <c r="F46" s="118"/>
      <c r="G46" s="118"/>
      <c r="H46" s="118"/>
      <c r="I46" s="118"/>
      <c r="J46" s="118"/>
      <c r="K46" s="119"/>
    </row>
    <row r="47" spans="2:11" s="69" customFormat="1" ht="12.95" customHeight="1" x14ac:dyDescent="0.2">
      <c r="B47" s="117"/>
      <c r="C47" s="118"/>
      <c r="D47" s="118"/>
      <c r="E47" s="118"/>
      <c r="F47" s="118"/>
      <c r="G47" s="118"/>
      <c r="H47" s="118"/>
      <c r="I47" s="118"/>
      <c r="J47" s="118"/>
      <c r="K47" s="119"/>
    </row>
    <row r="48" spans="2:11" s="69" customFormat="1" ht="12.95" customHeight="1" x14ac:dyDescent="0.2">
      <c r="B48" s="104"/>
      <c r="C48" s="68" t="s">
        <v>199</v>
      </c>
      <c r="D48" s="105"/>
      <c r="E48" s="105"/>
      <c r="F48" s="105"/>
      <c r="G48" s="105"/>
      <c r="H48" s="259" t="s">
        <v>200</v>
      </c>
      <c r="I48" s="259"/>
      <c r="J48" s="105"/>
      <c r="K48" s="106"/>
    </row>
    <row r="49" spans="2:11" s="69" customFormat="1" ht="12.95" customHeight="1" x14ac:dyDescent="0.2">
      <c r="B49" s="104"/>
      <c r="C49" s="68" t="s">
        <v>201</v>
      </c>
      <c r="D49" s="105"/>
      <c r="E49" s="105"/>
      <c r="F49" s="105"/>
      <c r="G49" s="105"/>
      <c r="H49" s="260" t="s">
        <v>202</v>
      </c>
      <c r="I49" s="260"/>
      <c r="J49" s="105"/>
      <c r="K49" s="106"/>
    </row>
    <row r="50" spans="2:11" x14ac:dyDescent="0.2">
      <c r="B50" s="104"/>
      <c r="C50" s="68" t="s">
        <v>203</v>
      </c>
      <c r="D50" s="105"/>
      <c r="E50" s="105"/>
      <c r="F50" s="105"/>
      <c r="G50" s="105"/>
      <c r="H50" s="260" t="s">
        <v>204</v>
      </c>
      <c r="I50" s="260"/>
      <c r="J50" s="105"/>
      <c r="K50" s="106"/>
    </row>
    <row r="51" spans="2:11" s="71" customFormat="1" ht="12.95" customHeight="1" x14ac:dyDescent="0.2">
      <c r="B51" s="104"/>
      <c r="C51" s="68" t="s">
        <v>205</v>
      </c>
      <c r="D51" s="105"/>
      <c r="E51" s="105"/>
      <c r="F51" s="105"/>
      <c r="G51" s="105"/>
      <c r="H51" s="260" t="s">
        <v>204</v>
      </c>
      <c r="I51" s="260"/>
      <c r="J51" s="105"/>
      <c r="K51" s="106"/>
    </row>
    <row r="52" spans="2:11" s="71" customFormat="1" ht="8.25" customHeight="1" x14ac:dyDescent="0.2">
      <c r="B52" s="117"/>
      <c r="C52" s="118"/>
      <c r="D52" s="118"/>
      <c r="E52" s="118"/>
      <c r="F52" s="118"/>
      <c r="G52" s="118"/>
      <c r="H52" s="118"/>
      <c r="I52" s="118"/>
      <c r="J52" s="118"/>
      <c r="K52" s="119"/>
    </row>
    <row r="53" spans="2:11" s="71" customFormat="1" ht="10.5" customHeight="1" x14ac:dyDescent="0.2">
      <c r="B53" s="122"/>
      <c r="C53" s="105" t="s">
        <v>206</v>
      </c>
      <c r="D53" s="105"/>
      <c r="E53" s="105"/>
      <c r="F53" s="105"/>
      <c r="G53" s="115" t="s">
        <v>207</v>
      </c>
      <c r="H53" s="261">
        <v>43101</v>
      </c>
      <c r="I53" s="259"/>
      <c r="J53" s="123"/>
      <c r="K53" s="124"/>
    </row>
    <row r="54" spans="2:11" s="71" customFormat="1" ht="12.95" customHeight="1" x14ac:dyDescent="0.2">
      <c r="B54" s="122"/>
      <c r="C54" s="105"/>
      <c r="D54" s="105"/>
      <c r="E54" s="105"/>
      <c r="F54" s="105"/>
      <c r="G54" s="115" t="s">
        <v>208</v>
      </c>
      <c r="H54" s="262" t="s">
        <v>389</v>
      </c>
      <c r="I54" s="260"/>
      <c r="J54" s="123"/>
      <c r="K54" s="124"/>
    </row>
    <row r="55" spans="2:11" ht="15.75" customHeight="1" x14ac:dyDescent="0.2">
      <c r="B55" s="122"/>
      <c r="C55" s="105"/>
      <c r="D55" s="105"/>
      <c r="E55" s="105"/>
      <c r="F55" s="105"/>
      <c r="G55" s="115"/>
      <c r="H55" s="115"/>
      <c r="I55" s="115"/>
      <c r="J55" s="123"/>
      <c r="K55" s="124"/>
    </row>
    <row r="56" spans="2:11" ht="14.25" customHeight="1" x14ac:dyDescent="0.2">
      <c r="B56" s="122"/>
      <c r="C56" s="68" t="s">
        <v>209</v>
      </c>
      <c r="D56" s="105"/>
      <c r="E56" s="105"/>
      <c r="F56" s="115"/>
      <c r="G56" s="105"/>
      <c r="H56" s="236"/>
      <c r="I56" s="107"/>
      <c r="J56" s="123"/>
      <c r="K56" s="124"/>
    </row>
    <row r="57" spans="2:11" x14ac:dyDescent="0.2">
      <c r="B57" s="125"/>
      <c r="C57" s="126"/>
      <c r="D57" s="126"/>
      <c r="E57" s="126"/>
      <c r="F57" s="126"/>
      <c r="G57" s="126"/>
      <c r="H57" s="126"/>
      <c r="I57" s="126"/>
      <c r="J57" s="126"/>
      <c r="K57" s="127"/>
    </row>
  </sheetData>
  <mergeCells count="11">
    <mergeCell ref="F3:J3"/>
    <mergeCell ref="F10:J10"/>
    <mergeCell ref="H50:I50"/>
    <mergeCell ref="H53:I53"/>
    <mergeCell ref="H54:I54"/>
    <mergeCell ref="B25:K25"/>
    <mergeCell ref="C26:J26"/>
    <mergeCell ref="C27:J27"/>
    <mergeCell ref="H48:I48"/>
    <mergeCell ref="H49:I49"/>
    <mergeCell ref="H51:I51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4" sqref="B4"/>
    </sheetView>
  </sheetViews>
  <sheetFormatPr defaultRowHeight="18" x14ac:dyDescent="0.25"/>
  <cols>
    <col min="1" max="1" width="5.5703125" style="238" customWidth="1"/>
    <col min="2" max="2" width="31" style="238" customWidth="1"/>
    <col min="3" max="3" width="9.28515625" style="238" bestFit="1" customWidth="1"/>
    <col min="4" max="4" width="9.85546875" style="238" bestFit="1" customWidth="1"/>
    <col min="5" max="5" width="9.5703125" style="238" bestFit="1" customWidth="1"/>
    <col min="6" max="6" width="13.85546875" style="238" bestFit="1" customWidth="1"/>
    <col min="7" max="256" width="9.140625" style="238"/>
    <col min="257" max="257" width="5.5703125" style="238" customWidth="1"/>
    <col min="258" max="258" width="31" style="238" customWidth="1"/>
    <col min="259" max="259" width="9.28515625" style="238" bestFit="1" customWidth="1"/>
    <col min="260" max="260" width="9.85546875" style="238" bestFit="1" customWidth="1"/>
    <col min="261" max="261" width="9.5703125" style="238" bestFit="1" customWidth="1"/>
    <col min="262" max="262" width="13.85546875" style="238" bestFit="1" customWidth="1"/>
    <col min="263" max="512" width="9.140625" style="238"/>
    <col min="513" max="513" width="5.5703125" style="238" customWidth="1"/>
    <col min="514" max="514" width="31" style="238" customWidth="1"/>
    <col min="515" max="515" width="9.28515625" style="238" bestFit="1" customWidth="1"/>
    <col min="516" max="516" width="9.85546875" style="238" bestFit="1" customWidth="1"/>
    <col min="517" max="517" width="9.5703125" style="238" bestFit="1" customWidth="1"/>
    <col min="518" max="518" width="13.85546875" style="238" bestFit="1" customWidth="1"/>
    <col min="519" max="768" width="9.140625" style="238"/>
    <col min="769" max="769" width="5.5703125" style="238" customWidth="1"/>
    <col min="770" max="770" width="31" style="238" customWidth="1"/>
    <col min="771" max="771" width="9.28515625" style="238" bestFit="1" customWidth="1"/>
    <col min="772" max="772" width="9.85546875" style="238" bestFit="1" customWidth="1"/>
    <col min="773" max="773" width="9.5703125" style="238" bestFit="1" customWidth="1"/>
    <col min="774" max="774" width="13.85546875" style="238" bestFit="1" customWidth="1"/>
    <col min="775" max="1024" width="9.140625" style="238"/>
    <col min="1025" max="1025" width="5.5703125" style="238" customWidth="1"/>
    <col min="1026" max="1026" width="31" style="238" customWidth="1"/>
    <col min="1027" max="1027" width="9.28515625" style="238" bestFit="1" customWidth="1"/>
    <col min="1028" max="1028" width="9.85546875" style="238" bestFit="1" customWidth="1"/>
    <col min="1029" max="1029" width="9.5703125" style="238" bestFit="1" customWidth="1"/>
    <col min="1030" max="1030" width="13.85546875" style="238" bestFit="1" customWidth="1"/>
    <col min="1031" max="1280" width="9.140625" style="238"/>
    <col min="1281" max="1281" width="5.5703125" style="238" customWidth="1"/>
    <col min="1282" max="1282" width="31" style="238" customWidth="1"/>
    <col min="1283" max="1283" width="9.28515625" style="238" bestFit="1" customWidth="1"/>
    <col min="1284" max="1284" width="9.85546875" style="238" bestFit="1" customWidth="1"/>
    <col min="1285" max="1285" width="9.5703125" style="238" bestFit="1" customWidth="1"/>
    <col min="1286" max="1286" width="13.85546875" style="238" bestFit="1" customWidth="1"/>
    <col min="1287" max="1536" width="9.140625" style="238"/>
    <col min="1537" max="1537" width="5.5703125" style="238" customWidth="1"/>
    <col min="1538" max="1538" width="31" style="238" customWidth="1"/>
    <col min="1539" max="1539" width="9.28515625" style="238" bestFit="1" customWidth="1"/>
    <col min="1540" max="1540" width="9.85546875" style="238" bestFit="1" customWidth="1"/>
    <col min="1541" max="1541" width="9.5703125" style="238" bestFit="1" customWidth="1"/>
    <col min="1542" max="1542" width="13.85546875" style="238" bestFit="1" customWidth="1"/>
    <col min="1543" max="1792" width="9.140625" style="238"/>
    <col min="1793" max="1793" width="5.5703125" style="238" customWidth="1"/>
    <col min="1794" max="1794" width="31" style="238" customWidth="1"/>
    <col min="1795" max="1795" width="9.28515625" style="238" bestFit="1" customWidth="1"/>
    <col min="1796" max="1796" width="9.85546875" style="238" bestFit="1" customWidth="1"/>
    <col min="1797" max="1797" width="9.5703125" style="238" bestFit="1" customWidth="1"/>
    <col min="1798" max="1798" width="13.85546875" style="238" bestFit="1" customWidth="1"/>
    <col min="1799" max="2048" width="9.140625" style="238"/>
    <col min="2049" max="2049" width="5.5703125" style="238" customWidth="1"/>
    <col min="2050" max="2050" width="31" style="238" customWidth="1"/>
    <col min="2051" max="2051" width="9.28515625" style="238" bestFit="1" customWidth="1"/>
    <col min="2052" max="2052" width="9.85546875" style="238" bestFit="1" customWidth="1"/>
    <col min="2053" max="2053" width="9.5703125" style="238" bestFit="1" customWidth="1"/>
    <col min="2054" max="2054" width="13.85546875" style="238" bestFit="1" customWidth="1"/>
    <col min="2055" max="2304" width="9.140625" style="238"/>
    <col min="2305" max="2305" width="5.5703125" style="238" customWidth="1"/>
    <col min="2306" max="2306" width="31" style="238" customWidth="1"/>
    <col min="2307" max="2307" width="9.28515625" style="238" bestFit="1" customWidth="1"/>
    <col min="2308" max="2308" width="9.85546875" style="238" bestFit="1" customWidth="1"/>
    <col min="2309" max="2309" width="9.5703125" style="238" bestFit="1" customWidth="1"/>
    <col min="2310" max="2310" width="13.85546875" style="238" bestFit="1" customWidth="1"/>
    <col min="2311" max="2560" width="9.140625" style="238"/>
    <col min="2561" max="2561" width="5.5703125" style="238" customWidth="1"/>
    <col min="2562" max="2562" width="31" style="238" customWidth="1"/>
    <col min="2563" max="2563" width="9.28515625" style="238" bestFit="1" customWidth="1"/>
    <col min="2564" max="2564" width="9.85546875" style="238" bestFit="1" customWidth="1"/>
    <col min="2565" max="2565" width="9.5703125" style="238" bestFit="1" customWidth="1"/>
    <col min="2566" max="2566" width="13.85546875" style="238" bestFit="1" customWidth="1"/>
    <col min="2567" max="2816" width="9.140625" style="238"/>
    <col min="2817" max="2817" width="5.5703125" style="238" customWidth="1"/>
    <col min="2818" max="2818" width="31" style="238" customWidth="1"/>
    <col min="2819" max="2819" width="9.28515625" style="238" bestFit="1" customWidth="1"/>
    <col min="2820" max="2820" width="9.85546875" style="238" bestFit="1" customWidth="1"/>
    <col min="2821" max="2821" width="9.5703125" style="238" bestFit="1" customWidth="1"/>
    <col min="2822" max="2822" width="13.85546875" style="238" bestFit="1" customWidth="1"/>
    <col min="2823" max="3072" width="9.140625" style="238"/>
    <col min="3073" max="3073" width="5.5703125" style="238" customWidth="1"/>
    <col min="3074" max="3074" width="31" style="238" customWidth="1"/>
    <col min="3075" max="3075" width="9.28515625" style="238" bestFit="1" customWidth="1"/>
    <col min="3076" max="3076" width="9.85546875" style="238" bestFit="1" customWidth="1"/>
    <col min="3077" max="3077" width="9.5703125" style="238" bestFit="1" customWidth="1"/>
    <col min="3078" max="3078" width="13.85546875" style="238" bestFit="1" customWidth="1"/>
    <col min="3079" max="3328" width="9.140625" style="238"/>
    <col min="3329" max="3329" width="5.5703125" style="238" customWidth="1"/>
    <col min="3330" max="3330" width="31" style="238" customWidth="1"/>
    <col min="3331" max="3331" width="9.28515625" style="238" bestFit="1" customWidth="1"/>
    <col min="3332" max="3332" width="9.85546875" style="238" bestFit="1" customWidth="1"/>
    <col min="3333" max="3333" width="9.5703125" style="238" bestFit="1" customWidth="1"/>
    <col min="3334" max="3334" width="13.85546875" style="238" bestFit="1" customWidth="1"/>
    <col min="3335" max="3584" width="9.140625" style="238"/>
    <col min="3585" max="3585" width="5.5703125" style="238" customWidth="1"/>
    <col min="3586" max="3586" width="31" style="238" customWidth="1"/>
    <col min="3587" max="3587" width="9.28515625" style="238" bestFit="1" customWidth="1"/>
    <col min="3588" max="3588" width="9.85546875" style="238" bestFit="1" customWidth="1"/>
    <col min="3589" max="3589" width="9.5703125" style="238" bestFit="1" customWidth="1"/>
    <col min="3590" max="3590" width="13.85546875" style="238" bestFit="1" customWidth="1"/>
    <col min="3591" max="3840" width="9.140625" style="238"/>
    <col min="3841" max="3841" width="5.5703125" style="238" customWidth="1"/>
    <col min="3842" max="3842" width="31" style="238" customWidth="1"/>
    <col min="3843" max="3843" width="9.28515625" style="238" bestFit="1" customWidth="1"/>
    <col min="3844" max="3844" width="9.85546875" style="238" bestFit="1" customWidth="1"/>
    <col min="3845" max="3845" width="9.5703125" style="238" bestFit="1" customWidth="1"/>
    <col min="3846" max="3846" width="13.85546875" style="238" bestFit="1" customWidth="1"/>
    <col min="3847" max="4096" width="9.140625" style="238"/>
    <col min="4097" max="4097" width="5.5703125" style="238" customWidth="1"/>
    <col min="4098" max="4098" width="31" style="238" customWidth="1"/>
    <col min="4099" max="4099" width="9.28515625" style="238" bestFit="1" customWidth="1"/>
    <col min="4100" max="4100" width="9.85546875" style="238" bestFit="1" customWidth="1"/>
    <col min="4101" max="4101" width="9.5703125" style="238" bestFit="1" customWidth="1"/>
    <col min="4102" max="4102" width="13.85546875" style="238" bestFit="1" customWidth="1"/>
    <col min="4103" max="4352" width="9.140625" style="238"/>
    <col min="4353" max="4353" width="5.5703125" style="238" customWidth="1"/>
    <col min="4354" max="4354" width="31" style="238" customWidth="1"/>
    <col min="4355" max="4355" width="9.28515625" style="238" bestFit="1" customWidth="1"/>
    <col min="4356" max="4356" width="9.85546875" style="238" bestFit="1" customWidth="1"/>
    <col min="4357" max="4357" width="9.5703125" style="238" bestFit="1" customWidth="1"/>
    <col min="4358" max="4358" width="13.85546875" style="238" bestFit="1" customWidth="1"/>
    <col min="4359" max="4608" width="9.140625" style="238"/>
    <col min="4609" max="4609" width="5.5703125" style="238" customWidth="1"/>
    <col min="4610" max="4610" width="31" style="238" customWidth="1"/>
    <col min="4611" max="4611" width="9.28515625" style="238" bestFit="1" customWidth="1"/>
    <col min="4612" max="4612" width="9.85546875" style="238" bestFit="1" customWidth="1"/>
    <col min="4613" max="4613" width="9.5703125" style="238" bestFit="1" customWidth="1"/>
    <col min="4614" max="4614" width="13.85546875" style="238" bestFit="1" customWidth="1"/>
    <col min="4615" max="4864" width="9.140625" style="238"/>
    <col min="4865" max="4865" width="5.5703125" style="238" customWidth="1"/>
    <col min="4866" max="4866" width="31" style="238" customWidth="1"/>
    <col min="4867" max="4867" width="9.28515625" style="238" bestFit="1" customWidth="1"/>
    <col min="4868" max="4868" width="9.85546875" style="238" bestFit="1" customWidth="1"/>
    <col min="4869" max="4869" width="9.5703125" style="238" bestFit="1" customWidth="1"/>
    <col min="4870" max="4870" width="13.85546875" style="238" bestFit="1" customWidth="1"/>
    <col min="4871" max="5120" width="9.140625" style="238"/>
    <col min="5121" max="5121" width="5.5703125" style="238" customWidth="1"/>
    <col min="5122" max="5122" width="31" style="238" customWidth="1"/>
    <col min="5123" max="5123" width="9.28515625" style="238" bestFit="1" customWidth="1"/>
    <col min="5124" max="5124" width="9.85546875" style="238" bestFit="1" customWidth="1"/>
    <col min="5125" max="5125" width="9.5703125" style="238" bestFit="1" customWidth="1"/>
    <col min="5126" max="5126" width="13.85546875" style="238" bestFit="1" customWidth="1"/>
    <col min="5127" max="5376" width="9.140625" style="238"/>
    <col min="5377" max="5377" width="5.5703125" style="238" customWidth="1"/>
    <col min="5378" max="5378" width="31" style="238" customWidth="1"/>
    <col min="5379" max="5379" width="9.28515625" style="238" bestFit="1" customWidth="1"/>
    <col min="5380" max="5380" width="9.85546875" style="238" bestFit="1" customWidth="1"/>
    <col min="5381" max="5381" width="9.5703125" style="238" bestFit="1" customWidth="1"/>
    <col min="5382" max="5382" width="13.85546875" style="238" bestFit="1" customWidth="1"/>
    <col min="5383" max="5632" width="9.140625" style="238"/>
    <col min="5633" max="5633" width="5.5703125" style="238" customWidth="1"/>
    <col min="5634" max="5634" width="31" style="238" customWidth="1"/>
    <col min="5635" max="5635" width="9.28515625" style="238" bestFit="1" customWidth="1"/>
    <col min="5636" max="5636" width="9.85546875" style="238" bestFit="1" customWidth="1"/>
    <col min="5637" max="5637" width="9.5703125" style="238" bestFit="1" customWidth="1"/>
    <col min="5638" max="5638" width="13.85546875" style="238" bestFit="1" customWidth="1"/>
    <col min="5639" max="5888" width="9.140625" style="238"/>
    <col min="5889" max="5889" width="5.5703125" style="238" customWidth="1"/>
    <col min="5890" max="5890" width="31" style="238" customWidth="1"/>
    <col min="5891" max="5891" width="9.28515625" style="238" bestFit="1" customWidth="1"/>
    <col min="5892" max="5892" width="9.85546875" style="238" bestFit="1" customWidth="1"/>
    <col min="5893" max="5893" width="9.5703125" style="238" bestFit="1" customWidth="1"/>
    <col min="5894" max="5894" width="13.85546875" style="238" bestFit="1" customWidth="1"/>
    <col min="5895" max="6144" width="9.140625" style="238"/>
    <col min="6145" max="6145" width="5.5703125" style="238" customWidth="1"/>
    <col min="6146" max="6146" width="31" style="238" customWidth="1"/>
    <col min="6147" max="6147" width="9.28515625" style="238" bestFit="1" customWidth="1"/>
    <col min="6148" max="6148" width="9.85546875" style="238" bestFit="1" customWidth="1"/>
    <col min="6149" max="6149" width="9.5703125" style="238" bestFit="1" customWidth="1"/>
    <col min="6150" max="6150" width="13.85546875" style="238" bestFit="1" customWidth="1"/>
    <col min="6151" max="6400" width="9.140625" style="238"/>
    <col min="6401" max="6401" width="5.5703125" style="238" customWidth="1"/>
    <col min="6402" max="6402" width="31" style="238" customWidth="1"/>
    <col min="6403" max="6403" width="9.28515625" style="238" bestFit="1" customWidth="1"/>
    <col min="6404" max="6404" width="9.85546875" style="238" bestFit="1" customWidth="1"/>
    <col min="6405" max="6405" width="9.5703125" style="238" bestFit="1" customWidth="1"/>
    <col min="6406" max="6406" width="13.85546875" style="238" bestFit="1" customWidth="1"/>
    <col min="6407" max="6656" width="9.140625" style="238"/>
    <col min="6657" max="6657" width="5.5703125" style="238" customWidth="1"/>
    <col min="6658" max="6658" width="31" style="238" customWidth="1"/>
    <col min="6659" max="6659" width="9.28515625" style="238" bestFit="1" customWidth="1"/>
    <col min="6660" max="6660" width="9.85546875" style="238" bestFit="1" customWidth="1"/>
    <col min="6661" max="6661" width="9.5703125" style="238" bestFit="1" customWidth="1"/>
    <col min="6662" max="6662" width="13.85546875" style="238" bestFit="1" customWidth="1"/>
    <col min="6663" max="6912" width="9.140625" style="238"/>
    <col min="6913" max="6913" width="5.5703125" style="238" customWidth="1"/>
    <col min="6914" max="6914" width="31" style="238" customWidth="1"/>
    <col min="6915" max="6915" width="9.28515625" style="238" bestFit="1" customWidth="1"/>
    <col min="6916" max="6916" width="9.85546875" style="238" bestFit="1" customWidth="1"/>
    <col min="6917" max="6917" width="9.5703125" style="238" bestFit="1" customWidth="1"/>
    <col min="6918" max="6918" width="13.85546875" style="238" bestFit="1" customWidth="1"/>
    <col min="6919" max="7168" width="9.140625" style="238"/>
    <col min="7169" max="7169" width="5.5703125" style="238" customWidth="1"/>
    <col min="7170" max="7170" width="31" style="238" customWidth="1"/>
    <col min="7171" max="7171" width="9.28515625" style="238" bestFit="1" customWidth="1"/>
    <col min="7172" max="7172" width="9.85546875" style="238" bestFit="1" customWidth="1"/>
    <col min="7173" max="7173" width="9.5703125" style="238" bestFit="1" customWidth="1"/>
    <col min="7174" max="7174" width="13.85546875" style="238" bestFit="1" customWidth="1"/>
    <col min="7175" max="7424" width="9.140625" style="238"/>
    <col min="7425" max="7425" width="5.5703125" style="238" customWidth="1"/>
    <col min="7426" max="7426" width="31" style="238" customWidth="1"/>
    <col min="7427" max="7427" width="9.28515625" style="238" bestFit="1" customWidth="1"/>
    <col min="7428" max="7428" width="9.85546875" style="238" bestFit="1" customWidth="1"/>
    <col min="7429" max="7429" width="9.5703125" style="238" bestFit="1" customWidth="1"/>
    <col min="7430" max="7430" width="13.85546875" style="238" bestFit="1" customWidth="1"/>
    <col min="7431" max="7680" width="9.140625" style="238"/>
    <col min="7681" max="7681" width="5.5703125" style="238" customWidth="1"/>
    <col min="7682" max="7682" width="31" style="238" customWidth="1"/>
    <col min="7683" max="7683" width="9.28515625" style="238" bestFit="1" customWidth="1"/>
    <col min="7684" max="7684" width="9.85546875" style="238" bestFit="1" customWidth="1"/>
    <col min="7685" max="7685" width="9.5703125" style="238" bestFit="1" customWidth="1"/>
    <col min="7686" max="7686" width="13.85546875" style="238" bestFit="1" customWidth="1"/>
    <col min="7687" max="7936" width="9.140625" style="238"/>
    <col min="7937" max="7937" width="5.5703125" style="238" customWidth="1"/>
    <col min="7938" max="7938" width="31" style="238" customWidth="1"/>
    <col min="7939" max="7939" width="9.28515625" style="238" bestFit="1" customWidth="1"/>
    <col min="7940" max="7940" width="9.85546875" style="238" bestFit="1" customWidth="1"/>
    <col min="7941" max="7941" width="9.5703125" style="238" bestFit="1" customWidth="1"/>
    <col min="7942" max="7942" width="13.85546875" style="238" bestFit="1" customWidth="1"/>
    <col min="7943" max="8192" width="9.140625" style="238"/>
    <col min="8193" max="8193" width="5.5703125" style="238" customWidth="1"/>
    <col min="8194" max="8194" width="31" style="238" customWidth="1"/>
    <col min="8195" max="8195" width="9.28515625" style="238" bestFit="1" customWidth="1"/>
    <col min="8196" max="8196" width="9.85546875" style="238" bestFit="1" customWidth="1"/>
    <col min="8197" max="8197" width="9.5703125" style="238" bestFit="1" customWidth="1"/>
    <col min="8198" max="8198" width="13.85546875" style="238" bestFit="1" customWidth="1"/>
    <col min="8199" max="8448" width="9.140625" style="238"/>
    <col min="8449" max="8449" width="5.5703125" style="238" customWidth="1"/>
    <col min="8450" max="8450" width="31" style="238" customWidth="1"/>
    <col min="8451" max="8451" width="9.28515625" style="238" bestFit="1" customWidth="1"/>
    <col min="8452" max="8452" width="9.85546875" style="238" bestFit="1" customWidth="1"/>
    <col min="8453" max="8453" width="9.5703125" style="238" bestFit="1" customWidth="1"/>
    <col min="8454" max="8454" width="13.85546875" style="238" bestFit="1" customWidth="1"/>
    <col min="8455" max="8704" width="9.140625" style="238"/>
    <col min="8705" max="8705" width="5.5703125" style="238" customWidth="1"/>
    <col min="8706" max="8706" width="31" style="238" customWidth="1"/>
    <col min="8707" max="8707" width="9.28515625" style="238" bestFit="1" customWidth="1"/>
    <col min="8708" max="8708" width="9.85546875" style="238" bestFit="1" customWidth="1"/>
    <col min="8709" max="8709" width="9.5703125" style="238" bestFit="1" customWidth="1"/>
    <col min="8710" max="8710" width="13.85546875" style="238" bestFit="1" customWidth="1"/>
    <col min="8711" max="8960" width="9.140625" style="238"/>
    <col min="8961" max="8961" width="5.5703125" style="238" customWidth="1"/>
    <col min="8962" max="8962" width="31" style="238" customWidth="1"/>
    <col min="8963" max="8963" width="9.28515625" style="238" bestFit="1" customWidth="1"/>
    <col min="8964" max="8964" width="9.85546875" style="238" bestFit="1" customWidth="1"/>
    <col min="8965" max="8965" width="9.5703125" style="238" bestFit="1" customWidth="1"/>
    <col min="8966" max="8966" width="13.85546875" style="238" bestFit="1" customWidth="1"/>
    <col min="8967" max="9216" width="9.140625" style="238"/>
    <col min="9217" max="9217" width="5.5703125" style="238" customWidth="1"/>
    <col min="9218" max="9218" width="31" style="238" customWidth="1"/>
    <col min="9219" max="9219" width="9.28515625" style="238" bestFit="1" customWidth="1"/>
    <col min="9220" max="9220" width="9.85546875" style="238" bestFit="1" customWidth="1"/>
    <col min="9221" max="9221" width="9.5703125" style="238" bestFit="1" customWidth="1"/>
    <col min="9222" max="9222" width="13.85546875" style="238" bestFit="1" customWidth="1"/>
    <col min="9223" max="9472" width="9.140625" style="238"/>
    <col min="9473" max="9473" width="5.5703125" style="238" customWidth="1"/>
    <col min="9474" max="9474" width="31" style="238" customWidth="1"/>
    <col min="9475" max="9475" width="9.28515625" style="238" bestFit="1" customWidth="1"/>
    <col min="9476" max="9476" width="9.85546875" style="238" bestFit="1" customWidth="1"/>
    <col min="9477" max="9477" width="9.5703125" style="238" bestFit="1" customWidth="1"/>
    <col min="9478" max="9478" width="13.85546875" style="238" bestFit="1" customWidth="1"/>
    <col min="9479" max="9728" width="9.140625" style="238"/>
    <col min="9729" max="9729" width="5.5703125" style="238" customWidth="1"/>
    <col min="9730" max="9730" width="31" style="238" customWidth="1"/>
    <col min="9731" max="9731" width="9.28515625" style="238" bestFit="1" customWidth="1"/>
    <col min="9732" max="9732" width="9.85546875" style="238" bestFit="1" customWidth="1"/>
    <col min="9733" max="9733" width="9.5703125" style="238" bestFit="1" customWidth="1"/>
    <col min="9734" max="9734" width="13.85546875" style="238" bestFit="1" customWidth="1"/>
    <col min="9735" max="9984" width="9.140625" style="238"/>
    <col min="9985" max="9985" width="5.5703125" style="238" customWidth="1"/>
    <col min="9986" max="9986" width="31" style="238" customWidth="1"/>
    <col min="9987" max="9987" width="9.28515625" style="238" bestFit="1" customWidth="1"/>
    <col min="9988" max="9988" width="9.85546875" style="238" bestFit="1" customWidth="1"/>
    <col min="9989" max="9989" width="9.5703125" style="238" bestFit="1" customWidth="1"/>
    <col min="9990" max="9990" width="13.85546875" style="238" bestFit="1" customWidth="1"/>
    <col min="9991" max="10240" width="9.140625" style="238"/>
    <col min="10241" max="10241" width="5.5703125" style="238" customWidth="1"/>
    <col min="10242" max="10242" width="31" style="238" customWidth="1"/>
    <col min="10243" max="10243" width="9.28515625" style="238" bestFit="1" customWidth="1"/>
    <col min="10244" max="10244" width="9.85546875" style="238" bestFit="1" customWidth="1"/>
    <col min="10245" max="10245" width="9.5703125" style="238" bestFit="1" customWidth="1"/>
    <col min="10246" max="10246" width="13.85546875" style="238" bestFit="1" customWidth="1"/>
    <col min="10247" max="10496" width="9.140625" style="238"/>
    <col min="10497" max="10497" width="5.5703125" style="238" customWidth="1"/>
    <col min="10498" max="10498" width="31" style="238" customWidth="1"/>
    <col min="10499" max="10499" width="9.28515625" style="238" bestFit="1" customWidth="1"/>
    <col min="10500" max="10500" width="9.85546875" style="238" bestFit="1" customWidth="1"/>
    <col min="10501" max="10501" width="9.5703125" style="238" bestFit="1" customWidth="1"/>
    <col min="10502" max="10502" width="13.85546875" style="238" bestFit="1" customWidth="1"/>
    <col min="10503" max="10752" width="9.140625" style="238"/>
    <col min="10753" max="10753" width="5.5703125" style="238" customWidth="1"/>
    <col min="10754" max="10754" width="31" style="238" customWidth="1"/>
    <col min="10755" max="10755" width="9.28515625" style="238" bestFit="1" customWidth="1"/>
    <col min="10756" max="10756" width="9.85546875" style="238" bestFit="1" customWidth="1"/>
    <col min="10757" max="10757" width="9.5703125" style="238" bestFit="1" customWidth="1"/>
    <col min="10758" max="10758" width="13.85546875" style="238" bestFit="1" customWidth="1"/>
    <col min="10759" max="11008" width="9.140625" style="238"/>
    <col min="11009" max="11009" width="5.5703125" style="238" customWidth="1"/>
    <col min="11010" max="11010" width="31" style="238" customWidth="1"/>
    <col min="11011" max="11011" width="9.28515625" style="238" bestFit="1" customWidth="1"/>
    <col min="11012" max="11012" width="9.85546875" style="238" bestFit="1" customWidth="1"/>
    <col min="11013" max="11013" width="9.5703125" style="238" bestFit="1" customWidth="1"/>
    <col min="11014" max="11014" width="13.85546875" style="238" bestFit="1" customWidth="1"/>
    <col min="11015" max="11264" width="9.140625" style="238"/>
    <col min="11265" max="11265" width="5.5703125" style="238" customWidth="1"/>
    <col min="11266" max="11266" width="31" style="238" customWidth="1"/>
    <col min="11267" max="11267" width="9.28515625" style="238" bestFit="1" customWidth="1"/>
    <col min="11268" max="11268" width="9.85546875" style="238" bestFit="1" customWidth="1"/>
    <col min="11269" max="11269" width="9.5703125" style="238" bestFit="1" customWidth="1"/>
    <col min="11270" max="11270" width="13.85546875" style="238" bestFit="1" customWidth="1"/>
    <col min="11271" max="11520" width="9.140625" style="238"/>
    <col min="11521" max="11521" width="5.5703125" style="238" customWidth="1"/>
    <col min="11522" max="11522" width="31" style="238" customWidth="1"/>
    <col min="11523" max="11523" width="9.28515625" style="238" bestFit="1" customWidth="1"/>
    <col min="11524" max="11524" width="9.85546875" style="238" bestFit="1" customWidth="1"/>
    <col min="11525" max="11525" width="9.5703125" style="238" bestFit="1" customWidth="1"/>
    <col min="11526" max="11526" width="13.85546875" style="238" bestFit="1" customWidth="1"/>
    <col min="11527" max="11776" width="9.140625" style="238"/>
    <col min="11777" max="11777" width="5.5703125" style="238" customWidth="1"/>
    <col min="11778" max="11778" width="31" style="238" customWidth="1"/>
    <col min="11779" max="11779" width="9.28515625" style="238" bestFit="1" customWidth="1"/>
    <col min="11780" max="11780" width="9.85546875" style="238" bestFit="1" customWidth="1"/>
    <col min="11781" max="11781" width="9.5703125" style="238" bestFit="1" customWidth="1"/>
    <col min="11782" max="11782" width="13.85546875" style="238" bestFit="1" customWidth="1"/>
    <col min="11783" max="12032" width="9.140625" style="238"/>
    <col min="12033" max="12033" width="5.5703125" style="238" customWidth="1"/>
    <col min="12034" max="12034" width="31" style="238" customWidth="1"/>
    <col min="12035" max="12035" width="9.28515625" style="238" bestFit="1" customWidth="1"/>
    <col min="12036" max="12036" width="9.85546875" style="238" bestFit="1" customWidth="1"/>
    <col min="12037" max="12037" width="9.5703125" style="238" bestFit="1" customWidth="1"/>
    <col min="12038" max="12038" width="13.85546875" style="238" bestFit="1" customWidth="1"/>
    <col min="12039" max="12288" width="9.140625" style="238"/>
    <col min="12289" max="12289" width="5.5703125" style="238" customWidth="1"/>
    <col min="12290" max="12290" width="31" style="238" customWidth="1"/>
    <col min="12291" max="12291" width="9.28515625" style="238" bestFit="1" customWidth="1"/>
    <col min="12292" max="12292" width="9.85546875" style="238" bestFit="1" customWidth="1"/>
    <col min="12293" max="12293" width="9.5703125" style="238" bestFit="1" customWidth="1"/>
    <col min="12294" max="12294" width="13.85546875" style="238" bestFit="1" customWidth="1"/>
    <col min="12295" max="12544" width="9.140625" style="238"/>
    <col min="12545" max="12545" width="5.5703125" style="238" customWidth="1"/>
    <col min="12546" max="12546" width="31" style="238" customWidth="1"/>
    <col min="12547" max="12547" width="9.28515625" style="238" bestFit="1" customWidth="1"/>
    <col min="12548" max="12548" width="9.85546875" style="238" bestFit="1" customWidth="1"/>
    <col min="12549" max="12549" width="9.5703125" style="238" bestFit="1" customWidth="1"/>
    <col min="12550" max="12550" width="13.85546875" style="238" bestFit="1" customWidth="1"/>
    <col min="12551" max="12800" width="9.140625" style="238"/>
    <col min="12801" max="12801" width="5.5703125" style="238" customWidth="1"/>
    <col min="12802" max="12802" width="31" style="238" customWidth="1"/>
    <col min="12803" max="12803" width="9.28515625" style="238" bestFit="1" customWidth="1"/>
    <col min="12804" max="12804" width="9.85546875" style="238" bestFit="1" customWidth="1"/>
    <col min="12805" max="12805" width="9.5703125" style="238" bestFit="1" customWidth="1"/>
    <col min="12806" max="12806" width="13.85546875" style="238" bestFit="1" customWidth="1"/>
    <col min="12807" max="13056" width="9.140625" style="238"/>
    <col min="13057" max="13057" width="5.5703125" style="238" customWidth="1"/>
    <col min="13058" max="13058" width="31" style="238" customWidth="1"/>
    <col min="13059" max="13059" width="9.28515625" style="238" bestFit="1" customWidth="1"/>
    <col min="13060" max="13060" width="9.85546875" style="238" bestFit="1" customWidth="1"/>
    <col min="13061" max="13061" width="9.5703125" style="238" bestFit="1" customWidth="1"/>
    <col min="13062" max="13062" width="13.85546875" style="238" bestFit="1" customWidth="1"/>
    <col min="13063" max="13312" width="9.140625" style="238"/>
    <col min="13313" max="13313" width="5.5703125" style="238" customWidth="1"/>
    <col min="13314" max="13314" width="31" style="238" customWidth="1"/>
    <col min="13315" max="13315" width="9.28515625" style="238" bestFit="1" customWidth="1"/>
    <col min="13316" max="13316" width="9.85546875" style="238" bestFit="1" customWidth="1"/>
    <col min="13317" max="13317" width="9.5703125" style="238" bestFit="1" customWidth="1"/>
    <col min="13318" max="13318" width="13.85546875" style="238" bestFit="1" customWidth="1"/>
    <col min="13319" max="13568" width="9.140625" style="238"/>
    <col min="13569" max="13569" width="5.5703125" style="238" customWidth="1"/>
    <col min="13570" max="13570" width="31" style="238" customWidth="1"/>
    <col min="13571" max="13571" width="9.28515625" style="238" bestFit="1" customWidth="1"/>
    <col min="13572" max="13572" width="9.85546875" style="238" bestFit="1" customWidth="1"/>
    <col min="13573" max="13573" width="9.5703125" style="238" bestFit="1" customWidth="1"/>
    <col min="13574" max="13574" width="13.85546875" style="238" bestFit="1" customWidth="1"/>
    <col min="13575" max="13824" width="9.140625" style="238"/>
    <col min="13825" max="13825" width="5.5703125" style="238" customWidth="1"/>
    <col min="13826" max="13826" width="31" style="238" customWidth="1"/>
    <col min="13827" max="13827" width="9.28515625" style="238" bestFit="1" customWidth="1"/>
    <col min="13828" max="13828" width="9.85546875" style="238" bestFit="1" customWidth="1"/>
    <col min="13829" max="13829" width="9.5703125" style="238" bestFit="1" customWidth="1"/>
    <col min="13830" max="13830" width="13.85546875" style="238" bestFit="1" customWidth="1"/>
    <col min="13831" max="14080" width="9.140625" style="238"/>
    <col min="14081" max="14081" width="5.5703125" style="238" customWidth="1"/>
    <col min="14082" max="14082" width="31" style="238" customWidth="1"/>
    <col min="14083" max="14083" width="9.28515625" style="238" bestFit="1" customWidth="1"/>
    <col min="14084" max="14084" width="9.85546875" style="238" bestFit="1" customWidth="1"/>
    <col min="14085" max="14085" width="9.5703125" style="238" bestFit="1" customWidth="1"/>
    <col min="14086" max="14086" width="13.85546875" style="238" bestFit="1" customWidth="1"/>
    <col min="14087" max="14336" width="9.140625" style="238"/>
    <col min="14337" max="14337" width="5.5703125" style="238" customWidth="1"/>
    <col min="14338" max="14338" width="31" style="238" customWidth="1"/>
    <col min="14339" max="14339" width="9.28515625" style="238" bestFit="1" customWidth="1"/>
    <col min="14340" max="14340" width="9.85546875" style="238" bestFit="1" customWidth="1"/>
    <col min="14341" max="14341" width="9.5703125" style="238" bestFit="1" customWidth="1"/>
    <col min="14342" max="14342" width="13.85546875" style="238" bestFit="1" customWidth="1"/>
    <col min="14343" max="14592" width="9.140625" style="238"/>
    <col min="14593" max="14593" width="5.5703125" style="238" customWidth="1"/>
    <col min="14594" max="14594" width="31" style="238" customWidth="1"/>
    <col min="14595" max="14595" width="9.28515625" style="238" bestFit="1" customWidth="1"/>
    <col min="14596" max="14596" width="9.85546875" style="238" bestFit="1" customWidth="1"/>
    <col min="14597" max="14597" width="9.5703125" style="238" bestFit="1" customWidth="1"/>
    <col min="14598" max="14598" width="13.85546875" style="238" bestFit="1" customWidth="1"/>
    <col min="14599" max="14848" width="9.140625" style="238"/>
    <col min="14849" max="14849" width="5.5703125" style="238" customWidth="1"/>
    <col min="14850" max="14850" width="31" style="238" customWidth="1"/>
    <col min="14851" max="14851" width="9.28515625" style="238" bestFit="1" customWidth="1"/>
    <col min="14852" max="14852" width="9.85546875" style="238" bestFit="1" customWidth="1"/>
    <col min="14853" max="14853" width="9.5703125" style="238" bestFit="1" customWidth="1"/>
    <col min="14854" max="14854" width="13.85546875" style="238" bestFit="1" customWidth="1"/>
    <col min="14855" max="15104" width="9.140625" style="238"/>
    <col min="15105" max="15105" width="5.5703125" style="238" customWidth="1"/>
    <col min="15106" max="15106" width="31" style="238" customWidth="1"/>
    <col min="15107" max="15107" width="9.28515625" style="238" bestFit="1" customWidth="1"/>
    <col min="15108" max="15108" width="9.85546875" style="238" bestFit="1" customWidth="1"/>
    <col min="15109" max="15109" width="9.5703125" style="238" bestFit="1" customWidth="1"/>
    <col min="15110" max="15110" width="13.85546875" style="238" bestFit="1" customWidth="1"/>
    <col min="15111" max="15360" width="9.140625" style="238"/>
    <col min="15361" max="15361" width="5.5703125" style="238" customWidth="1"/>
    <col min="15362" max="15362" width="31" style="238" customWidth="1"/>
    <col min="15363" max="15363" width="9.28515625" style="238" bestFit="1" customWidth="1"/>
    <col min="15364" max="15364" width="9.85546875" style="238" bestFit="1" customWidth="1"/>
    <col min="15365" max="15365" width="9.5703125" style="238" bestFit="1" customWidth="1"/>
    <col min="15366" max="15366" width="13.85546875" style="238" bestFit="1" customWidth="1"/>
    <col min="15367" max="15616" width="9.140625" style="238"/>
    <col min="15617" max="15617" width="5.5703125" style="238" customWidth="1"/>
    <col min="15618" max="15618" width="31" style="238" customWidth="1"/>
    <col min="15619" max="15619" width="9.28515625" style="238" bestFit="1" customWidth="1"/>
    <col min="15620" max="15620" width="9.85546875" style="238" bestFit="1" customWidth="1"/>
    <col min="15621" max="15621" width="9.5703125" style="238" bestFit="1" customWidth="1"/>
    <col min="15622" max="15622" width="13.85546875" style="238" bestFit="1" customWidth="1"/>
    <col min="15623" max="15872" width="9.140625" style="238"/>
    <col min="15873" max="15873" width="5.5703125" style="238" customWidth="1"/>
    <col min="15874" max="15874" width="31" style="238" customWidth="1"/>
    <col min="15875" max="15875" width="9.28515625" style="238" bestFit="1" customWidth="1"/>
    <col min="15876" max="15876" width="9.85546875" style="238" bestFit="1" customWidth="1"/>
    <col min="15877" max="15877" width="9.5703125" style="238" bestFit="1" customWidth="1"/>
    <col min="15878" max="15878" width="13.85546875" style="238" bestFit="1" customWidth="1"/>
    <col min="15879" max="16128" width="9.140625" style="238"/>
    <col min="16129" max="16129" width="5.5703125" style="238" customWidth="1"/>
    <col min="16130" max="16130" width="31" style="238" customWidth="1"/>
    <col min="16131" max="16131" width="9.28515625" style="238" bestFit="1" customWidth="1"/>
    <col min="16132" max="16132" width="9.85546875" style="238" bestFit="1" customWidth="1"/>
    <col min="16133" max="16133" width="9.5703125" style="238" bestFit="1" customWidth="1"/>
    <col min="16134" max="16134" width="13.85546875" style="238" bestFit="1" customWidth="1"/>
    <col min="16135" max="16384" width="9.140625" style="238"/>
  </cols>
  <sheetData>
    <row r="1" spans="1:6" x14ac:dyDescent="0.25">
      <c r="A1" s="237"/>
      <c r="B1" s="237"/>
      <c r="C1" s="237"/>
      <c r="D1" s="237"/>
      <c r="E1" s="237"/>
      <c r="F1" s="237"/>
    </row>
    <row r="2" spans="1:6" x14ac:dyDescent="0.25">
      <c r="A2" s="237"/>
      <c r="B2" s="237"/>
      <c r="C2" s="237"/>
      <c r="D2" s="237"/>
      <c r="E2" s="237"/>
      <c r="F2" s="237"/>
    </row>
    <row r="3" spans="1:6" x14ac:dyDescent="0.25">
      <c r="A3" s="239"/>
      <c r="B3" s="239" t="s">
        <v>399</v>
      </c>
      <c r="C3" s="239"/>
      <c r="D3" s="239"/>
      <c r="E3" s="237"/>
      <c r="F3" s="237"/>
    </row>
    <row r="4" spans="1:6" x14ac:dyDescent="0.25">
      <c r="A4" s="239"/>
      <c r="B4" s="239"/>
      <c r="C4" s="239"/>
      <c r="D4" s="239"/>
      <c r="E4" s="237"/>
      <c r="F4" s="237"/>
    </row>
    <row r="5" spans="1:6" x14ac:dyDescent="0.25">
      <c r="A5" s="239"/>
      <c r="B5" s="239"/>
      <c r="C5" s="239"/>
      <c r="D5" s="239"/>
      <c r="E5" s="237"/>
      <c r="F5" s="237"/>
    </row>
    <row r="6" spans="1:6" x14ac:dyDescent="0.25">
      <c r="A6" s="239" t="s">
        <v>387</v>
      </c>
      <c r="B6" s="239"/>
      <c r="C6" s="239"/>
      <c r="D6" s="239"/>
      <c r="E6" s="237"/>
      <c r="F6" s="237"/>
    </row>
    <row r="7" spans="1:6" x14ac:dyDescent="0.25">
      <c r="A7" s="239" t="s">
        <v>385</v>
      </c>
      <c r="B7" s="239"/>
      <c r="C7" s="239"/>
      <c r="D7" s="239"/>
      <c r="E7" s="237"/>
      <c r="F7" s="237"/>
    </row>
    <row r="8" spans="1:6" ht="18.75" thickBot="1" x14ac:dyDescent="0.3">
      <c r="A8" s="237"/>
      <c r="B8" s="237"/>
      <c r="C8" s="237"/>
      <c r="D8" s="237"/>
      <c r="E8" s="237"/>
      <c r="F8" s="237"/>
    </row>
    <row r="9" spans="1:6" x14ac:dyDescent="0.25">
      <c r="A9" s="240" t="s">
        <v>367</v>
      </c>
      <c r="B9" s="241" t="s">
        <v>368</v>
      </c>
      <c r="C9" s="241" t="s">
        <v>369</v>
      </c>
      <c r="D9" s="241" t="s">
        <v>183</v>
      </c>
      <c r="E9" s="242" t="s">
        <v>370</v>
      </c>
      <c r="F9" s="243" t="s">
        <v>371</v>
      </c>
    </row>
    <row r="10" spans="1:6" x14ac:dyDescent="0.25">
      <c r="A10" s="244">
        <v>1</v>
      </c>
      <c r="B10" s="245"/>
      <c r="C10" s="245"/>
      <c r="D10" s="246"/>
      <c r="E10" s="255"/>
      <c r="F10" s="247">
        <f>D10*E10</f>
        <v>0</v>
      </c>
    </row>
    <row r="11" spans="1:6" x14ac:dyDescent="0.25">
      <c r="A11" s="244"/>
      <c r="B11" s="245"/>
      <c r="C11" s="245"/>
      <c r="D11" s="246"/>
      <c r="E11" s="248"/>
      <c r="F11" s="249"/>
    </row>
    <row r="12" spans="1:6" ht="18.75" thickBot="1" x14ac:dyDescent="0.3">
      <c r="A12" s="328" t="s">
        <v>372</v>
      </c>
      <c r="B12" s="329"/>
      <c r="C12" s="329"/>
      <c r="D12" s="250">
        <f>SUM(D10:D11)</f>
        <v>0</v>
      </c>
      <c r="E12" s="251">
        <f>SUM(E10:E11)</f>
        <v>0</v>
      </c>
      <c r="F12" s="252">
        <f>SUM(F10:F11)</f>
        <v>0</v>
      </c>
    </row>
    <row r="13" spans="1:6" x14ac:dyDescent="0.25">
      <c r="A13" s="237"/>
      <c r="B13" s="237"/>
      <c r="C13" s="237"/>
      <c r="D13" s="237"/>
      <c r="E13" s="237"/>
      <c r="F13" s="237"/>
    </row>
    <row r="14" spans="1:6" x14ac:dyDescent="0.25">
      <c r="A14" s="237"/>
      <c r="B14" s="237"/>
      <c r="C14" s="237"/>
      <c r="D14" s="237"/>
      <c r="E14" s="237"/>
      <c r="F14" s="254"/>
    </row>
    <row r="15" spans="1:6" x14ac:dyDescent="0.25">
      <c r="A15" s="237"/>
      <c r="B15" s="237"/>
      <c r="C15" s="237"/>
      <c r="D15" s="237"/>
      <c r="E15" s="237"/>
      <c r="F15" s="237"/>
    </row>
  </sheetData>
  <mergeCells count="1">
    <mergeCell ref="A12:C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topLeftCell="A28" workbookViewId="0">
      <selection activeCell="F61" sqref="F61:F63"/>
    </sheetView>
  </sheetViews>
  <sheetFormatPr defaultColWidth="9.140625" defaultRowHeight="12.75" x14ac:dyDescent="0.2"/>
  <cols>
    <col min="1" max="1" width="4.28515625" style="5" customWidth="1"/>
    <col min="2" max="3" width="3.7109375" style="3" customWidth="1"/>
    <col min="4" max="4" width="4" style="3" customWidth="1"/>
    <col min="5" max="5" width="63.7109375" style="5" customWidth="1"/>
    <col min="6" max="6" width="11.140625" style="23" bestFit="1" customWidth="1"/>
    <col min="7" max="7" width="12" style="23" bestFit="1" customWidth="1"/>
    <col min="8" max="8" width="1.42578125" style="5" customWidth="1"/>
    <col min="9" max="16384" width="9.140625" style="5"/>
  </cols>
  <sheetData>
    <row r="1" spans="2:10" s="21" customFormat="1" ht="18" customHeight="1" x14ac:dyDescent="0.2">
      <c r="B1" s="271" t="s">
        <v>181</v>
      </c>
      <c r="C1" s="272"/>
      <c r="D1" s="272"/>
      <c r="E1" s="272"/>
      <c r="F1" s="272"/>
      <c r="G1" s="273"/>
    </row>
    <row r="2" spans="2:10" ht="13.9" customHeight="1" x14ac:dyDescent="0.2"/>
    <row r="3" spans="2:10" s="65" customFormat="1" ht="21" customHeight="1" x14ac:dyDescent="0.2">
      <c r="B3" s="78" t="s">
        <v>1</v>
      </c>
      <c r="C3" s="280" t="s">
        <v>5</v>
      </c>
      <c r="D3" s="281"/>
      <c r="E3" s="282"/>
      <c r="F3" s="79">
        <v>2018</v>
      </c>
      <c r="G3" s="79">
        <v>2017</v>
      </c>
    </row>
    <row r="4" spans="2:10" s="21" customFormat="1" ht="14.85" customHeight="1" x14ac:dyDescent="0.2">
      <c r="B4" s="31"/>
      <c r="C4" s="274" t="s">
        <v>50</v>
      </c>
      <c r="D4" s="275"/>
      <c r="E4" s="276"/>
      <c r="F4" s="30"/>
      <c r="G4" s="30"/>
    </row>
    <row r="5" spans="2:10" s="21" customFormat="1" ht="14.85" customHeight="1" x14ac:dyDescent="0.2">
      <c r="B5" s="31"/>
      <c r="C5" s="53" t="s">
        <v>74</v>
      </c>
      <c r="D5" s="80" t="s">
        <v>6</v>
      </c>
      <c r="E5" s="81"/>
      <c r="F5" s="82">
        <f>F6+F7</f>
        <v>105283</v>
      </c>
      <c r="G5" s="82">
        <v>6895</v>
      </c>
    </row>
    <row r="6" spans="2:10" s="21" customFormat="1" ht="14.85" customHeight="1" x14ac:dyDescent="0.2">
      <c r="B6" s="31"/>
      <c r="C6" s="33"/>
      <c r="D6" s="44">
        <v>1</v>
      </c>
      <c r="E6" s="12" t="s">
        <v>7</v>
      </c>
      <c r="F6" s="30">
        <v>105283</v>
      </c>
      <c r="G6" s="30">
        <v>6895</v>
      </c>
    </row>
    <row r="7" spans="2:10" s="21" customFormat="1" ht="14.85" customHeight="1" x14ac:dyDescent="0.2">
      <c r="B7" s="31"/>
      <c r="C7" s="33"/>
      <c r="D7" s="44">
        <v>2</v>
      </c>
      <c r="E7" s="12" t="s">
        <v>8</v>
      </c>
      <c r="F7" s="30"/>
      <c r="G7" s="30"/>
    </row>
    <row r="8" spans="2:10" s="21" customFormat="1" ht="14.85" customHeight="1" x14ac:dyDescent="0.2">
      <c r="B8" s="31"/>
      <c r="C8" s="53" t="s">
        <v>74</v>
      </c>
      <c r="D8" s="80" t="s">
        <v>11</v>
      </c>
      <c r="E8" s="83"/>
      <c r="F8" s="82">
        <f>F9+F10+F11+F12</f>
        <v>0</v>
      </c>
      <c r="G8" s="82">
        <v>0</v>
      </c>
    </row>
    <row r="9" spans="2:10" s="21" customFormat="1" ht="12.75" customHeight="1" x14ac:dyDescent="0.2">
      <c r="B9" s="31"/>
      <c r="C9" s="33"/>
      <c r="D9" s="44">
        <v>1</v>
      </c>
      <c r="E9" s="12" t="s">
        <v>13</v>
      </c>
      <c r="F9" s="30"/>
      <c r="G9" s="30"/>
    </row>
    <row r="10" spans="2:10" s="21" customFormat="1" ht="12.75" customHeight="1" x14ac:dyDescent="0.2">
      <c r="B10" s="31"/>
      <c r="C10" s="33"/>
      <c r="D10" s="44">
        <v>2</v>
      </c>
      <c r="E10" s="12" t="s">
        <v>14</v>
      </c>
      <c r="F10" s="30"/>
      <c r="G10" s="30"/>
    </row>
    <row r="11" spans="2:10" s="21" customFormat="1" ht="12.75" customHeight="1" x14ac:dyDescent="0.2">
      <c r="B11" s="31"/>
      <c r="C11" s="33"/>
      <c r="D11" s="44">
        <v>3</v>
      </c>
      <c r="E11" s="12" t="s">
        <v>12</v>
      </c>
      <c r="F11" s="30"/>
      <c r="G11" s="30"/>
    </row>
    <row r="12" spans="2:10" s="21" customFormat="1" ht="14.85" customHeight="1" x14ac:dyDescent="0.2">
      <c r="B12" s="31"/>
      <c r="C12" s="33"/>
      <c r="D12" s="44"/>
      <c r="E12" s="12"/>
      <c r="F12" s="46"/>
      <c r="G12" s="46"/>
    </row>
    <row r="13" spans="2:10" s="21" customFormat="1" ht="14.85" customHeight="1" x14ac:dyDescent="0.2">
      <c r="B13" s="31"/>
      <c r="C13" s="53" t="s">
        <v>74</v>
      </c>
      <c r="D13" s="54" t="s">
        <v>15</v>
      </c>
      <c r="E13" s="37"/>
      <c r="F13" s="82">
        <f>F14+F15+F16+F17+F18+F19</f>
        <v>1119975</v>
      </c>
      <c r="G13" s="82">
        <v>122723</v>
      </c>
      <c r="H13" s="85">
        <f t="shared" ref="H13" si="0">H14+H15+H16+H17+H18+H19</f>
        <v>0</v>
      </c>
    </row>
    <row r="14" spans="2:10" s="21" customFormat="1" ht="14.85" customHeight="1" x14ac:dyDescent="0.2">
      <c r="B14" s="31"/>
      <c r="C14" s="33"/>
      <c r="D14" s="44">
        <v>1</v>
      </c>
      <c r="E14" s="12" t="s">
        <v>16</v>
      </c>
      <c r="F14" s="84">
        <v>1119975</v>
      </c>
      <c r="G14" s="84">
        <v>122723</v>
      </c>
      <c r="J14" s="20"/>
    </row>
    <row r="15" spans="2:10" s="21" customFormat="1" ht="14.85" customHeight="1" x14ac:dyDescent="0.2">
      <c r="B15" s="31"/>
      <c r="C15" s="33"/>
      <c r="D15" s="44">
        <v>2</v>
      </c>
      <c r="E15" s="12" t="s">
        <v>17</v>
      </c>
      <c r="F15" s="30"/>
      <c r="G15" s="30"/>
    </row>
    <row r="16" spans="2:10" s="21" customFormat="1" ht="14.85" customHeight="1" x14ac:dyDescent="0.2">
      <c r="B16" s="31"/>
      <c r="C16" s="33"/>
      <c r="D16" s="44">
        <v>3</v>
      </c>
      <c r="E16" s="12" t="s">
        <v>18</v>
      </c>
      <c r="F16" s="30"/>
      <c r="G16" s="30"/>
    </row>
    <row r="17" spans="2:7" s="21" customFormat="1" ht="14.85" customHeight="1" x14ac:dyDescent="0.2">
      <c r="B17" s="31"/>
      <c r="C17" s="33"/>
      <c r="D17" s="44">
        <v>4</v>
      </c>
      <c r="E17" s="12" t="s">
        <v>19</v>
      </c>
      <c r="F17" s="30"/>
      <c r="G17" s="30"/>
    </row>
    <row r="18" spans="2:7" s="21" customFormat="1" ht="14.85" customHeight="1" x14ac:dyDescent="0.2">
      <c r="B18" s="31"/>
      <c r="C18" s="33"/>
      <c r="D18" s="44">
        <v>5</v>
      </c>
      <c r="E18" s="12" t="s">
        <v>20</v>
      </c>
      <c r="F18" s="30"/>
      <c r="G18" s="30"/>
    </row>
    <row r="19" spans="2:7" s="21" customFormat="1" ht="14.85" customHeight="1" x14ac:dyDescent="0.2">
      <c r="B19" s="31"/>
      <c r="C19" s="33"/>
      <c r="D19" s="44"/>
      <c r="E19" s="12"/>
      <c r="F19" s="30"/>
      <c r="G19" s="30"/>
    </row>
    <row r="20" spans="2:7" s="21" customFormat="1" ht="14.85" customHeight="1" x14ac:dyDescent="0.2">
      <c r="B20" s="31"/>
      <c r="C20" s="53" t="s">
        <v>74</v>
      </c>
      <c r="D20" s="54" t="s">
        <v>21</v>
      </c>
      <c r="E20" s="55"/>
      <c r="F20" s="82">
        <f>F21+F22+F23+F24+F25+F26+F28</f>
        <v>0</v>
      </c>
      <c r="G20" s="82">
        <v>0</v>
      </c>
    </row>
    <row r="21" spans="2:7" s="21" customFormat="1" ht="14.85" customHeight="1" x14ac:dyDescent="0.2">
      <c r="B21" s="31"/>
      <c r="C21" s="56"/>
      <c r="D21" s="44">
        <v>1</v>
      </c>
      <c r="E21" s="12" t="s">
        <v>22</v>
      </c>
      <c r="F21" s="30">
        <v>0</v>
      </c>
      <c r="G21" s="30">
        <v>0</v>
      </c>
    </row>
    <row r="22" spans="2:7" s="21" customFormat="1" ht="14.85" customHeight="1" x14ac:dyDescent="0.2">
      <c r="B22" s="31"/>
      <c r="C22" s="56"/>
      <c r="D22" s="44">
        <v>2</v>
      </c>
      <c r="E22" s="12" t="s">
        <v>23</v>
      </c>
      <c r="F22" s="30"/>
      <c r="G22" s="30"/>
    </row>
    <row r="23" spans="2:7" s="21" customFormat="1" ht="14.85" customHeight="1" x14ac:dyDescent="0.2">
      <c r="B23" s="31"/>
      <c r="C23" s="56"/>
      <c r="D23" s="44">
        <v>3</v>
      </c>
      <c r="E23" s="12" t="s">
        <v>24</v>
      </c>
      <c r="F23" s="30"/>
      <c r="G23" s="30"/>
    </row>
    <row r="24" spans="2:7" s="21" customFormat="1" ht="14.85" customHeight="1" x14ac:dyDescent="0.2">
      <c r="B24" s="31"/>
      <c r="C24" s="56"/>
      <c r="D24" s="44">
        <v>4</v>
      </c>
      <c r="E24" s="12" t="s">
        <v>25</v>
      </c>
      <c r="F24" s="30"/>
      <c r="G24" s="30"/>
    </row>
    <row r="25" spans="2:7" s="21" customFormat="1" ht="14.85" customHeight="1" x14ac:dyDescent="0.2">
      <c r="B25" s="31"/>
      <c r="C25" s="56"/>
      <c r="D25" s="44">
        <v>5</v>
      </c>
      <c r="E25" s="12" t="s">
        <v>26</v>
      </c>
      <c r="F25" s="30"/>
      <c r="G25" s="30"/>
    </row>
    <row r="26" spans="2:7" s="21" customFormat="1" ht="14.85" customHeight="1" x14ac:dyDescent="0.2">
      <c r="B26" s="31"/>
      <c r="C26" s="56"/>
      <c r="D26" s="44">
        <v>6</v>
      </c>
      <c r="E26" s="12" t="s">
        <v>27</v>
      </c>
      <c r="F26" s="30">
        <v>0</v>
      </c>
      <c r="G26" s="30">
        <v>0</v>
      </c>
    </row>
    <row r="27" spans="2:7" s="21" customFormat="1" ht="14.85" customHeight="1" x14ac:dyDescent="0.2">
      <c r="B27" s="31"/>
      <c r="C27" s="56"/>
      <c r="D27" s="44">
        <v>7</v>
      </c>
      <c r="E27" s="12" t="s">
        <v>28</v>
      </c>
      <c r="F27" s="30"/>
      <c r="G27" s="30"/>
    </row>
    <row r="28" spans="2:7" s="21" customFormat="1" ht="14.85" customHeight="1" x14ac:dyDescent="0.2">
      <c r="B28" s="31"/>
      <c r="C28" s="56"/>
      <c r="D28" s="44"/>
      <c r="E28" s="12"/>
      <c r="F28" s="30"/>
      <c r="G28" s="30"/>
    </row>
    <row r="29" spans="2:7" s="21" customFormat="1" ht="14.85" customHeight="1" x14ac:dyDescent="0.2">
      <c r="B29" s="31"/>
      <c r="C29" s="53" t="s">
        <v>74</v>
      </c>
      <c r="D29" s="54" t="s">
        <v>29</v>
      </c>
      <c r="E29" s="55"/>
      <c r="F29" s="30">
        <v>0</v>
      </c>
      <c r="G29" s="30">
        <v>0</v>
      </c>
    </row>
    <row r="30" spans="2:7" s="21" customFormat="1" ht="14.85" customHeight="1" x14ac:dyDescent="0.2">
      <c r="B30" s="31"/>
      <c r="C30" s="53" t="s">
        <v>74</v>
      </c>
      <c r="D30" s="54" t="s">
        <v>30</v>
      </c>
      <c r="E30" s="55"/>
      <c r="F30" s="30"/>
      <c r="G30" s="30"/>
    </row>
    <row r="31" spans="2:7" s="21" customFormat="1" ht="14.85" customHeight="1" x14ac:dyDescent="0.2">
      <c r="B31" s="39"/>
      <c r="C31" s="33"/>
      <c r="D31" s="54"/>
      <c r="E31" s="55"/>
      <c r="F31" s="30"/>
      <c r="G31" s="30"/>
    </row>
    <row r="32" spans="2:7" s="21" customFormat="1" ht="14.85" customHeight="1" x14ac:dyDescent="0.2">
      <c r="B32" s="66" t="s">
        <v>2</v>
      </c>
      <c r="C32" s="268" t="s">
        <v>49</v>
      </c>
      <c r="D32" s="269"/>
      <c r="E32" s="270"/>
      <c r="F32" s="87">
        <f>F30+F29+F20+F13+F8+F5</f>
        <v>1225258</v>
      </c>
      <c r="G32" s="87">
        <v>129618</v>
      </c>
    </row>
    <row r="33" spans="2:7" s="21" customFormat="1" ht="14.85" customHeight="1" x14ac:dyDescent="0.2">
      <c r="B33" s="31"/>
      <c r="C33" s="274" t="s">
        <v>52</v>
      </c>
      <c r="D33" s="275"/>
      <c r="E33" s="276"/>
      <c r="F33" s="30"/>
      <c r="G33" s="30"/>
    </row>
    <row r="34" spans="2:7" s="21" customFormat="1" ht="14.85" customHeight="1" x14ac:dyDescent="0.2">
      <c r="B34" s="31"/>
      <c r="C34" s="53" t="s">
        <v>74</v>
      </c>
      <c r="D34" s="80" t="s">
        <v>33</v>
      </c>
      <c r="E34" s="88"/>
      <c r="F34" s="87">
        <f>F35+F36+F37+F38+F39+F40+F41</f>
        <v>0</v>
      </c>
      <c r="G34" s="87">
        <v>0</v>
      </c>
    </row>
    <row r="35" spans="2:7" s="21" customFormat="1" ht="14.85" customHeight="1" x14ac:dyDescent="0.2">
      <c r="B35" s="31"/>
      <c r="C35" s="56"/>
      <c r="D35" s="44">
        <v>1</v>
      </c>
      <c r="E35" s="12" t="s">
        <v>34</v>
      </c>
      <c r="F35" s="30"/>
      <c r="G35" s="30"/>
    </row>
    <row r="36" spans="2:7" s="21" customFormat="1" ht="14.85" customHeight="1" x14ac:dyDescent="0.2">
      <c r="B36" s="31"/>
      <c r="C36" s="56"/>
      <c r="D36" s="44">
        <v>2</v>
      </c>
      <c r="E36" s="12" t="s">
        <v>35</v>
      </c>
      <c r="F36" s="30"/>
      <c r="G36" s="30"/>
    </row>
    <row r="37" spans="2:7" s="21" customFormat="1" ht="14.85" customHeight="1" x14ac:dyDescent="0.2">
      <c r="B37" s="31"/>
      <c r="C37" s="56"/>
      <c r="D37" s="44">
        <v>3</v>
      </c>
      <c r="E37" s="12" t="s">
        <v>36</v>
      </c>
      <c r="F37" s="30"/>
      <c r="G37" s="30"/>
    </row>
    <row r="38" spans="2:7" s="21" customFormat="1" ht="14.85" customHeight="1" x14ac:dyDescent="0.2">
      <c r="B38" s="31"/>
      <c r="C38" s="56"/>
      <c r="D38" s="44">
        <v>4</v>
      </c>
      <c r="E38" s="12" t="s">
        <v>37</v>
      </c>
      <c r="F38" s="30"/>
      <c r="G38" s="30"/>
    </row>
    <row r="39" spans="2:7" s="21" customFormat="1" ht="14.85" customHeight="1" x14ac:dyDescent="0.2">
      <c r="B39" s="31"/>
      <c r="C39" s="56"/>
      <c r="D39" s="44">
        <v>5</v>
      </c>
      <c r="E39" s="12" t="s">
        <v>38</v>
      </c>
      <c r="F39" s="30"/>
      <c r="G39" s="30"/>
    </row>
    <row r="40" spans="2:7" s="21" customFormat="1" ht="14.85" customHeight="1" x14ac:dyDescent="0.2">
      <c r="B40" s="31"/>
      <c r="C40" s="56"/>
      <c r="D40" s="44">
        <v>6</v>
      </c>
      <c r="E40" s="12" t="s">
        <v>39</v>
      </c>
      <c r="F40" s="30"/>
      <c r="G40" s="30"/>
    </row>
    <row r="41" spans="2:7" s="21" customFormat="1" ht="14.85" customHeight="1" x14ac:dyDescent="0.2">
      <c r="B41" s="31"/>
      <c r="C41" s="56"/>
      <c r="D41" s="44"/>
      <c r="E41" s="55"/>
      <c r="F41" s="30"/>
      <c r="G41" s="30"/>
    </row>
    <row r="42" spans="2:7" s="21" customFormat="1" ht="14.85" customHeight="1" x14ac:dyDescent="0.2">
      <c r="B42" s="31"/>
      <c r="C42" s="53" t="s">
        <v>74</v>
      </c>
      <c r="D42" s="54" t="s">
        <v>40</v>
      </c>
      <c r="E42" s="29"/>
      <c r="F42" s="87">
        <f>F43+F45+F46+F47+F48+F44</f>
        <v>728000</v>
      </c>
      <c r="G42" s="87">
        <v>0</v>
      </c>
    </row>
    <row r="43" spans="2:7" s="21" customFormat="1" ht="14.85" customHeight="1" x14ac:dyDescent="0.2">
      <c r="B43" s="31"/>
      <c r="C43" s="33"/>
      <c r="D43" s="44">
        <v>1</v>
      </c>
      <c r="E43" s="12" t="s">
        <v>365</v>
      </c>
      <c r="F43" s="30"/>
      <c r="G43" s="30"/>
    </row>
    <row r="44" spans="2:7" s="21" customFormat="1" ht="14.85" customHeight="1" x14ac:dyDescent="0.2">
      <c r="B44" s="31"/>
      <c r="C44" s="235"/>
      <c r="D44" s="44">
        <v>2</v>
      </c>
      <c r="E44" s="12" t="s">
        <v>188</v>
      </c>
      <c r="F44" s="30"/>
      <c r="G44" s="30"/>
    </row>
    <row r="45" spans="2:7" s="21" customFormat="1" ht="14.85" customHeight="1" x14ac:dyDescent="0.2">
      <c r="B45" s="31"/>
      <c r="C45" s="33"/>
      <c r="D45" s="44">
        <v>3</v>
      </c>
      <c r="E45" s="12" t="s">
        <v>41</v>
      </c>
      <c r="F45" s="30">
        <v>728000</v>
      </c>
      <c r="G45" s="30"/>
    </row>
    <row r="46" spans="2:7" s="21" customFormat="1" ht="14.85" customHeight="1" x14ac:dyDescent="0.2">
      <c r="B46" s="31"/>
      <c r="C46" s="33"/>
      <c r="D46" s="44">
        <v>4</v>
      </c>
      <c r="E46" s="12" t="s">
        <v>42</v>
      </c>
      <c r="F46" s="30"/>
      <c r="G46" s="30"/>
    </row>
    <row r="47" spans="2:7" s="21" customFormat="1" ht="14.85" customHeight="1" x14ac:dyDescent="0.2">
      <c r="B47" s="31"/>
      <c r="C47" s="33"/>
      <c r="D47" s="44">
        <v>5</v>
      </c>
      <c r="E47" s="12" t="s">
        <v>43</v>
      </c>
      <c r="F47" s="30"/>
      <c r="G47" s="30"/>
    </row>
    <row r="48" spans="2:7" s="21" customFormat="1" ht="14.85" customHeight="1" x14ac:dyDescent="0.2">
      <c r="B48" s="31"/>
      <c r="C48" s="33"/>
      <c r="D48" s="44"/>
      <c r="E48" s="29"/>
      <c r="F48" s="30"/>
      <c r="G48" s="30"/>
    </row>
    <row r="49" spans="2:7" s="21" customFormat="1" ht="14.85" customHeight="1" x14ac:dyDescent="0.2">
      <c r="B49" s="31"/>
      <c r="C49" s="53" t="s">
        <v>74</v>
      </c>
      <c r="D49" s="54" t="s">
        <v>44</v>
      </c>
      <c r="E49" s="55"/>
      <c r="F49" s="87">
        <f>F50</f>
        <v>0</v>
      </c>
      <c r="G49" s="87">
        <v>0</v>
      </c>
    </row>
    <row r="50" spans="2:7" s="21" customFormat="1" ht="14.85" customHeight="1" x14ac:dyDescent="0.2">
      <c r="B50" s="31"/>
      <c r="C50" s="33"/>
      <c r="D50" s="54"/>
      <c r="E50" s="55"/>
      <c r="F50" s="30"/>
      <c r="G50" s="30"/>
    </row>
    <row r="51" spans="2:7" s="21" customFormat="1" ht="14.85" customHeight="1" x14ac:dyDescent="0.2">
      <c r="B51" s="31"/>
      <c r="C51" s="53" t="s">
        <v>74</v>
      </c>
      <c r="D51" s="54" t="s">
        <v>45</v>
      </c>
      <c r="E51" s="55"/>
      <c r="F51" s="87">
        <f>F52+F53+F54</f>
        <v>0</v>
      </c>
      <c r="G51" s="87">
        <v>0</v>
      </c>
    </row>
    <row r="52" spans="2:7" s="21" customFormat="1" ht="14.85" customHeight="1" x14ac:dyDescent="0.2">
      <c r="B52" s="31"/>
      <c r="C52" s="33"/>
      <c r="D52" s="44">
        <v>1</v>
      </c>
      <c r="E52" s="55" t="s">
        <v>46</v>
      </c>
      <c r="F52" s="30"/>
      <c r="G52" s="30"/>
    </row>
    <row r="53" spans="2:7" s="21" customFormat="1" ht="14.85" customHeight="1" x14ac:dyDescent="0.2">
      <c r="B53" s="31"/>
      <c r="C53" s="33"/>
      <c r="D53" s="44">
        <v>2</v>
      </c>
      <c r="E53" s="12" t="s">
        <v>47</v>
      </c>
      <c r="F53" s="30"/>
      <c r="G53" s="30"/>
    </row>
    <row r="54" spans="2:7" s="21" customFormat="1" ht="14.85" customHeight="1" x14ac:dyDescent="0.2">
      <c r="B54" s="31"/>
      <c r="C54" s="33"/>
      <c r="D54" s="44">
        <v>3</v>
      </c>
      <c r="E54" s="12" t="s">
        <v>48</v>
      </c>
      <c r="F54" s="30"/>
      <c r="G54" s="30"/>
    </row>
    <row r="55" spans="2:7" s="21" customFormat="1" ht="14.85" customHeight="1" x14ac:dyDescent="0.2">
      <c r="B55" s="31"/>
      <c r="C55" s="33"/>
      <c r="D55" s="44"/>
      <c r="E55" s="55"/>
      <c r="F55" s="30"/>
      <c r="G55" s="30"/>
    </row>
    <row r="56" spans="2:7" s="21" customFormat="1" ht="14.85" customHeight="1" x14ac:dyDescent="0.2">
      <c r="B56" s="31"/>
      <c r="C56" s="53" t="s">
        <v>74</v>
      </c>
      <c r="D56" s="54" t="s">
        <v>31</v>
      </c>
      <c r="E56" s="55"/>
      <c r="F56" s="30"/>
      <c r="G56" s="30"/>
    </row>
    <row r="57" spans="2:7" s="21" customFormat="1" ht="14.85" customHeight="1" x14ac:dyDescent="0.2">
      <c r="B57" s="31"/>
      <c r="C57" s="53" t="s">
        <v>74</v>
      </c>
      <c r="D57" s="54" t="s">
        <v>32</v>
      </c>
      <c r="E57" s="55"/>
      <c r="F57" s="30"/>
      <c r="G57" s="30"/>
    </row>
    <row r="58" spans="2:7" s="21" customFormat="1" ht="14.85" customHeight="1" x14ac:dyDescent="0.2">
      <c r="B58" s="45" t="s">
        <v>3</v>
      </c>
      <c r="C58" s="268" t="s">
        <v>51</v>
      </c>
      <c r="D58" s="269"/>
      <c r="E58" s="270"/>
      <c r="F58" s="82">
        <f>F57+F56+F51+F49+F42+F34</f>
        <v>728000</v>
      </c>
      <c r="G58" s="82">
        <v>0</v>
      </c>
    </row>
    <row r="59" spans="2:7" s="21" customFormat="1" x14ac:dyDescent="0.2">
      <c r="B59" s="67"/>
      <c r="C59" s="277" t="s">
        <v>66</v>
      </c>
      <c r="D59" s="278"/>
      <c r="E59" s="279"/>
      <c r="F59" s="224">
        <f>F58+F32</f>
        <v>1953258</v>
      </c>
      <c r="G59" s="224">
        <v>129618</v>
      </c>
    </row>
    <row r="60" spans="2:7" s="21" customFormat="1" ht="9.75" customHeight="1" x14ac:dyDescent="0.2">
      <c r="B60" s="59"/>
      <c r="C60" s="59"/>
      <c r="D60" s="59"/>
      <c r="E60" s="59"/>
      <c r="F60" s="61"/>
      <c r="G60" s="61"/>
    </row>
    <row r="61" spans="2:7" s="21" customFormat="1" ht="15.95" customHeight="1" x14ac:dyDescent="0.2">
      <c r="B61" s="59"/>
      <c r="C61" s="59"/>
      <c r="D61" s="59"/>
      <c r="E61" s="59"/>
      <c r="F61" s="61"/>
      <c r="G61" s="61"/>
    </row>
  </sheetData>
  <mergeCells count="7">
    <mergeCell ref="C32:E32"/>
    <mergeCell ref="B1:G1"/>
    <mergeCell ref="C33:E33"/>
    <mergeCell ref="C59:E59"/>
    <mergeCell ref="C4:E4"/>
    <mergeCell ref="C58:E58"/>
    <mergeCell ref="C3:E3"/>
  </mergeCells>
  <phoneticPr fontId="0" type="noConversion"/>
  <printOptions horizontalCentered="1" verticalCentered="1"/>
  <pageMargins left="0" right="0" top="0" bottom="0" header="0.511811023622047" footer="0.511811023622047"/>
  <pageSetup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topLeftCell="A37" workbookViewId="0">
      <selection activeCell="F15" sqref="F15"/>
    </sheetView>
  </sheetViews>
  <sheetFormatPr defaultColWidth="9.140625" defaultRowHeight="12.75" x14ac:dyDescent="0.2"/>
  <cols>
    <col min="1" max="1" width="3.7109375" style="5" customWidth="1"/>
    <col min="2" max="2" width="3.7109375" style="3" customWidth="1"/>
    <col min="3" max="3" width="4" style="3" customWidth="1"/>
    <col min="4" max="4" width="3.42578125" style="3" customWidth="1"/>
    <col min="5" max="5" width="61.85546875" style="5" bestFit="1" customWidth="1"/>
    <col min="6" max="6" width="11.7109375" style="23" customWidth="1"/>
    <col min="7" max="7" width="12" style="23" bestFit="1" customWidth="1"/>
    <col min="8" max="8" width="1.42578125" style="5" customWidth="1"/>
    <col min="9" max="16384" width="9.140625" style="5"/>
  </cols>
  <sheetData>
    <row r="2" spans="2:7" s="21" customFormat="1" ht="18" customHeight="1" x14ac:dyDescent="0.2">
      <c r="B2" s="283" t="s">
        <v>181</v>
      </c>
      <c r="C2" s="284"/>
      <c r="D2" s="284"/>
      <c r="E2" s="284"/>
      <c r="F2" s="284"/>
      <c r="G2" s="285"/>
    </row>
    <row r="3" spans="2:7" ht="14.45" customHeight="1" x14ac:dyDescent="0.2"/>
    <row r="4" spans="2:7" s="13" customFormat="1" ht="21" customHeight="1" x14ac:dyDescent="0.2">
      <c r="B4" s="89" t="s">
        <v>1</v>
      </c>
      <c r="C4" s="268" t="s">
        <v>53</v>
      </c>
      <c r="D4" s="269"/>
      <c r="E4" s="270"/>
      <c r="F4" s="90">
        <v>2018</v>
      </c>
      <c r="G4" s="90">
        <v>2017</v>
      </c>
    </row>
    <row r="5" spans="2:7" s="21" customFormat="1" ht="14.65" customHeight="1" x14ac:dyDescent="0.2">
      <c r="B5" s="31"/>
      <c r="C5" s="91" t="s">
        <v>74</v>
      </c>
      <c r="D5" s="80" t="s">
        <v>54</v>
      </c>
      <c r="E5" s="81"/>
      <c r="F5" s="82">
        <f>F6+F7+F8+F9+F10+F11+F12+F13+F14+F15</f>
        <v>245661.75</v>
      </c>
      <c r="G5" s="82">
        <v>0</v>
      </c>
    </row>
    <row r="6" spans="2:7" s="21" customFormat="1" ht="14.65" customHeight="1" x14ac:dyDescent="0.2">
      <c r="B6" s="31"/>
      <c r="C6" s="33"/>
      <c r="D6" s="44">
        <v>1</v>
      </c>
      <c r="E6" s="12" t="s">
        <v>55</v>
      </c>
      <c r="F6" s="30"/>
      <c r="G6" s="30"/>
    </row>
    <row r="7" spans="2:7" s="21" customFormat="1" ht="14.65" customHeight="1" x14ac:dyDescent="0.2">
      <c r="B7" s="31"/>
      <c r="C7" s="33"/>
      <c r="D7" s="44">
        <v>2</v>
      </c>
      <c r="E7" s="12" t="s">
        <v>56</v>
      </c>
      <c r="F7" s="30"/>
      <c r="G7" s="30"/>
    </row>
    <row r="8" spans="2:7" s="21" customFormat="1" ht="14.65" customHeight="1" x14ac:dyDescent="0.2">
      <c r="B8" s="31"/>
      <c r="C8" s="33"/>
      <c r="D8" s="44">
        <v>3</v>
      </c>
      <c r="E8" s="12" t="s">
        <v>57</v>
      </c>
      <c r="F8" s="30"/>
      <c r="G8" s="30"/>
    </row>
    <row r="9" spans="2:7" s="21" customFormat="1" ht="14.65" customHeight="1" x14ac:dyDescent="0.2">
      <c r="B9" s="31"/>
      <c r="C9" s="33"/>
      <c r="D9" s="44">
        <v>4</v>
      </c>
      <c r="E9" s="12" t="s">
        <v>58</v>
      </c>
      <c r="F9" s="253"/>
      <c r="G9" s="30"/>
    </row>
    <row r="10" spans="2:7" s="21" customFormat="1" ht="14.65" customHeight="1" x14ac:dyDescent="0.2">
      <c r="B10" s="31"/>
      <c r="C10" s="33"/>
      <c r="D10" s="44">
        <v>5</v>
      </c>
      <c r="E10" s="12" t="s">
        <v>59</v>
      </c>
      <c r="F10" s="30"/>
      <c r="G10" s="30"/>
    </row>
    <row r="11" spans="2:7" s="21" customFormat="1" ht="14.65" customHeight="1" x14ac:dyDescent="0.2">
      <c r="B11" s="31"/>
      <c r="C11" s="33"/>
      <c r="D11" s="44">
        <v>6</v>
      </c>
      <c r="E11" s="12" t="s">
        <v>60</v>
      </c>
      <c r="F11" s="30"/>
      <c r="G11" s="30"/>
    </row>
    <row r="12" spans="2:7" s="21" customFormat="1" ht="14.65" customHeight="1" x14ac:dyDescent="0.2">
      <c r="B12" s="31"/>
      <c r="C12" s="33"/>
      <c r="D12" s="44">
        <v>7</v>
      </c>
      <c r="E12" s="12" t="s">
        <v>61</v>
      </c>
      <c r="F12" s="30"/>
      <c r="G12" s="30"/>
    </row>
    <row r="13" spans="2:7" s="21" customFormat="1" ht="14.65" customHeight="1" x14ac:dyDescent="0.2">
      <c r="B13" s="31"/>
      <c r="C13" s="33"/>
      <c r="D13" s="44">
        <v>8</v>
      </c>
      <c r="E13" s="12" t="s">
        <v>62</v>
      </c>
      <c r="F13" s="30"/>
      <c r="G13" s="30"/>
    </row>
    <row r="14" spans="2:7" s="21" customFormat="1" ht="14.65" customHeight="1" x14ac:dyDescent="0.2">
      <c r="B14" s="31"/>
      <c r="C14" s="33"/>
      <c r="D14" s="44">
        <v>9</v>
      </c>
      <c r="E14" s="12" t="s">
        <v>360</v>
      </c>
      <c r="F14" s="30"/>
      <c r="G14" s="30"/>
    </row>
    <row r="15" spans="2:7" s="21" customFormat="1" ht="14.65" customHeight="1" x14ac:dyDescent="0.2">
      <c r="B15" s="31"/>
      <c r="C15" s="33"/>
      <c r="D15" s="44">
        <v>10</v>
      </c>
      <c r="E15" s="12" t="s">
        <v>361</v>
      </c>
      <c r="F15" s="30">
        <v>245661.75</v>
      </c>
      <c r="G15" s="30"/>
    </row>
    <row r="16" spans="2:7" s="21" customFormat="1" ht="14.65" customHeight="1" x14ac:dyDescent="0.2">
      <c r="B16" s="31"/>
      <c r="C16" s="53" t="s">
        <v>74</v>
      </c>
      <c r="D16" s="54" t="s">
        <v>63</v>
      </c>
      <c r="E16" s="55"/>
      <c r="F16" s="30"/>
      <c r="G16" s="30"/>
    </row>
    <row r="17" spans="2:8" s="21" customFormat="1" ht="14.65" customHeight="1" x14ac:dyDescent="0.2">
      <c r="B17" s="31"/>
      <c r="C17" s="53" t="s">
        <v>74</v>
      </c>
      <c r="D17" s="54" t="s">
        <v>64</v>
      </c>
      <c r="E17" s="12"/>
      <c r="F17" s="30"/>
      <c r="G17" s="30"/>
    </row>
    <row r="18" spans="2:8" s="21" customFormat="1" ht="14.65" customHeight="1" x14ac:dyDescent="0.2">
      <c r="B18" s="31"/>
      <c r="C18" s="53" t="s">
        <v>74</v>
      </c>
      <c r="D18" s="54" t="s">
        <v>65</v>
      </c>
      <c r="E18" s="12"/>
      <c r="F18" s="30"/>
      <c r="G18" s="30"/>
    </row>
    <row r="19" spans="2:8" s="21" customFormat="1" ht="14.65" customHeight="1" x14ac:dyDescent="0.2">
      <c r="B19" s="31"/>
      <c r="C19" s="268" t="s">
        <v>78</v>
      </c>
      <c r="D19" s="269"/>
      <c r="E19" s="270"/>
      <c r="F19" s="87">
        <f>F18+F17+F16+F5</f>
        <v>245661.75</v>
      </c>
      <c r="G19" s="87">
        <v>0</v>
      </c>
    </row>
    <row r="20" spans="2:8" s="21" customFormat="1" ht="14.65" customHeight="1" x14ac:dyDescent="0.2">
      <c r="B20" s="31"/>
      <c r="C20" s="53" t="s">
        <v>74</v>
      </c>
      <c r="D20" s="54" t="s">
        <v>68</v>
      </c>
      <c r="E20" s="29"/>
      <c r="F20" s="86">
        <f>F21+F22+F23+F24+F25+F26+F27+F28+F29</f>
        <v>0</v>
      </c>
      <c r="G20" s="86">
        <v>0</v>
      </c>
    </row>
    <row r="21" spans="2:8" s="21" customFormat="1" ht="14.65" customHeight="1" x14ac:dyDescent="0.2">
      <c r="B21" s="31"/>
      <c r="C21" s="56"/>
      <c r="D21" s="44">
        <v>1</v>
      </c>
      <c r="E21" s="12" t="s">
        <v>55</v>
      </c>
      <c r="F21" s="30"/>
      <c r="G21" s="30"/>
    </row>
    <row r="22" spans="2:8" s="21" customFormat="1" ht="14.65" customHeight="1" x14ac:dyDescent="0.2">
      <c r="B22" s="31"/>
      <c r="C22" s="56"/>
      <c r="D22" s="44">
        <v>2</v>
      </c>
      <c r="E22" s="12" t="s">
        <v>56</v>
      </c>
      <c r="F22" s="30"/>
      <c r="G22" s="30"/>
    </row>
    <row r="23" spans="2:8" s="21" customFormat="1" ht="14.65" customHeight="1" x14ac:dyDescent="0.2">
      <c r="B23" s="31"/>
      <c r="C23" s="56"/>
      <c r="D23" s="44">
        <v>3</v>
      </c>
      <c r="E23" s="12" t="s">
        <v>69</v>
      </c>
      <c r="F23" s="30"/>
      <c r="G23" s="30"/>
    </row>
    <row r="24" spans="2:8" s="21" customFormat="1" ht="14.65" customHeight="1" x14ac:dyDescent="0.2">
      <c r="B24" s="31"/>
      <c r="C24" s="56"/>
      <c r="D24" s="44">
        <v>4</v>
      </c>
      <c r="E24" s="12" t="s">
        <v>58</v>
      </c>
      <c r="F24" s="30"/>
      <c r="G24" s="30"/>
    </row>
    <row r="25" spans="2:8" s="21" customFormat="1" ht="14.65" customHeight="1" x14ac:dyDescent="0.2">
      <c r="B25" s="31"/>
      <c r="C25" s="56"/>
      <c r="D25" s="44">
        <v>5</v>
      </c>
      <c r="E25" s="12" t="s">
        <v>59</v>
      </c>
      <c r="F25" s="30"/>
      <c r="G25" s="30"/>
    </row>
    <row r="26" spans="2:8" s="21" customFormat="1" ht="14.65" customHeight="1" x14ac:dyDescent="0.2">
      <c r="B26" s="31"/>
      <c r="C26" s="56"/>
      <c r="D26" s="44">
        <v>6</v>
      </c>
      <c r="E26" s="12" t="s">
        <v>60</v>
      </c>
      <c r="F26" s="30"/>
      <c r="G26" s="30"/>
    </row>
    <row r="27" spans="2:8" s="21" customFormat="1" ht="14.65" customHeight="1" x14ac:dyDescent="0.2">
      <c r="B27" s="31"/>
      <c r="C27" s="56"/>
      <c r="D27" s="44">
        <v>7</v>
      </c>
      <c r="E27" s="12" t="s">
        <v>61</v>
      </c>
      <c r="F27" s="30"/>
      <c r="G27" s="30"/>
    </row>
    <row r="28" spans="2:8" s="21" customFormat="1" ht="14.65" customHeight="1" x14ac:dyDescent="0.2">
      <c r="B28" s="31"/>
      <c r="C28" s="56"/>
      <c r="D28" s="44">
        <v>8</v>
      </c>
      <c r="E28" s="12" t="s">
        <v>70</v>
      </c>
      <c r="F28" s="30"/>
      <c r="G28" s="30"/>
    </row>
    <row r="29" spans="2:8" s="21" customFormat="1" ht="14.65" customHeight="1" x14ac:dyDescent="0.2">
      <c r="B29" s="31"/>
      <c r="C29" s="56"/>
      <c r="D29" s="44"/>
      <c r="E29" s="12"/>
      <c r="F29" s="30"/>
      <c r="G29" s="30"/>
    </row>
    <row r="30" spans="2:8" s="21" customFormat="1" ht="14.65" customHeight="1" x14ac:dyDescent="0.2">
      <c r="B30" s="31"/>
      <c r="C30" s="53" t="s">
        <v>74</v>
      </c>
      <c r="D30" s="54" t="s">
        <v>71</v>
      </c>
      <c r="E30" s="55"/>
      <c r="F30" s="30"/>
      <c r="G30" s="30"/>
    </row>
    <row r="31" spans="2:8" s="21" customFormat="1" ht="14.65" customHeight="1" x14ac:dyDescent="0.2">
      <c r="B31" s="31"/>
      <c r="C31" s="53" t="s">
        <v>74</v>
      </c>
      <c r="D31" s="54" t="s">
        <v>72</v>
      </c>
      <c r="E31" s="55"/>
      <c r="F31" s="30"/>
      <c r="G31" s="30"/>
      <c r="H31" s="7"/>
    </row>
    <row r="32" spans="2:8" s="21" customFormat="1" ht="14.65" customHeight="1" x14ac:dyDescent="0.2">
      <c r="B32" s="31"/>
      <c r="C32" s="53" t="s">
        <v>74</v>
      </c>
      <c r="D32" s="54" t="s">
        <v>73</v>
      </c>
      <c r="E32" s="55"/>
      <c r="F32" s="86">
        <f>F33+F34</f>
        <v>0</v>
      </c>
      <c r="G32" s="86">
        <v>0</v>
      </c>
      <c r="H32" s="61">
        <f t="shared" ref="H32" si="0">H33+H34</f>
        <v>0</v>
      </c>
    </row>
    <row r="33" spans="2:8" s="21" customFormat="1" ht="14.65" customHeight="1" x14ac:dyDescent="0.2">
      <c r="B33" s="31"/>
      <c r="C33" s="33"/>
      <c r="D33" s="44">
        <v>1</v>
      </c>
      <c r="E33" s="12" t="s">
        <v>75</v>
      </c>
      <c r="F33" s="30"/>
      <c r="G33" s="30"/>
      <c r="H33" s="7"/>
    </row>
    <row r="34" spans="2:8" s="21" customFormat="1" ht="14.65" customHeight="1" x14ac:dyDescent="0.2">
      <c r="B34" s="31"/>
      <c r="C34" s="33"/>
      <c r="D34" s="44">
        <v>2</v>
      </c>
      <c r="E34" s="12" t="s">
        <v>76</v>
      </c>
      <c r="F34" s="30"/>
      <c r="G34" s="30"/>
    </row>
    <row r="35" spans="2:8" s="21" customFormat="1" ht="14.65" customHeight="1" x14ac:dyDescent="0.2">
      <c r="B35" s="31"/>
      <c r="C35" s="53" t="s">
        <v>74</v>
      </c>
      <c r="D35" s="54" t="s">
        <v>77</v>
      </c>
      <c r="E35" s="55"/>
      <c r="F35" s="30"/>
      <c r="G35" s="30"/>
    </row>
    <row r="36" spans="2:8" s="21" customFormat="1" ht="14.65" customHeight="1" x14ac:dyDescent="0.2">
      <c r="B36" s="31"/>
      <c r="C36" s="33"/>
      <c r="D36" s="54"/>
      <c r="E36" s="55"/>
      <c r="F36" s="30"/>
      <c r="G36" s="30"/>
    </row>
    <row r="37" spans="2:8" s="21" customFormat="1" ht="14.65" customHeight="1" x14ac:dyDescent="0.2">
      <c r="B37" s="31"/>
      <c r="C37" s="268" t="s">
        <v>79</v>
      </c>
      <c r="D37" s="269"/>
      <c r="E37" s="270"/>
      <c r="F37" s="87">
        <f>F35+F32+F31+F30+F20</f>
        <v>0</v>
      </c>
      <c r="G37" s="87">
        <v>0</v>
      </c>
    </row>
    <row r="38" spans="2:8" s="21" customFormat="1" ht="14.65" customHeight="1" x14ac:dyDescent="0.2">
      <c r="B38" s="31"/>
      <c r="C38" s="33"/>
      <c r="D38" s="54"/>
      <c r="E38" s="55"/>
      <c r="F38" s="30"/>
      <c r="G38" s="30"/>
    </row>
    <row r="39" spans="2:8" s="21" customFormat="1" ht="14.65" customHeight="1" x14ac:dyDescent="0.2">
      <c r="B39" s="31"/>
      <c r="C39" s="277" t="s">
        <v>67</v>
      </c>
      <c r="D39" s="278"/>
      <c r="E39" s="279"/>
      <c r="F39" s="87">
        <f>F37+F19</f>
        <v>245661.75</v>
      </c>
      <c r="G39" s="87">
        <v>0</v>
      </c>
    </row>
    <row r="40" spans="2:8" s="21" customFormat="1" ht="14.65" customHeight="1" x14ac:dyDescent="0.2">
      <c r="B40" s="31"/>
      <c r="C40" s="53" t="s">
        <v>74</v>
      </c>
      <c r="D40" s="54" t="s">
        <v>80</v>
      </c>
      <c r="E40" s="55"/>
      <c r="F40" s="30"/>
      <c r="G40" s="30"/>
    </row>
    <row r="41" spans="2:8" s="21" customFormat="1" ht="14.65" customHeight="1" x14ac:dyDescent="0.2">
      <c r="B41" s="31"/>
      <c r="C41" s="53" t="s">
        <v>74</v>
      </c>
      <c r="D41" s="54" t="s">
        <v>81</v>
      </c>
      <c r="E41" s="55"/>
      <c r="F41" s="30">
        <v>100000</v>
      </c>
      <c r="G41" s="30">
        <v>100000</v>
      </c>
    </row>
    <row r="42" spans="2:8" s="21" customFormat="1" ht="14.65" customHeight="1" x14ac:dyDescent="0.2">
      <c r="B42" s="31"/>
      <c r="C42" s="53" t="s">
        <v>74</v>
      </c>
      <c r="D42" s="54" t="s">
        <v>82</v>
      </c>
      <c r="E42" s="55"/>
      <c r="F42" s="30"/>
      <c r="G42" s="30"/>
    </row>
    <row r="43" spans="2:8" s="21" customFormat="1" ht="14.65" customHeight="1" x14ac:dyDescent="0.2">
      <c r="B43" s="31"/>
      <c r="C43" s="53" t="s">
        <v>74</v>
      </c>
      <c r="D43" s="54" t="s">
        <v>83</v>
      </c>
      <c r="E43" s="55"/>
      <c r="F43" s="30"/>
      <c r="G43" s="30"/>
    </row>
    <row r="44" spans="2:8" s="21" customFormat="1" ht="14.65" customHeight="1" x14ac:dyDescent="0.2">
      <c r="B44" s="31"/>
      <c r="C44" s="53" t="s">
        <v>74</v>
      </c>
      <c r="D44" s="54" t="s">
        <v>84</v>
      </c>
      <c r="E44" s="55"/>
      <c r="F44" s="30"/>
      <c r="G44" s="30"/>
    </row>
    <row r="45" spans="2:8" s="21" customFormat="1" ht="14.65" customHeight="1" x14ac:dyDescent="0.2">
      <c r="B45" s="31"/>
      <c r="C45" s="57"/>
      <c r="D45" s="44">
        <v>1</v>
      </c>
      <c r="E45" s="12" t="s">
        <v>85</v>
      </c>
      <c r="F45" s="30"/>
      <c r="G45" s="30"/>
    </row>
    <row r="46" spans="2:8" s="21" customFormat="1" ht="14.65" customHeight="1" x14ac:dyDescent="0.2">
      <c r="B46" s="31"/>
      <c r="C46" s="57"/>
      <c r="D46" s="44">
        <v>2</v>
      </c>
      <c r="E46" s="12" t="s">
        <v>86</v>
      </c>
      <c r="F46" s="30"/>
      <c r="G46" s="30"/>
    </row>
    <row r="47" spans="2:8" s="21" customFormat="1" ht="14.65" customHeight="1" x14ac:dyDescent="0.2">
      <c r="B47" s="31"/>
      <c r="C47" s="57"/>
      <c r="D47" s="44">
        <v>3</v>
      </c>
      <c r="E47" s="12" t="s">
        <v>84</v>
      </c>
      <c r="F47" s="30"/>
      <c r="G47" s="30"/>
    </row>
    <row r="48" spans="2:8" s="21" customFormat="1" ht="14.65" customHeight="1" x14ac:dyDescent="0.2">
      <c r="B48" s="31"/>
      <c r="C48" s="53" t="s">
        <v>74</v>
      </c>
      <c r="D48" s="54" t="s">
        <v>87</v>
      </c>
      <c r="E48" s="55"/>
      <c r="F48" s="30">
        <v>29618</v>
      </c>
      <c r="G48" s="30"/>
    </row>
    <row r="49" spans="2:7" s="21" customFormat="1" ht="14.65" customHeight="1" x14ac:dyDescent="0.2">
      <c r="B49" s="31"/>
      <c r="C49" s="53" t="s">
        <v>74</v>
      </c>
      <c r="D49" s="54" t="s">
        <v>88</v>
      </c>
      <c r="E49" s="55"/>
      <c r="F49" s="30">
        <v>1577978</v>
      </c>
      <c r="G49" s="30">
        <v>29618.25</v>
      </c>
    </row>
    <row r="50" spans="2:7" s="21" customFormat="1" ht="14.65" customHeight="1" x14ac:dyDescent="0.2">
      <c r="B50" s="31"/>
      <c r="C50" s="58"/>
      <c r="D50" s="54"/>
      <c r="E50" s="55"/>
      <c r="F50" s="30"/>
      <c r="G50" s="30"/>
    </row>
    <row r="51" spans="2:7" s="21" customFormat="1" ht="14.65" customHeight="1" x14ac:dyDescent="0.2">
      <c r="B51" s="31"/>
      <c r="C51" s="277" t="s">
        <v>89</v>
      </c>
      <c r="D51" s="278"/>
      <c r="E51" s="279"/>
      <c r="F51" s="86">
        <f>F40+F41+F42+F43+F44+F45+F46+F47+F48+F49</f>
        <v>1707596</v>
      </c>
      <c r="G51" s="86">
        <v>129618.25</v>
      </c>
    </row>
    <row r="52" spans="2:7" s="21" customFormat="1" ht="14.65" customHeight="1" x14ac:dyDescent="0.2">
      <c r="B52" s="31"/>
      <c r="C52" s="58"/>
      <c r="D52" s="54"/>
      <c r="E52" s="55"/>
      <c r="F52" s="30"/>
      <c r="G52" s="30"/>
    </row>
    <row r="53" spans="2:7" s="21" customFormat="1" ht="14.65" customHeight="1" x14ac:dyDescent="0.2">
      <c r="B53" s="31"/>
      <c r="C53" s="277" t="s">
        <v>90</v>
      </c>
      <c r="D53" s="278"/>
      <c r="E53" s="279"/>
      <c r="F53" s="87">
        <f>F51+F39</f>
        <v>1953257.75</v>
      </c>
      <c r="G53" s="87">
        <v>129618.25</v>
      </c>
    </row>
    <row r="54" spans="2:7" s="21" customFormat="1" ht="14.65" customHeight="1" x14ac:dyDescent="0.2">
      <c r="B54" s="59"/>
      <c r="C54" s="59"/>
      <c r="D54" s="60"/>
      <c r="E54" s="7"/>
      <c r="F54" s="61"/>
      <c r="G54" s="61"/>
    </row>
    <row r="55" spans="2:7" s="21" customFormat="1" ht="14.65" customHeight="1" x14ac:dyDescent="0.2">
      <c r="B55" s="59"/>
      <c r="C55" s="59"/>
      <c r="D55" s="60"/>
      <c r="E55" s="7"/>
      <c r="F55" s="61"/>
      <c r="G55" s="61"/>
    </row>
    <row r="56" spans="2:7" s="21" customFormat="1" ht="14.65" customHeight="1" x14ac:dyDescent="0.2">
      <c r="B56" s="59"/>
      <c r="C56" s="59"/>
      <c r="D56" s="60"/>
      <c r="E56" s="7"/>
      <c r="F56" s="61"/>
      <c r="G56" s="61"/>
    </row>
    <row r="57" spans="2:7" s="21" customFormat="1" ht="14.65" customHeight="1" x14ac:dyDescent="0.2">
      <c r="B57" s="59"/>
      <c r="C57" s="59"/>
      <c r="D57" s="60"/>
      <c r="E57" s="7"/>
      <c r="F57" s="61"/>
      <c r="G57" s="61"/>
    </row>
    <row r="58" spans="2:7" s="21" customFormat="1" ht="14.65" customHeight="1" x14ac:dyDescent="0.2">
      <c r="B58" s="26"/>
      <c r="C58" s="26"/>
      <c r="D58" s="26"/>
      <c r="E58" s="7"/>
      <c r="F58" s="61"/>
      <c r="G58" s="61"/>
    </row>
    <row r="59" spans="2:7" s="21" customFormat="1" ht="14.65" customHeight="1" x14ac:dyDescent="0.2">
      <c r="B59" s="59"/>
      <c r="C59" s="59"/>
      <c r="D59" s="60"/>
      <c r="E59" s="7"/>
      <c r="F59" s="61"/>
      <c r="G59" s="61"/>
    </row>
    <row r="60" spans="2:7" s="21" customFormat="1" ht="15.95" customHeight="1" x14ac:dyDescent="0.2">
      <c r="B60" s="59"/>
      <c r="C60" s="59"/>
      <c r="D60" s="60"/>
      <c r="E60" s="7"/>
      <c r="F60" s="61"/>
      <c r="G60" s="61"/>
    </row>
    <row r="61" spans="2:7" s="21" customFormat="1" ht="15.95" customHeight="1" x14ac:dyDescent="0.2">
      <c r="B61" s="59"/>
      <c r="C61" s="59"/>
      <c r="D61" s="60"/>
      <c r="E61" s="7"/>
      <c r="F61" s="61"/>
      <c r="G61" s="61"/>
    </row>
    <row r="62" spans="2:7" s="21" customFormat="1" ht="15.95" customHeight="1" x14ac:dyDescent="0.2">
      <c r="B62" s="59"/>
      <c r="C62" s="59"/>
      <c r="D62" s="60"/>
      <c r="E62" s="7"/>
      <c r="F62" s="61"/>
      <c r="G62" s="61"/>
    </row>
    <row r="63" spans="2:7" s="21" customFormat="1" ht="15.95" customHeight="1" x14ac:dyDescent="0.2">
      <c r="B63" s="59"/>
      <c r="C63" s="59"/>
      <c r="D63" s="59"/>
      <c r="E63" s="59"/>
      <c r="F63" s="61"/>
      <c r="G63" s="61"/>
    </row>
    <row r="64" spans="2:7" x14ac:dyDescent="0.2">
      <c r="B64" s="62"/>
      <c r="C64" s="62"/>
      <c r="D64" s="63"/>
      <c r="E64" s="4"/>
      <c r="F64" s="64"/>
      <c r="G64" s="64"/>
    </row>
  </sheetData>
  <mergeCells count="7">
    <mergeCell ref="C53:E53"/>
    <mergeCell ref="B2:G2"/>
    <mergeCell ref="C39:E39"/>
    <mergeCell ref="C19:E19"/>
    <mergeCell ref="C37:E37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topLeftCell="A16" workbookViewId="0">
      <selection activeCell="F13" sqref="F13"/>
    </sheetView>
  </sheetViews>
  <sheetFormatPr defaultColWidth="9.140625" defaultRowHeight="15" x14ac:dyDescent="0.2"/>
  <cols>
    <col min="1" max="1" width="6.140625" style="5" customWidth="1"/>
    <col min="2" max="2" width="3.7109375" style="72" customWidth="1"/>
    <col min="3" max="3" width="3.42578125" style="3" customWidth="1"/>
    <col min="4" max="4" width="2.7109375" style="3" customWidth="1"/>
    <col min="5" max="5" width="63.140625" style="5" customWidth="1"/>
    <col min="6" max="6" width="15.7109375" style="23" customWidth="1"/>
    <col min="7" max="7" width="12.5703125" style="23" customWidth="1"/>
    <col min="8" max="8" width="3.28515625" style="5" customWidth="1"/>
    <col min="9" max="9" width="9.140625" style="5"/>
    <col min="10" max="10" width="18" style="24" customWidth="1"/>
    <col min="11" max="16384" width="9.140625" style="5"/>
  </cols>
  <sheetData>
    <row r="1" spans="2:10" s="21" customFormat="1" ht="7.5" customHeight="1" x14ac:dyDescent="0.2">
      <c r="B1" s="25"/>
      <c r="C1" s="2"/>
      <c r="D1" s="17"/>
      <c r="E1" s="18"/>
      <c r="F1" s="19"/>
      <c r="G1" s="20"/>
      <c r="J1" s="22"/>
    </row>
    <row r="2" spans="2:10" s="21" customFormat="1" ht="17.25" customHeight="1" x14ac:dyDescent="0.2">
      <c r="B2" s="293" t="s">
        <v>91</v>
      </c>
      <c r="C2" s="294"/>
      <c r="D2" s="294"/>
      <c r="E2" s="294"/>
      <c r="F2" s="294"/>
      <c r="G2" s="295"/>
      <c r="J2" s="22"/>
    </row>
    <row r="3" spans="2:10" s="21" customFormat="1" ht="14.25" customHeight="1" x14ac:dyDescent="0.2">
      <c r="B3" s="300" t="s">
        <v>92</v>
      </c>
      <c r="C3" s="301"/>
      <c r="D3" s="301"/>
      <c r="E3" s="301"/>
      <c r="F3" s="301"/>
      <c r="G3" s="302"/>
      <c r="J3" s="22"/>
    </row>
    <row r="4" spans="2:10" s="21" customFormat="1" ht="12.75" customHeight="1" x14ac:dyDescent="0.2">
      <c r="B4" s="296" t="s">
        <v>93</v>
      </c>
      <c r="C4" s="297"/>
      <c r="D4" s="297"/>
      <c r="E4" s="297"/>
      <c r="F4" s="297"/>
      <c r="G4" s="298"/>
      <c r="J4" s="22"/>
    </row>
    <row r="5" spans="2:10" s="21" customFormat="1" ht="15.95" customHeight="1" x14ac:dyDescent="0.2">
      <c r="B5" s="95" t="s">
        <v>1</v>
      </c>
      <c r="C5" s="268" t="s">
        <v>9</v>
      </c>
      <c r="D5" s="269"/>
      <c r="E5" s="270"/>
      <c r="F5" s="90">
        <v>2018</v>
      </c>
      <c r="G5" s="90">
        <v>2017</v>
      </c>
      <c r="J5" s="22"/>
    </row>
    <row r="6" spans="2:10" s="21" customFormat="1" ht="14.65" customHeight="1" x14ac:dyDescent="0.2">
      <c r="B6" s="73" t="s">
        <v>74</v>
      </c>
      <c r="C6" s="14" t="s">
        <v>94</v>
      </c>
      <c r="D6" s="34"/>
      <c r="E6" s="35"/>
      <c r="F6" s="130">
        <v>22716503</v>
      </c>
      <c r="G6" s="130">
        <v>3220457</v>
      </c>
      <c r="J6" s="22"/>
    </row>
    <row r="7" spans="2:10" s="21" customFormat="1" ht="14.65" customHeight="1" x14ac:dyDescent="0.2">
      <c r="B7" s="73" t="s">
        <v>74</v>
      </c>
      <c r="C7" s="14" t="s">
        <v>95</v>
      </c>
      <c r="D7" s="34"/>
      <c r="E7" s="35"/>
      <c r="F7" s="130"/>
      <c r="G7" s="130"/>
      <c r="J7" s="22"/>
    </row>
    <row r="8" spans="2:10" s="21" customFormat="1" ht="14.65" customHeight="1" x14ac:dyDescent="0.2">
      <c r="B8" s="73" t="s">
        <v>74</v>
      </c>
      <c r="C8" s="14" t="s">
        <v>96</v>
      </c>
      <c r="D8" s="34"/>
      <c r="E8" s="35"/>
      <c r="F8" s="130" t="s">
        <v>117</v>
      </c>
      <c r="G8" s="130" t="s">
        <v>117</v>
      </c>
      <c r="J8" s="22"/>
    </row>
    <row r="9" spans="2:10" s="21" customFormat="1" ht="14.65" customHeight="1" x14ac:dyDescent="0.2">
      <c r="B9" s="73" t="s">
        <v>74</v>
      </c>
      <c r="C9" s="14" t="s">
        <v>97</v>
      </c>
      <c r="D9" s="34"/>
      <c r="E9" s="35"/>
      <c r="F9" s="130">
        <v>0</v>
      </c>
      <c r="G9" s="130">
        <v>0</v>
      </c>
      <c r="J9" s="22"/>
    </row>
    <row r="10" spans="2:10" s="21" customFormat="1" ht="14.65" customHeight="1" x14ac:dyDescent="0.2">
      <c r="B10" s="74"/>
      <c r="C10" s="36"/>
      <c r="D10" s="34"/>
      <c r="E10" s="35"/>
      <c r="F10" s="169"/>
      <c r="G10" s="256"/>
      <c r="J10" s="22"/>
    </row>
    <row r="11" spans="2:10" s="21" customFormat="1" ht="14.65" customHeight="1" x14ac:dyDescent="0.2">
      <c r="B11" s="73" t="s">
        <v>74</v>
      </c>
      <c r="C11" s="14" t="s">
        <v>98</v>
      </c>
      <c r="D11" s="34"/>
      <c r="E11" s="35"/>
      <c r="F11" s="130">
        <f>-(F12+F13)</f>
        <v>-17983704</v>
      </c>
      <c r="G11" s="130">
        <f>-(G12+G13)</f>
        <v>-2826597</v>
      </c>
      <c r="J11" s="22"/>
    </row>
    <row r="12" spans="2:10" s="21" customFormat="1" ht="14.65" customHeight="1" x14ac:dyDescent="0.2">
      <c r="B12" s="74"/>
      <c r="C12" s="36"/>
      <c r="D12" s="47">
        <v>1</v>
      </c>
      <c r="E12" s="48" t="s">
        <v>98</v>
      </c>
      <c r="F12" s="169">
        <v>16836494</v>
      </c>
      <c r="G12" s="256">
        <v>2826597</v>
      </c>
      <c r="J12" s="22"/>
    </row>
    <row r="13" spans="2:10" s="21" customFormat="1" ht="14.65" customHeight="1" x14ac:dyDescent="0.2">
      <c r="B13" s="75"/>
      <c r="C13" s="36"/>
      <c r="D13" s="21">
        <v>2</v>
      </c>
      <c r="E13" s="48" t="s">
        <v>99</v>
      </c>
      <c r="F13" s="169">
        <v>1147210</v>
      </c>
      <c r="G13" s="256"/>
      <c r="J13" s="22"/>
    </row>
    <row r="14" spans="2:10" s="21" customFormat="1" ht="14.65" customHeight="1" x14ac:dyDescent="0.2">
      <c r="B14" s="75"/>
      <c r="C14" s="36"/>
      <c r="D14" s="34"/>
      <c r="E14" s="35"/>
      <c r="F14" s="169"/>
      <c r="G14" s="256"/>
      <c r="J14" s="22"/>
    </row>
    <row r="15" spans="2:10" s="21" customFormat="1" ht="14.65" customHeight="1" x14ac:dyDescent="0.2">
      <c r="B15" s="73" t="s">
        <v>74</v>
      </c>
      <c r="C15" s="14" t="s">
        <v>100</v>
      </c>
      <c r="D15" s="34"/>
      <c r="E15" s="35"/>
      <c r="F15" s="130">
        <f>-(F16+F17)</f>
        <v>-2681354</v>
      </c>
      <c r="G15" s="130">
        <f>-(G16+G17)</f>
        <v>-359015</v>
      </c>
      <c r="J15" s="22"/>
    </row>
    <row r="16" spans="2:10" s="21" customFormat="1" ht="14.65" customHeight="1" x14ac:dyDescent="0.2">
      <c r="B16" s="75"/>
      <c r="C16" s="36"/>
      <c r="D16" s="37">
        <v>1</v>
      </c>
      <c r="E16" s="12" t="s">
        <v>101</v>
      </c>
      <c r="F16" s="169">
        <v>2297647</v>
      </c>
      <c r="G16" s="256">
        <v>307639</v>
      </c>
      <c r="J16" s="22"/>
    </row>
    <row r="17" spans="2:10" s="21" customFormat="1" ht="14.65" customHeight="1" x14ac:dyDescent="0.2">
      <c r="B17" s="75"/>
      <c r="C17" s="36"/>
      <c r="D17" s="37">
        <v>2</v>
      </c>
      <c r="E17" s="12" t="s">
        <v>102</v>
      </c>
      <c r="F17" s="169">
        <v>383707</v>
      </c>
      <c r="G17" s="256">
        <v>51376</v>
      </c>
      <c r="J17" s="22"/>
    </row>
    <row r="18" spans="2:10" s="21" customFormat="1" ht="14.65" customHeight="1" x14ac:dyDescent="0.2">
      <c r="B18" s="75"/>
      <c r="C18" s="36"/>
      <c r="D18" s="37"/>
      <c r="E18" s="12" t="s">
        <v>103</v>
      </c>
      <c r="F18" s="169"/>
      <c r="G18" s="256"/>
      <c r="J18" s="22"/>
    </row>
    <row r="19" spans="2:10" s="21" customFormat="1" ht="14.65" customHeight="1" x14ac:dyDescent="0.2">
      <c r="B19" s="74"/>
      <c r="C19" s="36"/>
      <c r="D19" s="34"/>
      <c r="E19" s="35"/>
      <c r="F19" s="129"/>
      <c r="G19" s="129"/>
      <c r="J19" s="22"/>
    </row>
    <row r="20" spans="2:10" s="21" customFormat="1" ht="14.65" customHeight="1" x14ac:dyDescent="0.2">
      <c r="B20" s="73" t="s">
        <v>74</v>
      </c>
      <c r="C20" s="14" t="s">
        <v>104</v>
      </c>
      <c r="D20" s="34"/>
      <c r="E20" s="35"/>
      <c r="F20" s="130" t="s">
        <v>116</v>
      </c>
      <c r="G20" s="130" t="s">
        <v>116</v>
      </c>
      <c r="J20" s="22"/>
    </row>
    <row r="21" spans="2:10" s="21" customFormat="1" ht="14.65" customHeight="1" x14ac:dyDescent="0.2">
      <c r="B21" s="73" t="s">
        <v>74</v>
      </c>
      <c r="C21" s="14" t="s">
        <v>105</v>
      </c>
      <c r="D21" s="34"/>
      <c r="E21" s="35"/>
      <c r="F21" s="130">
        <v>-182000</v>
      </c>
      <c r="G21" s="130"/>
      <c r="J21" s="22"/>
    </row>
    <row r="22" spans="2:10" s="21" customFormat="1" ht="14.65" customHeight="1" x14ac:dyDescent="0.2">
      <c r="B22" s="73" t="s">
        <v>74</v>
      </c>
      <c r="C22" s="14" t="s">
        <v>106</v>
      </c>
      <c r="D22" s="34"/>
      <c r="E22" s="35"/>
      <c r="F22" s="130">
        <v>0</v>
      </c>
      <c r="G22" s="130">
        <v>0</v>
      </c>
      <c r="J22" s="22"/>
    </row>
    <row r="23" spans="2:10" s="21" customFormat="1" ht="14.65" customHeight="1" x14ac:dyDescent="0.2">
      <c r="B23" s="74"/>
      <c r="C23" s="36"/>
      <c r="D23" s="34"/>
      <c r="E23" s="35"/>
      <c r="F23" s="129"/>
      <c r="G23" s="129"/>
      <c r="J23" s="22"/>
    </row>
    <row r="24" spans="2:10" s="21" customFormat="1" ht="12.75" customHeight="1" x14ac:dyDescent="0.2">
      <c r="B24" s="73" t="s">
        <v>74</v>
      </c>
      <c r="C24" s="14" t="s">
        <v>107</v>
      </c>
      <c r="D24" s="34"/>
      <c r="E24" s="35"/>
      <c r="F24" s="130" t="s">
        <v>117</v>
      </c>
      <c r="G24" s="130" t="s">
        <v>117</v>
      </c>
      <c r="J24" s="22"/>
    </row>
    <row r="25" spans="2:10" s="21" customFormat="1" ht="12.75" customHeight="1" x14ac:dyDescent="0.2">
      <c r="B25" s="75"/>
      <c r="C25" s="38"/>
      <c r="D25" s="291">
        <v>1</v>
      </c>
      <c r="E25" s="42" t="s">
        <v>108</v>
      </c>
      <c r="F25" s="303"/>
      <c r="G25" s="303"/>
      <c r="J25" s="22"/>
    </row>
    <row r="26" spans="2:10" s="21" customFormat="1" ht="12.75" customHeight="1" x14ac:dyDescent="0.2">
      <c r="B26" s="76"/>
      <c r="C26" s="40"/>
      <c r="D26" s="292"/>
      <c r="E26" s="43" t="s">
        <v>109</v>
      </c>
      <c r="F26" s="304"/>
      <c r="G26" s="304"/>
      <c r="J26" s="22"/>
    </row>
    <row r="27" spans="2:10" s="21" customFormat="1" ht="12.75" customHeight="1" x14ac:dyDescent="0.2">
      <c r="B27" s="75"/>
      <c r="C27" s="38"/>
      <c r="D27" s="291">
        <v>2</v>
      </c>
      <c r="E27" s="42" t="s">
        <v>110</v>
      </c>
      <c r="F27" s="303"/>
      <c r="G27" s="303"/>
      <c r="J27" s="22"/>
    </row>
    <row r="28" spans="2:10" s="21" customFormat="1" ht="12.75" customHeight="1" x14ac:dyDescent="0.2">
      <c r="B28" s="76"/>
      <c r="C28" s="40"/>
      <c r="D28" s="292"/>
      <c r="E28" s="43" t="s">
        <v>113</v>
      </c>
      <c r="F28" s="304"/>
      <c r="G28" s="304"/>
      <c r="J28" s="22"/>
    </row>
    <row r="29" spans="2:10" s="21" customFormat="1" ht="12.75" customHeight="1" x14ac:dyDescent="0.2">
      <c r="B29" s="75"/>
      <c r="C29" s="38"/>
      <c r="D29" s="291">
        <v>3</v>
      </c>
      <c r="E29" s="42" t="s">
        <v>111</v>
      </c>
      <c r="F29" s="303"/>
      <c r="G29" s="303"/>
      <c r="J29" s="22"/>
    </row>
    <row r="30" spans="2:10" s="21" customFormat="1" ht="12.75" customHeight="1" x14ac:dyDescent="0.2">
      <c r="B30" s="76"/>
      <c r="C30" s="40"/>
      <c r="D30" s="292"/>
      <c r="E30" s="43" t="s">
        <v>112</v>
      </c>
      <c r="F30" s="304"/>
      <c r="G30" s="304"/>
      <c r="J30" s="22"/>
    </row>
    <row r="31" spans="2:10" s="21" customFormat="1" ht="12.75" customHeight="1" x14ac:dyDescent="0.2">
      <c r="B31" s="74"/>
      <c r="C31" s="36"/>
      <c r="D31" s="34"/>
      <c r="E31" s="35"/>
      <c r="F31" s="129"/>
      <c r="G31" s="129"/>
      <c r="J31" s="22"/>
    </row>
    <row r="32" spans="2:10" s="21" customFormat="1" ht="14.65" customHeight="1" x14ac:dyDescent="0.2">
      <c r="B32" s="289" t="s">
        <v>74</v>
      </c>
      <c r="C32" s="16" t="s">
        <v>114</v>
      </c>
      <c r="D32" s="49"/>
      <c r="E32" s="50"/>
      <c r="F32" s="287" t="s">
        <v>116</v>
      </c>
      <c r="G32" s="287" t="s">
        <v>116</v>
      </c>
      <c r="J32" s="22"/>
    </row>
    <row r="33" spans="2:10" s="21" customFormat="1" ht="14.65" customHeight="1" x14ac:dyDescent="0.2">
      <c r="B33" s="290"/>
      <c r="C33" s="41" t="s">
        <v>115</v>
      </c>
      <c r="D33" s="51"/>
      <c r="E33" s="52"/>
      <c r="F33" s="288"/>
      <c r="G33" s="288"/>
      <c r="J33" s="22"/>
    </row>
    <row r="34" spans="2:10" s="21" customFormat="1" ht="14.65" customHeight="1" x14ac:dyDescent="0.2">
      <c r="B34" s="74"/>
      <c r="C34" s="36"/>
      <c r="D34" s="34"/>
      <c r="E34" s="35"/>
      <c r="F34" s="129"/>
      <c r="G34" s="129"/>
      <c r="J34" s="22"/>
    </row>
    <row r="35" spans="2:10" s="21" customFormat="1" ht="14.65" customHeight="1" x14ac:dyDescent="0.2">
      <c r="B35" s="73" t="s">
        <v>74</v>
      </c>
      <c r="C35" s="14" t="s">
        <v>118</v>
      </c>
      <c r="D35" s="34"/>
      <c r="E35" s="35"/>
      <c r="F35" s="130">
        <f>-(F36+F38)</f>
        <v>-13000</v>
      </c>
      <c r="G35" s="130">
        <f>-(G36+G38)</f>
        <v>0</v>
      </c>
      <c r="J35" s="22"/>
    </row>
    <row r="36" spans="2:10" s="21" customFormat="1" ht="14.65" customHeight="1" x14ac:dyDescent="0.2">
      <c r="B36" s="75"/>
      <c r="C36" s="38"/>
      <c r="D36" s="291">
        <v>1</v>
      </c>
      <c r="E36" s="42" t="s">
        <v>120</v>
      </c>
      <c r="F36" s="303"/>
      <c r="G36" s="303"/>
      <c r="J36" s="22"/>
    </row>
    <row r="37" spans="2:10" s="21" customFormat="1" ht="14.65" customHeight="1" x14ac:dyDescent="0.2">
      <c r="B37" s="76"/>
      <c r="C37" s="40"/>
      <c r="D37" s="292"/>
      <c r="E37" s="43" t="s">
        <v>121</v>
      </c>
      <c r="F37" s="304"/>
      <c r="G37" s="304"/>
      <c r="J37" s="22"/>
    </row>
    <row r="38" spans="2:10" s="21" customFormat="1" ht="14.65" customHeight="1" x14ac:dyDescent="0.2">
      <c r="B38" s="74"/>
      <c r="C38" s="36"/>
      <c r="D38" s="44">
        <v>2</v>
      </c>
      <c r="E38" s="15" t="s">
        <v>119</v>
      </c>
      <c r="F38" s="129">
        <v>13000</v>
      </c>
      <c r="G38" s="129"/>
      <c r="J38" s="22"/>
    </row>
    <row r="39" spans="2:10" s="21" customFormat="1" ht="14.65" customHeight="1" x14ac:dyDescent="0.2">
      <c r="B39" s="74"/>
      <c r="C39" s="36"/>
      <c r="D39" s="34"/>
      <c r="E39" s="35"/>
      <c r="F39" s="129"/>
      <c r="G39" s="129"/>
      <c r="J39" s="22"/>
    </row>
    <row r="40" spans="2:10" s="21" customFormat="1" ht="14.65" customHeight="1" x14ac:dyDescent="0.2">
      <c r="B40" s="73" t="s">
        <v>74</v>
      </c>
      <c r="C40" s="14" t="s">
        <v>122</v>
      </c>
      <c r="D40" s="34"/>
      <c r="E40" s="35"/>
      <c r="F40" s="130" t="s">
        <v>117</v>
      </c>
      <c r="G40" s="130" t="s">
        <v>117</v>
      </c>
      <c r="J40" s="22"/>
    </row>
    <row r="41" spans="2:10" s="21" customFormat="1" ht="14.65" customHeight="1" x14ac:dyDescent="0.2">
      <c r="B41" s="74"/>
      <c r="C41" s="14"/>
      <c r="D41" s="34"/>
      <c r="E41" s="35"/>
      <c r="F41" s="129"/>
      <c r="G41" s="129"/>
      <c r="J41" s="22"/>
    </row>
    <row r="42" spans="2:10" s="21" customFormat="1" ht="14.65" customHeight="1" x14ac:dyDescent="0.2">
      <c r="B42" s="73" t="s">
        <v>74</v>
      </c>
      <c r="C42" s="14" t="s">
        <v>123</v>
      </c>
      <c r="D42" s="34"/>
      <c r="E42" s="35"/>
      <c r="F42" s="130">
        <f>F6+F7+F9+F11+F15+F21+F22+F35</f>
        <v>1856445</v>
      </c>
      <c r="G42" s="130">
        <f>G6+G7+G9+G11+G15+G21+G22+G35</f>
        <v>34845</v>
      </c>
      <c r="J42" s="22"/>
    </row>
    <row r="43" spans="2:10" s="21" customFormat="1" ht="14.65" customHeight="1" x14ac:dyDescent="0.2">
      <c r="B43" s="74"/>
      <c r="C43" s="36"/>
      <c r="D43" s="34"/>
      <c r="E43" s="35"/>
      <c r="F43" s="129"/>
      <c r="G43" s="129"/>
      <c r="J43" s="22"/>
    </row>
    <row r="44" spans="2:10" s="21" customFormat="1" ht="14.65" customHeight="1" x14ac:dyDescent="0.2">
      <c r="B44" s="73" t="s">
        <v>74</v>
      </c>
      <c r="C44" s="14" t="s">
        <v>124</v>
      </c>
      <c r="D44" s="34"/>
      <c r="E44" s="35"/>
      <c r="F44" s="130">
        <f>-F45</f>
        <v>-278466.75</v>
      </c>
      <c r="G44" s="130">
        <f>-G45</f>
        <v>-5226.75</v>
      </c>
      <c r="J44" s="22"/>
    </row>
    <row r="45" spans="2:10" s="21" customFormat="1" ht="14.65" customHeight="1" x14ac:dyDescent="0.2">
      <c r="B45" s="74"/>
      <c r="C45" s="36"/>
      <c r="D45" s="44">
        <v>1</v>
      </c>
      <c r="E45" s="15" t="s">
        <v>125</v>
      </c>
      <c r="F45" s="129">
        <f>F42*15%</f>
        <v>278466.75</v>
      </c>
      <c r="G45" s="129">
        <f>G42*15%</f>
        <v>5226.75</v>
      </c>
      <c r="J45" s="22"/>
    </row>
    <row r="46" spans="2:10" s="21" customFormat="1" ht="14.65" customHeight="1" x14ac:dyDescent="0.2">
      <c r="B46" s="74"/>
      <c r="C46" s="36"/>
      <c r="D46" s="44">
        <v>2</v>
      </c>
      <c r="E46" s="15" t="s">
        <v>126</v>
      </c>
      <c r="F46" s="129"/>
      <c r="G46" s="129"/>
      <c r="J46" s="22"/>
    </row>
    <row r="47" spans="2:10" s="21" customFormat="1" ht="14.65" customHeight="1" x14ac:dyDescent="0.2">
      <c r="B47" s="74"/>
      <c r="C47" s="36"/>
      <c r="D47" s="44">
        <v>3</v>
      </c>
      <c r="E47" s="15" t="s">
        <v>127</v>
      </c>
      <c r="F47" s="129"/>
      <c r="G47" s="129"/>
      <c r="J47" s="22"/>
    </row>
    <row r="48" spans="2:10" s="21" customFormat="1" ht="14.65" customHeight="1" x14ac:dyDescent="0.2">
      <c r="B48" s="74"/>
      <c r="C48" s="36"/>
      <c r="D48" s="34"/>
      <c r="E48" s="35"/>
      <c r="F48" s="129"/>
      <c r="G48" s="129"/>
      <c r="J48" s="22"/>
    </row>
    <row r="49" spans="2:10" s="21" customFormat="1" ht="14.65" customHeight="1" x14ac:dyDescent="0.2">
      <c r="B49" s="73" t="s">
        <v>74</v>
      </c>
      <c r="C49" s="14" t="s">
        <v>128</v>
      </c>
      <c r="D49" s="34"/>
      <c r="E49" s="35"/>
      <c r="F49" s="130">
        <f>F42+F44</f>
        <v>1577978.25</v>
      </c>
      <c r="G49" s="130">
        <f>G42+G44</f>
        <v>29618.25</v>
      </c>
      <c r="J49" s="22"/>
    </row>
    <row r="50" spans="2:10" s="21" customFormat="1" ht="14.65" customHeight="1" x14ac:dyDescent="0.2">
      <c r="B50" s="74"/>
      <c r="C50" s="36"/>
      <c r="D50" s="34"/>
      <c r="E50" s="35"/>
      <c r="F50" s="129"/>
      <c r="G50" s="129"/>
      <c r="J50" s="22"/>
    </row>
    <row r="51" spans="2:10" s="21" customFormat="1" ht="14.65" customHeight="1" x14ac:dyDescent="0.2">
      <c r="B51" s="73" t="s">
        <v>74</v>
      </c>
      <c r="C51" s="14" t="s">
        <v>129</v>
      </c>
      <c r="D51" s="34"/>
      <c r="E51" s="35"/>
      <c r="F51" s="130" t="s">
        <v>117</v>
      </c>
      <c r="G51" s="130" t="s">
        <v>117</v>
      </c>
      <c r="J51" s="22"/>
    </row>
    <row r="52" spans="2:10" s="21" customFormat="1" ht="14.65" customHeight="1" x14ac:dyDescent="0.2">
      <c r="B52" s="74"/>
      <c r="C52" s="36"/>
      <c r="D52" s="34"/>
      <c r="E52" s="15" t="s">
        <v>130</v>
      </c>
      <c r="F52" s="129"/>
      <c r="G52" s="129"/>
      <c r="J52" s="22"/>
    </row>
    <row r="53" spans="2:10" s="21" customFormat="1" ht="14.65" customHeight="1" x14ac:dyDescent="0.2">
      <c r="B53" s="74"/>
      <c r="C53" s="36"/>
      <c r="D53" s="34"/>
      <c r="E53" s="15" t="s">
        <v>131</v>
      </c>
      <c r="F53" s="129"/>
      <c r="G53" s="129"/>
      <c r="J53" s="22"/>
    </row>
    <row r="54" spans="2:10" ht="14.65" customHeight="1" x14ac:dyDescent="0.2">
      <c r="B54" s="299" t="s">
        <v>132</v>
      </c>
      <c r="C54" s="299"/>
      <c r="D54" s="299"/>
      <c r="E54" s="299"/>
      <c r="F54" s="299"/>
      <c r="G54" s="299"/>
    </row>
    <row r="55" spans="2:10" ht="14.65" customHeight="1" x14ac:dyDescent="0.2">
      <c r="B55" s="96" t="s">
        <v>1</v>
      </c>
      <c r="C55" s="286" t="s">
        <v>9</v>
      </c>
      <c r="D55" s="286"/>
      <c r="E55" s="286"/>
      <c r="F55" s="97">
        <v>2018</v>
      </c>
      <c r="G55" s="97">
        <v>2017</v>
      </c>
    </row>
    <row r="56" spans="2:10" ht="12.75" customHeight="1" x14ac:dyDescent="0.2">
      <c r="B56" s="73" t="s">
        <v>74</v>
      </c>
      <c r="C56" s="10" t="s">
        <v>128</v>
      </c>
      <c r="D56" s="9"/>
      <c r="E56" s="8"/>
      <c r="F56" s="128" t="s">
        <v>117</v>
      </c>
      <c r="G56" s="32" t="s">
        <v>117</v>
      </c>
    </row>
    <row r="57" spans="2:10" ht="12.75" customHeight="1" x14ac:dyDescent="0.2">
      <c r="B57" s="77"/>
      <c r="C57" s="10"/>
      <c r="D57" s="9"/>
      <c r="E57" s="8"/>
      <c r="F57" s="11"/>
      <c r="G57" s="11"/>
    </row>
    <row r="58" spans="2:10" ht="12.75" customHeight="1" x14ac:dyDescent="0.2">
      <c r="B58" s="73"/>
      <c r="C58" s="10" t="s">
        <v>133</v>
      </c>
      <c r="D58" s="9"/>
      <c r="E58" s="8"/>
      <c r="F58" s="32" t="s">
        <v>117</v>
      </c>
      <c r="G58" s="32" t="s">
        <v>117</v>
      </c>
    </row>
    <row r="59" spans="2:10" ht="12.75" customHeight="1" x14ac:dyDescent="0.2">
      <c r="B59" s="77"/>
      <c r="C59" s="10" t="s">
        <v>134</v>
      </c>
      <c r="D59" s="9"/>
      <c r="E59" s="8"/>
      <c r="F59" s="32" t="s">
        <v>117</v>
      </c>
      <c r="G59" s="32" t="s">
        <v>117</v>
      </c>
    </row>
    <row r="60" spans="2:10" ht="12.75" customHeight="1" x14ac:dyDescent="0.2">
      <c r="B60" s="77"/>
      <c r="C60" s="10" t="s">
        <v>135</v>
      </c>
      <c r="D60" s="9"/>
      <c r="E60" s="8"/>
      <c r="F60" s="32" t="s">
        <v>117</v>
      </c>
      <c r="G60" s="32" t="s">
        <v>117</v>
      </c>
    </row>
    <row r="61" spans="2:10" ht="12.75" customHeight="1" x14ac:dyDescent="0.2">
      <c r="B61" s="77"/>
      <c r="C61" s="10" t="s">
        <v>136</v>
      </c>
      <c r="D61" s="9"/>
      <c r="E61" s="8"/>
      <c r="F61" s="32" t="s">
        <v>117</v>
      </c>
      <c r="G61" s="32" t="s">
        <v>117</v>
      </c>
    </row>
    <row r="62" spans="2:10" ht="12.75" customHeight="1" x14ac:dyDescent="0.2">
      <c r="B62" s="77"/>
      <c r="C62" s="10" t="s">
        <v>137</v>
      </c>
      <c r="D62" s="9"/>
      <c r="E62" s="8"/>
      <c r="F62" s="32" t="s">
        <v>117</v>
      </c>
      <c r="G62" s="32" t="s">
        <v>117</v>
      </c>
    </row>
    <row r="63" spans="2:10" ht="12.75" customHeight="1" x14ac:dyDescent="0.2">
      <c r="B63" s="73" t="s">
        <v>74</v>
      </c>
      <c r="C63" s="10" t="s">
        <v>138</v>
      </c>
      <c r="D63" s="9"/>
      <c r="E63" s="8"/>
      <c r="F63" s="32" t="s">
        <v>117</v>
      </c>
      <c r="G63" s="32" t="s">
        <v>117</v>
      </c>
    </row>
    <row r="64" spans="2:10" ht="12.75" customHeight="1" x14ac:dyDescent="0.2">
      <c r="B64" s="77"/>
      <c r="C64" s="10"/>
      <c r="D64" s="9"/>
      <c r="E64" s="8"/>
      <c r="F64" s="11"/>
      <c r="G64" s="11"/>
    </row>
    <row r="65" spans="2:7" ht="12.75" customHeight="1" x14ac:dyDescent="0.2">
      <c r="B65" s="73" t="s">
        <v>74</v>
      </c>
      <c r="C65" s="10" t="s">
        <v>139</v>
      </c>
      <c r="D65" s="9"/>
      <c r="E65" s="8"/>
      <c r="F65" s="32" t="s">
        <v>117</v>
      </c>
      <c r="G65" s="32" t="s">
        <v>117</v>
      </c>
    </row>
    <row r="66" spans="2:7" ht="12.75" customHeight="1" x14ac:dyDescent="0.2">
      <c r="B66" s="77"/>
      <c r="C66" s="10"/>
      <c r="D66" s="9"/>
      <c r="E66" s="8"/>
      <c r="F66" s="11"/>
      <c r="G66" s="11"/>
    </row>
    <row r="67" spans="2:7" ht="12.75" customHeight="1" x14ac:dyDescent="0.2">
      <c r="B67" s="73" t="s">
        <v>74</v>
      </c>
      <c r="C67" s="10" t="s">
        <v>140</v>
      </c>
      <c r="D67" s="9"/>
      <c r="E67" s="8"/>
      <c r="F67" s="32" t="s">
        <v>117</v>
      </c>
      <c r="G67" s="32" t="s">
        <v>117</v>
      </c>
    </row>
    <row r="68" spans="2:7" ht="12.75" customHeight="1" x14ac:dyDescent="0.2">
      <c r="B68" s="77"/>
      <c r="C68" s="10"/>
      <c r="D68" s="9"/>
      <c r="E68" s="15" t="s">
        <v>130</v>
      </c>
      <c r="F68" s="11"/>
      <c r="G68" s="11"/>
    </row>
    <row r="69" spans="2:7" ht="12.75" customHeight="1" x14ac:dyDescent="0.2">
      <c r="B69" s="77"/>
      <c r="C69" s="10"/>
      <c r="D69" s="9"/>
      <c r="E69" s="15" t="s">
        <v>131</v>
      </c>
      <c r="F69" s="11"/>
      <c r="G69" s="11"/>
    </row>
    <row r="70" spans="2:7" ht="14.65" customHeight="1" x14ac:dyDescent="0.2"/>
    <row r="71" spans="2:7" ht="14.65" customHeight="1" x14ac:dyDescent="0.2"/>
    <row r="72" spans="2:7" ht="14.65" customHeight="1" x14ac:dyDescent="0.2"/>
    <row r="73" spans="2:7" ht="14.65" customHeight="1" x14ac:dyDescent="0.2"/>
  </sheetData>
  <mergeCells count="21">
    <mergeCell ref="D25:D26"/>
    <mergeCell ref="B2:G2"/>
    <mergeCell ref="D29:D30"/>
    <mergeCell ref="B4:G4"/>
    <mergeCell ref="B54:G54"/>
    <mergeCell ref="B3:G3"/>
    <mergeCell ref="C5:E5"/>
    <mergeCell ref="F25:F26"/>
    <mergeCell ref="G25:G26"/>
    <mergeCell ref="D27:D28"/>
    <mergeCell ref="G36:G37"/>
    <mergeCell ref="F27:F28"/>
    <mergeCell ref="F29:F30"/>
    <mergeCell ref="G27:G28"/>
    <mergeCell ref="F36:F37"/>
    <mergeCell ref="G29:G30"/>
    <mergeCell ref="C55:E55"/>
    <mergeCell ref="F32:F33"/>
    <mergeCell ref="G32:G33"/>
    <mergeCell ref="B32:B33"/>
    <mergeCell ref="D36:D37"/>
  </mergeCells>
  <phoneticPr fontId="0" type="noConversion"/>
  <printOptions horizontalCentered="1" verticalCentered="1"/>
  <pageMargins left="0" right="0" top="0" bottom="0.17" header="0.511811023622047" footer="0.3"/>
  <pageSetup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opLeftCell="A19" workbookViewId="0">
      <selection activeCell="F6" sqref="F6"/>
    </sheetView>
  </sheetViews>
  <sheetFormatPr defaultColWidth="9.140625" defaultRowHeight="12.75" x14ac:dyDescent="0.2"/>
  <cols>
    <col min="1" max="1" width="5.140625" style="5" customWidth="1"/>
    <col min="2" max="3" width="3.7109375" style="3" customWidth="1"/>
    <col min="4" max="4" width="57.7109375" style="5" customWidth="1"/>
    <col min="5" max="5" width="12.28515625" style="23" customWidth="1"/>
    <col min="6" max="6" width="12.85546875" style="23" customWidth="1"/>
    <col min="7" max="7" width="1.42578125" style="5" customWidth="1"/>
    <col min="8" max="16384" width="9.140625" style="5"/>
  </cols>
  <sheetData>
    <row r="2" spans="2:6" ht="18" x14ac:dyDescent="0.2">
      <c r="B2" s="305" t="s">
        <v>141</v>
      </c>
      <c r="C2" s="306"/>
      <c r="D2" s="306"/>
      <c r="E2" s="307"/>
    </row>
    <row r="3" spans="2:6" ht="18.75" x14ac:dyDescent="0.2">
      <c r="B3" s="308" t="s">
        <v>169</v>
      </c>
      <c r="C3" s="309"/>
      <c r="D3" s="309"/>
      <c r="E3" s="310"/>
    </row>
    <row r="5" spans="2:6" s="21" customFormat="1" ht="15" x14ac:dyDescent="0.2">
      <c r="B5" s="92"/>
      <c r="C5" s="93"/>
      <c r="D5" s="88"/>
      <c r="E5" s="90">
        <v>2018</v>
      </c>
      <c r="F5" s="90">
        <v>2017</v>
      </c>
    </row>
    <row r="6" spans="2:6" s="21" customFormat="1" ht="15.75" customHeight="1" x14ac:dyDescent="0.2">
      <c r="B6" s="94" t="s">
        <v>74</v>
      </c>
      <c r="C6" s="93" t="s">
        <v>142</v>
      </c>
      <c r="D6" s="83"/>
      <c r="E6" s="82"/>
      <c r="F6" s="82"/>
    </row>
    <row r="7" spans="2:6" s="21" customFormat="1" ht="15.75" customHeight="1" x14ac:dyDescent="0.2">
      <c r="B7" s="31"/>
      <c r="C7" s="28"/>
      <c r="D7" s="12" t="s">
        <v>170</v>
      </c>
      <c r="E7" s="129">
        <f>'PASH 1'!F49</f>
        <v>1577978.25</v>
      </c>
      <c r="F7" s="129"/>
    </row>
    <row r="8" spans="2:6" s="21" customFormat="1" ht="15.75" customHeight="1" x14ac:dyDescent="0.2">
      <c r="B8" s="31"/>
      <c r="C8" s="28"/>
      <c r="D8" s="12" t="s">
        <v>171</v>
      </c>
      <c r="E8" s="129"/>
      <c r="F8" s="129"/>
    </row>
    <row r="9" spans="2:6" s="21" customFormat="1" ht="15.75" customHeight="1" x14ac:dyDescent="0.2">
      <c r="B9" s="31"/>
      <c r="C9" s="28"/>
      <c r="D9" s="12" t="s">
        <v>172</v>
      </c>
      <c r="E9" s="129"/>
      <c r="F9" s="129"/>
    </row>
    <row r="10" spans="2:6" s="21" customFormat="1" ht="15.75" customHeight="1" x14ac:dyDescent="0.2">
      <c r="B10" s="31"/>
      <c r="C10" s="28"/>
      <c r="D10" s="12" t="s">
        <v>173</v>
      </c>
      <c r="E10" s="129"/>
      <c r="F10" s="129"/>
    </row>
    <row r="11" spans="2:6" s="21" customFormat="1" ht="15.75" customHeight="1" x14ac:dyDescent="0.2">
      <c r="B11" s="31"/>
      <c r="C11" s="28"/>
      <c r="D11" s="12" t="s">
        <v>105</v>
      </c>
      <c r="E11" s="129">
        <f>-'PASH 1'!F21</f>
        <v>182000</v>
      </c>
      <c r="F11" s="129"/>
    </row>
    <row r="12" spans="2:6" s="21" customFormat="1" ht="15.75" customHeight="1" x14ac:dyDescent="0.2">
      <c r="B12" s="31"/>
      <c r="C12" s="28"/>
      <c r="D12" s="12" t="s">
        <v>104</v>
      </c>
      <c r="E12" s="129"/>
      <c r="F12" s="129"/>
    </row>
    <row r="13" spans="2:6" s="21" customFormat="1" ht="15.75" customHeight="1" x14ac:dyDescent="0.2">
      <c r="B13" s="31"/>
      <c r="C13" s="28"/>
      <c r="D13" s="12" t="s">
        <v>174</v>
      </c>
      <c r="E13" s="129"/>
      <c r="F13" s="129"/>
    </row>
    <row r="14" spans="2:6" s="21" customFormat="1" ht="15.75" customHeight="1" x14ac:dyDescent="0.2">
      <c r="B14" s="31"/>
      <c r="C14" s="28"/>
      <c r="D14" s="12" t="s">
        <v>175</v>
      </c>
      <c r="E14" s="129"/>
      <c r="F14" s="129"/>
    </row>
    <row r="15" spans="2:6" s="21" customFormat="1" ht="15.75" customHeight="1" x14ac:dyDescent="0.2">
      <c r="B15" s="31"/>
      <c r="C15" s="28"/>
      <c r="D15" s="12" t="s">
        <v>176</v>
      </c>
      <c r="E15" s="129"/>
      <c r="F15" s="129"/>
    </row>
    <row r="16" spans="2:6" s="21" customFormat="1" ht="15.75" customHeight="1" x14ac:dyDescent="0.2">
      <c r="B16" s="31"/>
      <c r="C16" s="28"/>
      <c r="D16" s="12" t="s">
        <v>177</v>
      </c>
      <c r="E16" s="129">
        <f>Aktivet!G13-Aktivet!F13</f>
        <v>-997252</v>
      </c>
      <c r="F16" s="129"/>
    </row>
    <row r="17" spans="2:6" s="21" customFormat="1" ht="15.75" customHeight="1" x14ac:dyDescent="0.2">
      <c r="B17" s="31"/>
      <c r="C17" s="28"/>
      <c r="D17" s="12" t="s">
        <v>178</v>
      </c>
      <c r="E17" s="129">
        <f>Aktivet!G20-Aktivet!F20</f>
        <v>0</v>
      </c>
      <c r="F17" s="129"/>
    </row>
    <row r="18" spans="2:6" s="21" customFormat="1" ht="15.75" customHeight="1" x14ac:dyDescent="0.2">
      <c r="B18" s="31"/>
      <c r="C18" s="28"/>
      <c r="D18" s="12" t="s">
        <v>179</v>
      </c>
      <c r="E18" s="129">
        <f>Pasivet!F39-Pasivet!G39</f>
        <v>245661.75</v>
      </c>
      <c r="F18" s="129"/>
    </row>
    <row r="19" spans="2:6" s="21" customFormat="1" ht="15.75" customHeight="1" x14ac:dyDescent="0.2">
      <c r="B19" s="31"/>
      <c r="C19" s="28"/>
      <c r="D19" s="12" t="s">
        <v>180</v>
      </c>
      <c r="E19" s="129"/>
      <c r="F19" s="129"/>
    </row>
    <row r="20" spans="2:6" s="21" customFormat="1" ht="15.75" customHeight="1" x14ac:dyDescent="0.2">
      <c r="B20" s="31"/>
      <c r="C20" s="28" t="s">
        <v>144</v>
      </c>
      <c r="D20" s="12"/>
      <c r="E20" s="130">
        <f>E7+E8+E9+E10+E11+E12+E13+E14+E15+E16+E17+E18+E19</f>
        <v>1008388</v>
      </c>
      <c r="F20" s="130"/>
    </row>
    <row r="21" spans="2:6" s="21" customFormat="1" ht="15.75" customHeight="1" x14ac:dyDescent="0.2">
      <c r="B21" s="27" t="s">
        <v>74</v>
      </c>
      <c r="C21" s="28" t="s">
        <v>145</v>
      </c>
      <c r="D21" s="12"/>
      <c r="E21" s="131">
        <f>E22+E23+E24+E25+E26+E27+E28+E29</f>
        <v>0</v>
      </c>
      <c r="F21" s="131">
        <v>0</v>
      </c>
    </row>
    <row r="22" spans="2:6" s="21" customFormat="1" ht="15.75" customHeight="1" x14ac:dyDescent="0.2">
      <c r="B22" s="31"/>
      <c r="C22" s="28"/>
      <c r="D22" s="12" t="s">
        <v>146</v>
      </c>
      <c r="E22" s="129"/>
      <c r="F22" s="129"/>
    </row>
    <row r="23" spans="2:6" s="21" customFormat="1" ht="15.75" customHeight="1" x14ac:dyDescent="0.2">
      <c r="B23" s="31"/>
      <c r="C23" s="28"/>
      <c r="D23" s="12" t="s">
        <v>147</v>
      </c>
      <c r="E23" s="129"/>
      <c r="F23" s="129"/>
    </row>
    <row r="24" spans="2:6" s="21" customFormat="1" ht="15.75" customHeight="1" x14ac:dyDescent="0.2">
      <c r="B24" s="31"/>
      <c r="C24" s="28"/>
      <c r="D24" s="12" t="s">
        <v>148</v>
      </c>
      <c r="E24" s="129"/>
      <c r="F24" s="129"/>
    </row>
    <row r="25" spans="2:6" s="21" customFormat="1" ht="15.75" customHeight="1" x14ac:dyDescent="0.2">
      <c r="B25" s="31"/>
      <c r="C25" s="28"/>
      <c r="D25" s="12" t="s">
        <v>149</v>
      </c>
      <c r="E25" s="129"/>
      <c r="F25" s="129"/>
    </row>
    <row r="26" spans="2:6" s="21" customFormat="1" ht="15.75" customHeight="1" x14ac:dyDescent="0.2">
      <c r="B26" s="31"/>
      <c r="C26" s="28"/>
      <c r="D26" s="12" t="s">
        <v>150</v>
      </c>
      <c r="E26" s="129"/>
      <c r="F26" s="129"/>
    </row>
    <row r="27" spans="2:6" s="21" customFormat="1" ht="15.75" customHeight="1" x14ac:dyDescent="0.2">
      <c r="B27" s="31"/>
      <c r="C27" s="28"/>
      <c r="D27" s="12" t="s">
        <v>151</v>
      </c>
      <c r="E27" s="129"/>
      <c r="F27" s="129"/>
    </row>
    <row r="28" spans="2:6" s="21" customFormat="1" ht="15.75" customHeight="1" x14ac:dyDescent="0.2">
      <c r="B28" s="31"/>
      <c r="C28" s="28"/>
      <c r="D28" s="12" t="s">
        <v>152</v>
      </c>
      <c r="E28" s="129"/>
      <c r="F28" s="129"/>
    </row>
    <row r="29" spans="2:6" s="21" customFormat="1" ht="15.75" customHeight="1" x14ac:dyDescent="0.2">
      <c r="B29" s="31"/>
      <c r="C29" s="28" t="s">
        <v>153</v>
      </c>
      <c r="D29" s="12"/>
      <c r="E29" s="130"/>
      <c r="F29" s="130"/>
    </row>
    <row r="30" spans="2:6" s="21" customFormat="1" ht="15.75" customHeight="1" x14ac:dyDescent="0.2">
      <c r="B30" s="27" t="s">
        <v>74</v>
      </c>
      <c r="C30" s="28" t="s">
        <v>154</v>
      </c>
      <c r="D30" s="12"/>
      <c r="E30" s="131">
        <f>E39</f>
        <v>0</v>
      </c>
      <c r="F30" s="131">
        <v>0</v>
      </c>
    </row>
    <row r="31" spans="2:6" s="21" customFormat="1" ht="15.75" customHeight="1" x14ac:dyDescent="0.2">
      <c r="B31" s="31"/>
      <c r="C31" s="28"/>
      <c r="D31" s="12" t="s">
        <v>155</v>
      </c>
      <c r="E31" s="129" t="s">
        <v>117</v>
      </c>
      <c r="F31" s="129" t="s">
        <v>117</v>
      </c>
    </row>
    <row r="32" spans="2:6" s="21" customFormat="1" ht="15.75" customHeight="1" x14ac:dyDescent="0.2">
      <c r="B32" s="31"/>
      <c r="C32" s="28"/>
      <c r="D32" s="12" t="s">
        <v>156</v>
      </c>
      <c r="E32" s="129" t="s">
        <v>117</v>
      </c>
      <c r="F32" s="129" t="s">
        <v>117</v>
      </c>
    </row>
    <row r="33" spans="2:6" s="21" customFormat="1" ht="15.75" customHeight="1" x14ac:dyDescent="0.2">
      <c r="B33" s="31"/>
      <c r="C33" s="28"/>
      <c r="D33" s="12" t="s">
        <v>157</v>
      </c>
      <c r="E33" s="129" t="s">
        <v>117</v>
      </c>
      <c r="F33" s="129" t="s">
        <v>117</v>
      </c>
    </row>
    <row r="34" spans="2:6" s="21" customFormat="1" ht="15.75" customHeight="1" x14ac:dyDescent="0.2">
      <c r="B34" s="31"/>
      <c r="C34" s="28"/>
      <c r="D34" s="12" t="s">
        <v>158</v>
      </c>
      <c r="E34" s="132" t="s">
        <v>210</v>
      </c>
      <c r="F34" s="129" t="s">
        <v>210</v>
      </c>
    </row>
    <row r="35" spans="2:6" s="21" customFormat="1" ht="15.75" customHeight="1" x14ac:dyDescent="0.2">
      <c r="B35" s="31"/>
      <c r="C35" s="28"/>
      <c r="D35" s="12" t="s">
        <v>159</v>
      </c>
      <c r="E35" s="129" t="s">
        <v>116</v>
      </c>
      <c r="F35" s="129" t="s">
        <v>116</v>
      </c>
    </row>
    <row r="36" spans="2:6" s="21" customFormat="1" ht="15.75" customHeight="1" x14ac:dyDescent="0.2">
      <c r="B36" s="31"/>
      <c r="C36" s="28"/>
      <c r="D36" s="12" t="s">
        <v>160</v>
      </c>
      <c r="E36" s="129" t="s">
        <v>116</v>
      </c>
      <c r="F36" s="129" t="s">
        <v>116</v>
      </c>
    </row>
    <row r="37" spans="2:6" s="21" customFormat="1" ht="15.75" customHeight="1" x14ac:dyDescent="0.2">
      <c r="B37" s="31"/>
      <c r="C37" s="28"/>
      <c r="D37" s="12" t="s">
        <v>161</v>
      </c>
      <c r="E37" s="129" t="s">
        <v>116</v>
      </c>
      <c r="F37" s="129" t="s">
        <v>116</v>
      </c>
    </row>
    <row r="38" spans="2:6" s="21" customFormat="1" ht="15.75" customHeight="1" x14ac:dyDescent="0.2">
      <c r="B38" s="31"/>
      <c r="C38" s="28"/>
      <c r="D38" s="12" t="s">
        <v>162</v>
      </c>
      <c r="E38" s="129" t="s">
        <v>116</v>
      </c>
      <c r="F38" s="129" t="s">
        <v>116</v>
      </c>
    </row>
    <row r="39" spans="2:6" s="21" customFormat="1" ht="15.75" customHeight="1" x14ac:dyDescent="0.2">
      <c r="B39" s="31"/>
      <c r="C39" s="28"/>
      <c r="D39" s="12" t="s">
        <v>143</v>
      </c>
      <c r="E39" s="129"/>
      <c r="F39" s="129"/>
    </row>
    <row r="40" spans="2:6" s="21" customFormat="1" ht="15.75" customHeight="1" x14ac:dyDescent="0.2">
      <c r="B40" s="31"/>
      <c r="C40" s="28"/>
      <c r="D40" s="12" t="s">
        <v>163</v>
      </c>
      <c r="E40" s="129" t="s">
        <v>116</v>
      </c>
      <c r="F40" s="129" t="s">
        <v>116</v>
      </c>
    </row>
    <row r="41" spans="2:6" s="21" customFormat="1" ht="15.75" customHeight="1" x14ac:dyDescent="0.2">
      <c r="B41" s="31"/>
      <c r="C41" s="28" t="s">
        <v>164</v>
      </c>
      <c r="D41" s="12"/>
      <c r="E41" s="130" t="s">
        <v>116</v>
      </c>
      <c r="F41" s="130" t="s">
        <v>116</v>
      </c>
    </row>
    <row r="42" spans="2:6" s="21" customFormat="1" ht="15.75" customHeight="1" x14ac:dyDescent="0.2">
      <c r="B42" s="31"/>
      <c r="C42" s="28"/>
      <c r="D42" s="12"/>
      <c r="E42" s="129"/>
      <c r="F42" s="129"/>
    </row>
    <row r="43" spans="2:6" s="21" customFormat="1" ht="15.75" customHeight="1" x14ac:dyDescent="0.2">
      <c r="B43" s="31"/>
      <c r="C43" s="28" t="s">
        <v>165</v>
      </c>
      <c r="D43" s="12"/>
      <c r="E43" s="130">
        <f>E20+E21+E30</f>
        <v>1008388</v>
      </c>
      <c r="F43" s="130"/>
    </row>
    <row r="44" spans="2:6" s="21" customFormat="1" ht="15.75" customHeight="1" x14ac:dyDescent="0.2">
      <c r="B44" s="31"/>
      <c r="C44" s="28" t="s">
        <v>166</v>
      </c>
      <c r="D44" s="12"/>
      <c r="E44" s="129">
        <f>Aktivet!G5</f>
        <v>6895</v>
      </c>
      <c r="F44" s="129"/>
    </row>
    <row r="45" spans="2:6" s="21" customFormat="1" ht="15.75" customHeight="1" x14ac:dyDescent="0.2">
      <c r="B45" s="31"/>
      <c r="C45" s="28"/>
      <c r="D45" s="12" t="s">
        <v>167</v>
      </c>
      <c r="E45" s="129" t="s">
        <v>117</v>
      </c>
      <c r="F45" s="129" t="s">
        <v>117</v>
      </c>
    </row>
    <row r="46" spans="2:6" s="21" customFormat="1" ht="15.75" customHeight="1" x14ac:dyDescent="0.2">
      <c r="B46" s="31"/>
      <c r="C46" s="28" t="s">
        <v>168</v>
      </c>
      <c r="D46" s="12"/>
      <c r="E46" s="130">
        <f>Aktivet!F5</f>
        <v>105283</v>
      </c>
      <c r="F46" s="130"/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J22" sqref="J22"/>
    </sheetView>
  </sheetViews>
  <sheetFormatPr defaultRowHeight="12.75" x14ac:dyDescent="0.2"/>
  <cols>
    <col min="1" max="1" width="28" customWidth="1"/>
    <col min="2" max="2" width="10.7109375" customWidth="1"/>
    <col min="3" max="3" width="9.5703125" customWidth="1"/>
    <col min="4" max="4" width="10.28515625" customWidth="1"/>
    <col min="5" max="5" width="10.28515625" bestFit="1" customWidth="1"/>
    <col min="7" max="7" width="12" customWidth="1"/>
    <col min="8" max="8" width="11.42578125" customWidth="1"/>
    <col min="9" max="9" width="12.42578125" customWidth="1"/>
    <col min="10" max="10" width="12.5703125" customWidth="1"/>
  </cols>
  <sheetData>
    <row r="1" spans="1:10" x14ac:dyDescent="0.2">
      <c r="A1" s="141" t="s">
        <v>378</v>
      </c>
      <c r="B1" s="142"/>
      <c r="C1" s="142"/>
      <c r="D1" s="143"/>
      <c r="E1" s="143"/>
      <c r="F1" s="142"/>
      <c r="G1" s="142"/>
      <c r="H1" s="142"/>
      <c r="I1" s="142"/>
      <c r="J1" s="142"/>
    </row>
    <row r="3" spans="1:10" x14ac:dyDescent="0.2">
      <c r="A3" s="142"/>
      <c r="B3" s="142" t="s">
        <v>217</v>
      </c>
      <c r="C3" s="142"/>
      <c r="D3" s="142"/>
      <c r="E3" s="142"/>
      <c r="F3" s="142"/>
      <c r="G3" s="142"/>
      <c r="H3" s="142"/>
      <c r="I3" s="142"/>
      <c r="J3" s="142"/>
    </row>
    <row r="4" spans="1:10" x14ac:dyDescent="0.2">
      <c r="A4" s="142"/>
      <c r="B4" s="142" t="s">
        <v>390</v>
      </c>
      <c r="C4" s="142"/>
      <c r="D4" s="142"/>
      <c r="E4" s="142"/>
      <c r="F4" s="142"/>
      <c r="G4" s="142"/>
      <c r="H4" s="142"/>
      <c r="I4" s="142"/>
      <c r="J4" s="142"/>
    </row>
    <row r="5" spans="1:10" ht="13.5" thickBo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</row>
    <row r="6" spans="1:10" ht="13.5" thickTop="1" x14ac:dyDescent="0.2">
      <c r="A6" s="144"/>
      <c r="B6" s="145" t="s">
        <v>218</v>
      </c>
      <c r="C6" s="146"/>
      <c r="D6" s="146"/>
      <c r="E6" s="146"/>
      <c r="F6" s="146"/>
      <c r="G6" s="146"/>
      <c r="H6" s="146"/>
      <c r="I6" s="146"/>
      <c r="J6" s="147"/>
    </row>
    <row r="7" spans="1:10" ht="65.25" customHeight="1" x14ac:dyDescent="0.2">
      <c r="A7" s="148"/>
      <c r="B7" s="149" t="s">
        <v>219</v>
      </c>
      <c r="C7" s="149" t="s">
        <v>220</v>
      </c>
      <c r="D7" s="149" t="s">
        <v>189</v>
      </c>
      <c r="E7" s="149" t="s">
        <v>221</v>
      </c>
      <c r="F7" s="149" t="s">
        <v>222</v>
      </c>
      <c r="G7" s="149" t="s">
        <v>223</v>
      </c>
      <c r="H7" s="149" t="s">
        <v>224</v>
      </c>
      <c r="I7" s="149" t="s">
        <v>225</v>
      </c>
      <c r="J7" s="150" t="s">
        <v>10</v>
      </c>
    </row>
    <row r="8" spans="1:10" ht="14.25" customHeight="1" x14ac:dyDescent="0.2">
      <c r="A8" s="151" t="s">
        <v>391</v>
      </c>
      <c r="B8" s="152">
        <v>100000</v>
      </c>
      <c r="C8" s="152">
        <v>0</v>
      </c>
      <c r="D8" s="152">
        <v>0</v>
      </c>
      <c r="E8" s="152"/>
      <c r="F8" s="152">
        <v>0</v>
      </c>
      <c r="G8" s="152">
        <v>29618</v>
      </c>
      <c r="H8" s="152">
        <v>0</v>
      </c>
      <c r="I8" s="152">
        <v>0</v>
      </c>
      <c r="J8" s="153">
        <f>B8+E8+G8</f>
        <v>129618</v>
      </c>
    </row>
    <row r="9" spans="1:10" ht="25.5" x14ac:dyDescent="0.2">
      <c r="A9" s="154" t="s">
        <v>226</v>
      </c>
      <c r="B9" s="155"/>
      <c r="C9" s="155"/>
      <c r="D9" s="155"/>
      <c r="E9" s="155"/>
      <c r="F9" s="155"/>
      <c r="G9" s="155"/>
      <c r="H9" s="155"/>
      <c r="I9" s="155"/>
      <c r="J9" s="153">
        <f t="shared" ref="J9:J21" si="0">B9+C9+G9+H9+I9</f>
        <v>0</v>
      </c>
    </row>
    <row r="10" spans="1:10" ht="14.25" customHeight="1" x14ac:dyDescent="0.2">
      <c r="A10" s="156" t="s">
        <v>227</v>
      </c>
      <c r="B10" s="157"/>
      <c r="C10" s="157"/>
      <c r="D10" s="157"/>
      <c r="E10" s="157"/>
      <c r="F10" s="157"/>
      <c r="G10" s="157"/>
      <c r="H10" s="157"/>
      <c r="I10" s="157"/>
      <c r="J10" s="153">
        <f t="shared" si="0"/>
        <v>0</v>
      </c>
    </row>
    <row r="11" spans="1:10" ht="14.25" customHeight="1" x14ac:dyDescent="0.2">
      <c r="A11" s="154" t="s">
        <v>239</v>
      </c>
      <c r="B11" s="155"/>
      <c r="C11" s="155"/>
      <c r="D11" s="155"/>
      <c r="E11" s="155"/>
      <c r="F11" s="155"/>
      <c r="G11" s="155"/>
      <c r="H11" s="155"/>
      <c r="I11" s="155"/>
      <c r="J11" s="153">
        <f t="shared" si="0"/>
        <v>0</v>
      </c>
    </row>
    <row r="12" spans="1:10" ht="14.25" customHeight="1" x14ac:dyDescent="0.2">
      <c r="A12" s="156" t="s">
        <v>228</v>
      </c>
      <c r="B12" s="157"/>
      <c r="C12" s="157"/>
      <c r="D12" s="157"/>
      <c r="E12" s="157"/>
      <c r="F12" s="157"/>
      <c r="G12" s="157">
        <f>'PASH 1'!F49</f>
        <v>1577978.25</v>
      </c>
      <c r="H12" s="157"/>
      <c r="I12" s="157"/>
      <c r="J12" s="153">
        <f t="shared" si="0"/>
        <v>1577978.25</v>
      </c>
    </row>
    <row r="13" spans="1:10" x14ac:dyDescent="0.2">
      <c r="A13" s="156" t="s">
        <v>229</v>
      </c>
      <c r="B13" s="157"/>
      <c r="C13" s="157"/>
      <c r="D13" s="157"/>
      <c r="E13" s="157"/>
      <c r="F13" s="157"/>
      <c r="G13" s="157"/>
      <c r="H13" s="157"/>
      <c r="I13" s="157"/>
      <c r="J13" s="153">
        <f t="shared" si="0"/>
        <v>0</v>
      </c>
    </row>
    <row r="14" spans="1:10" ht="25.5" x14ac:dyDescent="0.2">
      <c r="A14" s="158" t="s">
        <v>230</v>
      </c>
      <c r="B14" s="155"/>
      <c r="C14" s="155"/>
      <c r="D14" s="155"/>
      <c r="E14" s="155"/>
      <c r="F14" s="155"/>
      <c r="G14" s="155"/>
      <c r="H14" s="155"/>
      <c r="I14" s="155"/>
      <c r="J14" s="153">
        <f t="shared" si="0"/>
        <v>0</v>
      </c>
    </row>
    <row r="15" spans="1:10" ht="25.5" x14ac:dyDescent="0.2">
      <c r="A15" s="154" t="s">
        <v>231</v>
      </c>
      <c r="B15" s="157"/>
      <c r="C15" s="157"/>
      <c r="D15" s="157"/>
      <c r="E15" s="157"/>
      <c r="F15" s="157"/>
      <c r="G15" s="157"/>
      <c r="H15" s="157"/>
      <c r="I15" s="157"/>
      <c r="J15" s="153">
        <f t="shared" si="0"/>
        <v>0</v>
      </c>
    </row>
    <row r="16" spans="1:10" ht="14.25" customHeight="1" x14ac:dyDescent="0.2">
      <c r="A16" s="156" t="s">
        <v>232</v>
      </c>
      <c r="B16" s="155"/>
      <c r="C16" s="155"/>
      <c r="D16" s="155"/>
      <c r="E16" s="155"/>
      <c r="F16" s="155"/>
      <c r="G16" s="155"/>
      <c r="H16" s="155"/>
      <c r="I16" s="155"/>
      <c r="J16" s="153">
        <f t="shared" si="0"/>
        <v>0</v>
      </c>
    </row>
    <row r="17" spans="1:10" ht="14.25" customHeight="1" x14ac:dyDescent="0.2">
      <c r="A17" s="156" t="s">
        <v>190</v>
      </c>
      <c r="B17" s="157"/>
      <c r="C17" s="157"/>
      <c r="D17" s="157"/>
      <c r="E17" s="157"/>
      <c r="F17" s="157"/>
      <c r="G17" s="157"/>
      <c r="H17" s="157"/>
      <c r="I17" s="157"/>
      <c r="J17" s="153">
        <f t="shared" si="0"/>
        <v>0</v>
      </c>
    </row>
    <row r="18" spans="1:10" ht="14.25" customHeight="1" x14ac:dyDescent="0.2">
      <c r="A18" s="156" t="s">
        <v>233</v>
      </c>
      <c r="B18" s="157"/>
      <c r="C18" s="157"/>
      <c r="D18" s="157"/>
      <c r="E18" s="157"/>
      <c r="F18" s="157"/>
      <c r="G18" s="157"/>
      <c r="H18" s="157"/>
      <c r="I18" s="157"/>
      <c r="J18" s="153">
        <f t="shared" si="0"/>
        <v>0</v>
      </c>
    </row>
    <row r="19" spans="1:10" ht="14.25" customHeight="1" x14ac:dyDescent="0.2">
      <c r="A19" s="156" t="s">
        <v>234</v>
      </c>
      <c r="B19" s="157"/>
      <c r="C19" s="157"/>
      <c r="D19" s="157"/>
      <c r="E19" s="157"/>
      <c r="F19" s="157"/>
      <c r="G19" s="157"/>
      <c r="H19" s="157"/>
      <c r="I19" s="157"/>
      <c r="J19" s="153">
        <f t="shared" si="0"/>
        <v>0</v>
      </c>
    </row>
    <row r="20" spans="1:10" ht="14.25" customHeight="1" x14ac:dyDescent="0.2">
      <c r="A20" s="154" t="s">
        <v>235</v>
      </c>
      <c r="B20" s="155"/>
      <c r="C20" s="155"/>
      <c r="D20" s="155"/>
      <c r="E20" s="155"/>
      <c r="F20" s="155"/>
      <c r="G20" s="155"/>
      <c r="H20" s="155"/>
      <c r="I20" s="155"/>
      <c r="J20" s="153">
        <f t="shared" si="0"/>
        <v>0</v>
      </c>
    </row>
    <row r="21" spans="1:10" ht="14.25" customHeight="1" x14ac:dyDescent="0.2">
      <c r="A21" s="164" t="s">
        <v>236</v>
      </c>
      <c r="B21" s="165"/>
      <c r="C21" s="165"/>
      <c r="D21" s="165"/>
      <c r="E21" s="165"/>
      <c r="F21" s="165"/>
      <c r="G21" s="165"/>
      <c r="H21" s="165"/>
      <c r="I21" s="165"/>
      <c r="J21" s="163">
        <f t="shared" si="0"/>
        <v>0</v>
      </c>
    </row>
    <row r="22" spans="1:10" ht="24" customHeight="1" thickBot="1" x14ac:dyDescent="0.25">
      <c r="A22" s="166" t="s">
        <v>373</v>
      </c>
      <c r="B22" s="167">
        <v>100000</v>
      </c>
      <c r="C22" s="167">
        <f t="shared" ref="C22:I22" si="1">SUM(C8:C21)</f>
        <v>0</v>
      </c>
      <c r="D22" s="167">
        <f t="shared" si="1"/>
        <v>0</v>
      </c>
      <c r="E22" s="167">
        <f t="shared" si="1"/>
        <v>0</v>
      </c>
      <c r="F22" s="167">
        <f t="shared" si="1"/>
        <v>0</v>
      </c>
      <c r="G22" s="167">
        <f t="shared" si="1"/>
        <v>1607596.25</v>
      </c>
      <c r="H22" s="167">
        <f t="shared" si="1"/>
        <v>0</v>
      </c>
      <c r="I22" s="167">
        <f t="shared" si="1"/>
        <v>0</v>
      </c>
      <c r="J22" s="168">
        <f>G22+B22</f>
        <v>1707596.25</v>
      </c>
    </row>
    <row r="23" spans="1:10" ht="14.25" customHeight="1" thickTop="1" x14ac:dyDescent="0.2">
      <c r="A23" s="1"/>
      <c r="B23" s="159"/>
      <c r="C23" s="159"/>
      <c r="D23" s="161"/>
      <c r="E23" s="161"/>
      <c r="F23" s="161"/>
      <c r="G23" s="161"/>
      <c r="H23" s="161"/>
      <c r="I23" s="161">
        <v>0</v>
      </c>
      <c r="J23" s="1"/>
    </row>
    <row r="24" spans="1:10" ht="14.25" customHeight="1" x14ac:dyDescent="0.2">
      <c r="B24" s="159"/>
      <c r="C24" s="160"/>
      <c r="D24" s="161"/>
      <c r="E24" s="161"/>
      <c r="F24" s="161"/>
      <c r="G24" s="161"/>
      <c r="H24" s="161"/>
      <c r="I24" s="161"/>
    </row>
    <row r="25" spans="1:10" ht="14.25" customHeight="1" x14ac:dyDescent="0.2">
      <c r="B25" s="1"/>
      <c r="C25" s="1"/>
      <c r="D25" s="1"/>
      <c r="E25" s="1"/>
      <c r="F25" s="1"/>
      <c r="G25" s="159"/>
      <c r="H25" s="159"/>
      <c r="I25" s="162"/>
    </row>
    <row r="26" spans="1:10" ht="14.25" customHeight="1" x14ac:dyDescent="0.25">
      <c r="E26" s="99"/>
    </row>
    <row r="27" spans="1:10" ht="15" x14ac:dyDescent="0.25">
      <c r="E27" s="100"/>
      <c r="F27" s="100"/>
    </row>
  </sheetData>
  <pageMargins left="0.7" right="0.7" top="0.75" bottom="0.7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topLeftCell="A124" workbookViewId="0">
      <selection activeCell="I147" sqref="I147"/>
    </sheetView>
  </sheetViews>
  <sheetFormatPr defaultColWidth="8.85546875" defaultRowHeight="12.75" x14ac:dyDescent="0.2"/>
  <cols>
    <col min="1" max="1" width="5.42578125" customWidth="1"/>
    <col min="2" max="2" width="7.42578125" customWidth="1"/>
    <col min="3" max="3" width="5.42578125" customWidth="1"/>
    <col min="4" max="4" width="35.85546875" customWidth="1"/>
    <col min="5" max="5" width="6.7109375" customWidth="1"/>
    <col min="6" max="6" width="0.7109375" hidden="1" customWidth="1"/>
    <col min="7" max="8" width="8.85546875" hidden="1" customWidth="1"/>
    <col min="9" max="9" width="18.42578125" customWidth="1"/>
    <col min="10" max="10" width="1.42578125" hidden="1" customWidth="1"/>
    <col min="11" max="11" width="8.28515625" customWidth="1"/>
    <col min="12" max="12" width="4.140625" customWidth="1"/>
    <col min="13" max="13" width="2.7109375" customWidth="1"/>
    <col min="15" max="15" width="13" customWidth="1"/>
    <col min="18" max="18" width="15" customWidth="1"/>
    <col min="256" max="256" width="5.7109375" customWidth="1"/>
    <col min="257" max="257" width="5.42578125" customWidth="1"/>
    <col min="258" max="258" width="7.42578125" customWidth="1"/>
    <col min="259" max="259" width="5.42578125" customWidth="1"/>
    <col min="260" max="260" width="35.85546875" customWidth="1"/>
    <col min="261" max="261" width="6.7109375" customWidth="1"/>
    <col min="262" max="264" width="0" hidden="1" customWidth="1"/>
    <col min="265" max="265" width="18.42578125" customWidth="1"/>
    <col min="266" max="266" width="0" hidden="1" customWidth="1"/>
    <col min="267" max="267" width="8.28515625" customWidth="1"/>
    <col min="268" max="268" width="4.140625" customWidth="1"/>
    <col min="269" max="269" width="2.7109375" customWidth="1"/>
    <col min="271" max="271" width="13" customWidth="1"/>
    <col min="274" max="274" width="15" customWidth="1"/>
    <col min="512" max="512" width="5.7109375" customWidth="1"/>
    <col min="513" max="513" width="5.42578125" customWidth="1"/>
    <col min="514" max="514" width="7.42578125" customWidth="1"/>
    <col min="515" max="515" width="5.42578125" customWidth="1"/>
    <col min="516" max="516" width="35.85546875" customWidth="1"/>
    <col min="517" max="517" width="6.7109375" customWidth="1"/>
    <col min="518" max="520" width="0" hidden="1" customWidth="1"/>
    <col min="521" max="521" width="18.42578125" customWidth="1"/>
    <col min="522" max="522" width="0" hidden="1" customWidth="1"/>
    <col min="523" max="523" width="8.28515625" customWidth="1"/>
    <col min="524" max="524" width="4.140625" customWidth="1"/>
    <col min="525" max="525" width="2.7109375" customWidth="1"/>
    <col min="527" max="527" width="13" customWidth="1"/>
    <col min="530" max="530" width="15" customWidth="1"/>
    <col min="768" max="768" width="5.7109375" customWidth="1"/>
    <col min="769" max="769" width="5.42578125" customWidth="1"/>
    <col min="770" max="770" width="7.42578125" customWidth="1"/>
    <col min="771" max="771" width="5.42578125" customWidth="1"/>
    <col min="772" max="772" width="35.85546875" customWidth="1"/>
    <col min="773" max="773" width="6.7109375" customWidth="1"/>
    <col min="774" max="776" width="0" hidden="1" customWidth="1"/>
    <col min="777" max="777" width="18.42578125" customWidth="1"/>
    <col min="778" max="778" width="0" hidden="1" customWidth="1"/>
    <col min="779" max="779" width="8.28515625" customWidth="1"/>
    <col min="780" max="780" width="4.140625" customWidth="1"/>
    <col min="781" max="781" width="2.7109375" customWidth="1"/>
    <col min="783" max="783" width="13" customWidth="1"/>
    <col min="786" max="786" width="15" customWidth="1"/>
    <col min="1024" max="1024" width="5.7109375" customWidth="1"/>
    <col min="1025" max="1025" width="5.42578125" customWidth="1"/>
    <col min="1026" max="1026" width="7.42578125" customWidth="1"/>
    <col min="1027" max="1027" width="5.42578125" customWidth="1"/>
    <col min="1028" max="1028" width="35.85546875" customWidth="1"/>
    <col min="1029" max="1029" width="6.7109375" customWidth="1"/>
    <col min="1030" max="1032" width="0" hidden="1" customWidth="1"/>
    <col min="1033" max="1033" width="18.42578125" customWidth="1"/>
    <col min="1034" max="1034" width="0" hidden="1" customWidth="1"/>
    <col min="1035" max="1035" width="8.28515625" customWidth="1"/>
    <col min="1036" max="1036" width="4.140625" customWidth="1"/>
    <col min="1037" max="1037" width="2.7109375" customWidth="1"/>
    <col min="1039" max="1039" width="13" customWidth="1"/>
    <col min="1042" max="1042" width="15" customWidth="1"/>
    <col min="1280" max="1280" width="5.7109375" customWidth="1"/>
    <col min="1281" max="1281" width="5.42578125" customWidth="1"/>
    <col min="1282" max="1282" width="7.42578125" customWidth="1"/>
    <col min="1283" max="1283" width="5.42578125" customWidth="1"/>
    <col min="1284" max="1284" width="35.85546875" customWidth="1"/>
    <col min="1285" max="1285" width="6.7109375" customWidth="1"/>
    <col min="1286" max="1288" width="0" hidden="1" customWidth="1"/>
    <col min="1289" max="1289" width="18.42578125" customWidth="1"/>
    <col min="1290" max="1290" width="0" hidden="1" customWidth="1"/>
    <col min="1291" max="1291" width="8.28515625" customWidth="1"/>
    <col min="1292" max="1292" width="4.140625" customWidth="1"/>
    <col min="1293" max="1293" width="2.7109375" customWidth="1"/>
    <col min="1295" max="1295" width="13" customWidth="1"/>
    <col min="1298" max="1298" width="15" customWidth="1"/>
    <col min="1536" max="1536" width="5.7109375" customWidth="1"/>
    <col min="1537" max="1537" width="5.42578125" customWidth="1"/>
    <col min="1538" max="1538" width="7.42578125" customWidth="1"/>
    <col min="1539" max="1539" width="5.42578125" customWidth="1"/>
    <col min="1540" max="1540" width="35.85546875" customWidth="1"/>
    <col min="1541" max="1541" width="6.7109375" customWidth="1"/>
    <col min="1542" max="1544" width="0" hidden="1" customWidth="1"/>
    <col min="1545" max="1545" width="18.42578125" customWidth="1"/>
    <col min="1546" max="1546" width="0" hidden="1" customWidth="1"/>
    <col min="1547" max="1547" width="8.28515625" customWidth="1"/>
    <col min="1548" max="1548" width="4.140625" customWidth="1"/>
    <col min="1549" max="1549" width="2.7109375" customWidth="1"/>
    <col min="1551" max="1551" width="13" customWidth="1"/>
    <col min="1554" max="1554" width="15" customWidth="1"/>
    <col min="1792" max="1792" width="5.7109375" customWidth="1"/>
    <col min="1793" max="1793" width="5.42578125" customWidth="1"/>
    <col min="1794" max="1794" width="7.42578125" customWidth="1"/>
    <col min="1795" max="1795" width="5.42578125" customWidth="1"/>
    <col min="1796" max="1796" width="35.85546875" customWidth="1"/>
    <col min="1797" max="1797" width="6.7109375" customWidth="1"/>
    <col min="1798" max="1800" width="0" hidden="1" customWidth="1"/>
    <col min="1801" max="1801" width="18.42578125" customWidth="1"/>
    <col min="1802" max="1802" width="0" hidden="1" customWidth="1"/>
    <col min="1803" max="1803" width="8.28515625" customWidth="1"/>
    <col min="1804" max="1804" width="4.140625" customWidth="1"/>
    <col min="1805" max="1805" width="2.7109375" customWidth="1"/>
    <col min="1807" max="1807" width="13" customWidth="1"/>
    <col min="1810" max="1810" width="15" customWidth="1"/>
    <col min="2048" max="2048" width="5.7109375" customWidth="1"/>
    <col min="2049" max="2049" width="5.42578125" customWidth="1"/>
    <col min="2050" max="2050" width="7.42578125" customWidth="1"/>
    <col min="2051" max="2051" width="5.42578125" customWidth="1"/>
    <col min="2052" max="2052" width="35.85546875" customWidth="1"/>
    <col min="2053" max="2053" width="6.7109375" customWidth="1"/>
    <col min="2054" max="2056" width="0" hidden="1" customWidth="1"/>
    <col min="2057" max="2057" width="18.42578125" customWidth="1"/>
    <col min="2058" max="2058" width="0" hidden="1" customWidth="1"/>
    <col min="2059" max="2059" width="8.28515625" customWidth="1"/>
    <col min="2060" max="2060" width="4.140625" customWidth="1"/>
    <col min="2061" max="2061" width="2.7109375" customWidth="1"/>
    <col min="2063" max="2063" width="13" customWidth="1"/>
    <col min="2066" max="2066" width="15" customWidth="1"/>
    <col min="2304" max="2304" width="5.7109375" customWidth="1"/>
    <col min="2305" max="2305" width="5.42578125" customWidth="1"/>
    <col min="2306" max="2306" width="7.42578125" customWidth="1"/>
    <col min="2307" max="2307" width="5.42578125" customWidth="1"/>
    <col min="2308" max="2308" width="35.85546875" customWidth="1"/>
    <col min="2309" max="2309" width="6.7109375" customWidth="1"/>
    <col min="2310" max="2312" width="0" hidden="1" customWidth="1"/>
    <col min="2313" max="2313" width="18.42578125" customWidth="1"/>
    <col min="2314" max="2314" width="0" hidden="1" customWidth="1"/>
    <col min="2315" max="2315" width="8.28515625" customWidth="1"/>
    <col min="2316" max="2316" width="4.140625" customWidth="1"/>
    <col min="2317" max="2317" width="2.7109375" customWidth="1"/>
    <col min="2319" max="2319" width="13" customWidth="1"/>
    <col min="2322" max="2322" width="15" customWidth="1"/>
    <col min="2560" max="2560" width="5.7109375" customWidth="1"/>
    <col min="2561" max="2561" width="5.42578125" customWidth="1"/>
    <col min="2562" max="2562" width="7.42578125" customWidth="1"/>
    <col min="2563" max="2563" width="5.42578125" customWidth="1"/>
    <col min="2564" max="2564" width="35.85546875" customWidth="1"/>
    <col min="2565" max="2565" width="6.7109375" customWidth="1"/>
    <col min="2566" max="2568" width="0" hidden="1" customWidth="1"/>
    <col min="2569" max="2569" width="18.42578125" customWidth="1"/>
    <col min="2570" max="2570" width="0" hidden="1" customWidth="1"/>
    <col min="2571" max="2571" width="8.28515625" customWidth="1"/>
    <col min="2572" max="2572" width="4.140625" customWidth="1"/>
    <col min="2573" max="2573" width="2.7109375" customWidth="1"/>
    <col min="2575" max="2575" width="13" customWidth="1"/>
    <col min="2578" max="2578" width="15" customWidth="1"/>
    <col min="2816" max="2816" width="5.7109375" customWidth="1"/>
    <col min="2817" max="2817" width="5.42578125" customWidth="1"/>
    <col min="2818" max="2818" width="7.42578125" customWidth="1"/>
    <col min="2819" max="2819" width="5.42578125" customWidth="1"/>
    <col min="2820" max="2820" width="35.85546875" customWidth="1"/>
    <col min="2821" max="2821" width="6.7109375" customWidth="1"/>
    <col min="2822" max="2824" width="0" hidden="1" customWidth="1"/>
    <col min="2825" max="2825" width="18.42578125" customWidth="1"/>
    <col min="2826" max="2826" width="0" hidden="1" customWidth="1"/>
    <col min="2827" max="2827" width="8.28515625" customWidth="1"/>
    <col min="2828" max="2828" width="4.140625" customWidth="1"/>
    <col min="2829" max="2829" width="2.7109375" customWidth="1"/>
    <col min="2831" max="2831" width="13" customWidth="1"/>
    <col min="2834" max="2834" width="15" customWidth="1"/>
    <col min="3072" max="3072" width="5.7109375" customWidth="1"/>
    <col min="3073" max="3073" width="5.42578125" customWidth="1"/>
    <col min="3074" max="3074" width="7.42578125" customWidth="1"/>
    <col min="3075" max="3075" width="5.42578125" customWidth="1"/>
    <col min="3076" max="3076" width="35.85546875" customWidth="1"/>
    <col min="3077" max="3077" width="6.7109375" customWidth="1"/>
    <col min="3078" max="3080" width="0" hidden="1" customWidth="1"/>
    <col min="3081" max="3081" width="18.42578125" customWidth="1"/>
    <col min="3082" max="3082" width="0" hidden="1" customWidth="1"/>
    <col min="3083" max="3083" width="8.28515625" customWidth="1"/>
    <col min="3084" max="3084" width="4.140625" customWidth="1"/>
    <col min="3085" max="3085" width="2.7109375" customWidth="1"/>
    <col min="3087" max="3087" width="13" customWidth="1"/>
    <col min="3090" max="3090" width="15" customWidth="1"/>
    <col min="3328" max="3328" width="5.7109375" customWidth="1"/>
    <col min="3329" max="3329" width="5.42578125" customWidth="1"/>
    <col min="3330" max="3330" width="7.42578125" customWidth="1"/>
    <col min="3331" max="3331" width="5.42578125" customWidth="1"/>
    <col min="3332" max="3332" width="35.85546875" customWidth="1"/>
    <col min="3333" max="3333" width="6.7109375" customWidth="1"/>
    <col min="3334" max="3336" width="0" hidden="1" customWidth="1"/>
    <col min="3337" max="3337" width="18.42578125" customWidth="1"/>
    <col min="3338" max="3338" width="0" hidden="1" customWidth="1"/>
    <col min="3339" max="3339" width="8.28515625" customWidth="1"/>
    <col min="3340" max="3340" width="4.140625" customWidth="1"/>
    <col min="3341" max="3341" width="2.7109375" customWidth="1"/>
    <col min="3343" max="3343" width="13" customWidth="1"/>
    <col min="3346" max="3346" width="15" customWidth="1"/>
    <col min="3584" max="3584" width="5.7109375" customWidth="1"/>
    <col min="3585" max="3585" width="5.42578125" customWidth="1"/>
    <col min="3586" max="3586" width="7.42578125" customWidth="1"/>
    <col min="3587" max="3587" width="5.42578125" customWidth="1"/>
    <col min="3588" max="3588" width="35.85546875" customWidth="1"/>
    <col min="3589" max="3589" width="6.7109375" customWidth="1"/>
    <col min="3590" max="3592" width="0" hidden="1" customWidth="1"/>
    <col min="3593" max="3593" width="18.42578125" customWidth="1"/>
    <col min="3594" max="3594" width="0" hidden="1" customWidth="1"/>
    <col min="3595" max="3595" width="8.28515625" customWidth="1"/>
    <col min="3596" max="3596" width="4.140625" customWidth="1"/>
    <col min="3597" max="3597" width="2.7109375" customWidth="1"/>
    <col min="3599" max="3599" width="13" customWidth="1"/>
    <col min="3602" max="3602" width="15" customWidth="1"/>
    <col min="3840" max="3840" width="5.7109375" customWidth="1"/>
    <col min="3841" max="3841" width="5.42578125" customWidth="1"/>
    <col min="3842" max="3842" width="7.42578125" customWidth="1"/>
    <col min="3843" max="3843" width="5.42578125" customWidth="1"/>
    <col min="3844" max="3844" width="35.85546875" customWidth="1"/>
    <col min="3845" max="3845" width="6.7109375" customWidth="1"/>
    <col min="3846" max="3848" width="0" hidden="1" customWidth="1"/>
    <col min="3849" max="3849" width="18.42578125" customWidth="1"/>
    <col min="3850" max="3850" width="0" hidden="1" customWidth="1"/>
    <col min="3851" max="3851" width="8.28515625" customWidth="1"/>
    <col min="3852" max="3852" width="4.140625" customWidth="1"/>
    <col min="3853" max="3853" width="2.7109375" customWidth="1"/>
    <col min="3855" max="3855" width="13" customWidth="1"/>
    <col min="3858" max="3858" width="15" customWidth="1"/>
    <col min="4096" max="4096" width="5.7109375" customWidth="1"/>
    <col min="4097" max="4097" width="5.42578125" customWidth="1"/>
    <col min="4098" max="4098" width="7.42578125" customWidth="1"/>
    <col min="4099" max="4099" width="5.42578125" customWidth="1"/>
    <col min="4100" max="4100" width="35.85546875" customWidth="1"/>
    <col min="4101" max="4101" width="6.7109375" customWidth="1"/>
    <col min="4102" max="4104" width="0" hidden="1" customWidth="1"/>
    <col min="4105" max="4105" width="18.42578125" customWidth="1"/>
    <col min="4106" max="4106" width="0" hidden="1" customWidth="1"/>
    <col min="4107" max="4107" width="8.28515625" customWidth="1"/>
    <col min="4108" max="4108" width="4.140625" customWidth="1"/>
    <col min="4109" max="4109" width="2.7109375" customWidth="1"/>
    <col min="4111" max="4111" width="13" customWidth="1"/>
    <col min="4114" max="4114" width="15" customWidth="1"/>
    <col min="4352" max="4352" width="5.7109375" customWidth="1"/>
    <col min="4353" max="4353" width="5.42578125" customWidth="1"/>
    <col min="4354" max="4354" width="7.42578125" customWidth="1"/>
    <col min="4355" max="4355" width="5.42578125" customWidth="1"/>
    <col min="4356" max="4356" width="35.85546875" customWidth="1"/>
    <col min="4357" max="4357" width="6.7109375" customWidth="1"/>
    <col min="4358" max="4360" width="0" hidden="1" customWidth="1"/>
    <col min="4361" max="4361" width="18.42578125" customWidth="1"/>
    <col min="4362" max="4362" width="0" hidden="1" customWidth="1"/>
    <col min="4363" max="4363" width="8.28515625" customWidth="1"/>
    <col min="4364" max="4364" width="4.140625" customWidth="1"/>
    <col min="4365" max="4365" width="2.7109375" customWidth="1"/>
    <col min="4367" max="4367" width="13" customWidth="1"/>
    <col min="4370" max="4370" width="15" customWidth="1"/>
    <col min="4608" max="4608" width="5.7109375" customWidth="1"/>
    <col min="4609" max="4609" width="5.42578125" customWidth="1"/>
    <col min="4610" max="4610" width="7.42578125" customWidth="1"/>
    <col min="4611" max="4611" width="5.42578125" customWidth="1"/>
    <col min="4612" max="4612" width="35.85546875" customWidth="1"/>
    <col min="4613" max="4613" width="6.7109375" customWidth="1"/>
    <col min="4614" max="4616" width="0" hidden="1" customWidth="1"/>
    <col min="4617" max="4617" width="18.42578125" customWidth="1"/>
    <col min="4618" max="4618" width="0" hidden="1" customWidth="1"/>
    <col min="4619" max="4619" width="8.28515625" customWidth="1"/>
    <col min="4620" max="4620" width="4.140625" customWidth="1"/>
    <col min="4621" max="4621" width="2.7109375" customWidth="1"/>
    <col min="4623" max="4623" width="13" customWidth="1"/>
    <col min="4626" max="4626" width="15" customWidth="1"/>
    <col min="4864" max="4864" width="5.7109375" customWidth="1"/>
    <col min="4865" max="4865" width="5.42578125" customWidth="1"/>
    <col min="4866" max="4866" width="7.42578125" customWidth="1"/>
    <col min="4867" max="4867" width="5.42578125" customWidth="1"/>
    <col min="4868" max="4868" width="35.85546875" customWidth="1"/>
    <col min="4869" max="4869" width="6.7109375" customWidth="1"/>
    <col min="4870" max="4872" width="0" hidden="1" customWidth="1"/>
    <col min="4873" max="4873" width="18.42578125" customWidth="1"/>
    <col min="4874" max="4874" width="0" hidden="1" customWidth="1"/>
    <col min="4875" max="4875" width="8.28515625" customWidth="1"/>
    <col min="4876" max="4876" width="4.140625" customWidth="1"/>
    <col min="4877" max="4877" width="2.7109375" customWidth="1"/>
    <col min="4879" max="4879" width="13" customWidth="1"/>
    <col min="4882" max="4882" width="15" customWidth="1"/>
    <col min="5120" max="5120" width="5.7109375" customWidth="1"/>
    <col min="5121" max="5121" width="5.42578125" customWidth="1"/>
    <col min="5122" max="5122" width="7.42578125" customWidth="1"/>
    <col min="5123" max="5123" width="5.42578125" customWidth="1"/>
    <col min="5124" max="5124" width="35.85546875" customWidth="1"/>
    <col min="5125" max="5125" width="6.7109375" customWidth="1"/>
    <col min="5126" max="5128" width="0" hidden="1" customWidth="1"/>
    <col min="5129" max="5129" width="18.42578125" customWidth="1"/>
    <col min="5130" max="5130" width="0" hidden="1" customWidth="1"/>
    <col min="5131" max="5131" width="8.28515625" customWidth="1"/>
    <col min="5132" max="5132" width="4.140625" customWidth="1"/>
    <col min="5133" max="5133" width="2.7109375" customWidth="1"/>
    <col min="5135" max="5135" width="13" customWidth="1"/>
    <col min="5138" max="5138" width="15" customWidth="1"/>
    <col min="5376" max="5376" width="5.7109375" customWidth="1"/>
    <col min="5377" max="5377" width="5.42578125" customWidth="1"/>
    <col min="5378" max="5378" width="7.42578125" customWidth="1"/>
    <col min="5379" max="5379" width="5.42578125" customWidth="1"/>
    <col min="5380" max="5380" width="35.85546875" customWidth="1"/>
    <col min="5381" max="5381" width="6.7109375" customWidth="1"/>
    <col min="5382" max="5384" width="0" hidden="1" customWidth="1"/>
    <col min="5385" max="5385" width="18.42578125" customWidth="1"/>
    <col min="5386" max="5386" width="0" hidden="1" customWidth="1"/>
    <col min="5387" max="5387" width="8.28515625" customWidth="1"/>
    <col min="5388" max="5388" width="4.140625" customWidth="1"/>
    <col min="5389" max="5389" width="2.7109375" customWidth="1"/>
    <col min="5391" max="5391" width="13" customWidth="1"/>
    <col min="5394" max="5394" width="15" customWidth="1"/>
    <col min="5632" max="5632" width="5.7109375" customWidth="1"/>
    <col min="5633" max="5633" width="5.42578125" customWidth="1"/>
    <col min="5634" max="5634" width="7.42578125" customWidth="1"/>
    <col min="5635" max="5635" width="5.42578125" customWidth="1"/>
    <col min="5636" max="5636" width="35.85546875" customWidth="1"/>
    <col min="5637" max="5637" width="6.7109375" customWidth="1"/>
    <col min="5638" max="5640" width="0" hidden="1" customWidth="1"/>
    <col min="5641" max="5641" width="18.42578125" customWidth="1"/>
    <col min="5642" max="5642" width="0" hidden="1" customWidth="1"/>
    <col min="5643" max="5643" width="8.28515625" customWidth="1"/>
    <col min="5644" max="5644" width="4.140625" customWidth="1"/>
    <col min="5645" max="5645" width="2.7109375" customWidth="1"/>
    <col min="5647" max="5647" width="13" customWidth="1"/>
    <col min="5650" max="5650" width="15" customWidth="1"/>
    <col min="5888" max="5888" width="5.7109375" customWidth="1"/>
    <col min="5889" max="5889" width="5.42578125" customWidth="1"/>
    <col min="5890" max="5890" width="7.42578125" customWidth="1"/>
    <col min="5891" max="5891" width="5.42578125" customWidth="1"/>
    <col min="5892" max="5892" width="35.85546875" customWidth="1"/>
    <col min="5893" max="5893" width="6.7109375" customWidth="1"/>
    <col min="5894" max="5896" width="0" hidden="1" customWidth="1"/>
    <col min="5897" max="5897" width="18.42578125" customWidth="1"/>
    <col min="5898" max="5898" width="0" hidden="1" customWidth="1"/>
    <col min="5899" max="5899" width="8.28515625" customWidth="1"/>
    <col min="5900" max="5900" width="4.140625" customWidth="1"/>
    <col min="5901" max="5901" width="2.7109375" customWidth="1"/>
    <col min="5903" max="5903" width="13" customWidth="1"/>
    <col min="5906" max="5906" width="15" customWidth="1"/>
    <col min="6144" max="6144" width="5.7109375" customWidth="1"/>
    <col min="6145" max="6145" width="5.42578125" customWidth="1"/>
    <col min="6146" max="6146" width="7.42578125" customWidth="1"/>
    <col min="6147" max="6147" width="5.42578125" customWidth="1"/>
    <col min="6148" max="6148" width="35.85546875" customWidth="1"/>
    <col min="6149" max="6149" width="6.7109375" customWidth="1"/>
    <col min="6150" max="6152" width="0" hidden="1" customWidth="1"/>
    <col min="6153" max="6153" width="18.42578125" customWidth="1"/>
    <col min="6154" max="6154" width="0" hidden="1" customWidth="1"/>
    <col min="6155" max="6155" width="8.28515625" customWidth="1"/>
    <col min="6156" max="6156" width="4.140625" customWidth="1"/>
    <col min="6157" max="6157" width="2.7109375" customWidth="1"/>
    <col min="6159" max="6159" width="13" customWidth="1"/>
    <col min="6162" max="6162" width="15" customWidth="1"/>
    <col min="6400" max="6400" width="5.7109375" customWidth="1"/>
    <col min="6401" max="6401" width="5.42578125" customWidth="1"/>
    <col min="6402" max="6402" width="7.42578125" customWidth="1"/>
    <col min="6403" max="6403" width="5.42578125" customWidth="1"/>
    <col min="6404" max="6404" width="35.85546875" customWidth="1"/>
    <col min="6405" max="6405" width="6.7109375" customWidth="1"/>
    <col min="6406" max="6408" width="0" hidden="1" customWidth="1"/>
    <col min="6409" max="6409" width="18.42578125" customWidth="1"/>
    <col min="6410" max="6410" width="0" hidden="1" customWidth="1"/>
    <col min="6411" max="6411" width="8.28515625" customWidth="1"/>
    <col min="6412" max="6412" width="4.140625" customWidth="1"/>
    <col min="6413" max="6413" width="2.7109375" customWidth="1"/>
    <col min="6415" max="6415" width="13" customWidth="1"/>
    <col min="6418" max="6418" width="15" customWidth="1"/>
    <col min="6656" max="6656" width="5.7109375" customWidth="1"/>
    <col min="6657" max="6657" width="5.42578125" customWidth="1"/>
    <col min="6658" max="6658" width="7.42578125" customWidth="1"/>
    <col min="6659" max="6659" width="5.42578125" customWidth="1"/>
    <col min="6660" max="6660" width="35.85546875" customWidth="1"/>
    <col min="6661" max="6661" width="6.7109375" customWidth="1"/>
    <col min="6662" max="6664" width="0" hidden="1" customWidth="1"/>
    <col min="6665" max="6665" width="18.42578125" customWidth="1"/>
    <col min="6666" max="6666" width="0" hidden="1" customWidth="1"/>
    <col min="6667" max="6667" width="8.28515625" customWidth="1"/>
    <col min="6668" max="6668" width="4.140625" customWidth="1"/>
    <col min="6669" max="6669" width="2.7109375" customWidth="1"/>
    <col min="6671" max="6671" width="13" customWidth="1"/>
    <col min="6674" max="6674" width="15" customWidth="1"/>
    <col min="6912" max="6912" width="5.7109375" customWidth="1"/>
    <col min="6913" max="6913" width="5.42578125" customWidth="1"/>
    <col min="6914" max="6914" width="7.42578125" customWidth="1"/>
    <col min="6915" max="6915" width="5.42578125" customWidth="1"/>
    <col min="6916" max="6916" width="35.85546875" customWidth="1"/>
    <col min="6917" max="6917" width="6.7109375" customWidth="1"/>
    <col min="6918" max="6920" width="0" hidden="1" customWidth="1"/>
    <col min="6921" max="6921" width="18.42578125" customWidth="1"/>
    <col min="6922" max="6922" width="0" hidden="1" customWidth="1"/>
    <col min="6923" max="6923" width="8.28515625" customWidth="1"/>
    <col min="6924" max="6924" width="4.140625" customWidth="1"/>
    <col min="6925" max="6925" width="2.7109375" customWidth="1"/>
    <col min="6927" max="6927" width="13" customWidth="1"/>
    <col min="6930" max="6930" width="15" customWidth="1"/>
    <col min="7168" max="7168" width="5.7109375" customWidth="1"/>
    <col min="7169" max="7169" width="5.42578125" customWidth="1"/>
    <col min="7170" max="7170" width="7.42578125" customWidth="1"/>
    <col min="7171" max="7171" width="5.42578125" customWidth="1"/>
    <col min="7172" max="7172" width="35.85546875" customWidth="1"/>
    <col min="7173" max="7173" width="6.7109375" customWidth="1"/>
    <col min="7174" max="7176" width="0" hidden="1" customWidth="1"/>
    <col min="7177" max="7177" width="18.42578125" customWidth="1"/>
    <col min="7178" max="7178" width="0" hidden="1" customWidth="1"/>
    <col min="7179" max="7179" width="8.28515625" customWidth="1"/>
    <col min="7180" max="7180" width="4.140625" customWidth="1"/>
    <col min="7181" max="7181" width="2.7109375" customWidth="1"/>
    <col min="7183" max="7183" width="13" customWidth="1"/>
    <col min="7186" max="7186" width="15" customWidth="1"/>
    <col min="7424" max="7424" width="5.7109375" customWidth="1"/>
    <col min="7425" max="7425" width="5.42578125" customWidth="1"/>
    <col min="7426" max="7426" width="7.42578125" customWidth="1"/>
    <col min="7427" max="7427" width="5.42578125" customWidth="1"/>
    <col min="7428" max="7428" width="35.85546875" customWidth="1"/>
    <col min="7429" max="7429" width="6.7109375" customWidth="1"/>
    <col min="7430" max="7432" width="0" hidden="1" customWidth="1"/>
    <col min="7433" max="7433" width="18.42578125" customWidth="1"/>
    <col min="7434" max="7434" width="0" hidden="1" customWidth="1"/>
    <col min="7435" max="7435" width="8.28515625" customWidth="1"/>
    <col min="7436" max="7436" width="4.140625" customWidth="1"/>
    <col min="7437" max="7437" width="2.7109375" customWidth="1"/>
    <col min="7439" max="7439" width="13" customWidth="1"/>
    <col min="7442" max="7442" width="15" customWidth="1"/>
    <col min="7680" max="7680" width="5.7109375" customWidth="1"/>
    <col min="7681" max="7681" width="5.42578125" customWidth="1"/>
    <col min="7682" max="7682" width="7.42578125" customWidth="1"/>
    <col min="7683" max="7683" width="5.42578125" customWidth="1"/>
    <col min="7684" max="7684" width="35.85546875" customWidth="1"/>
    <col min="7685" max="7685" width="6.7109375" customWidth="1"/>
    <col min="7686" max="7688" width="0" hidden="1" customWidth="1"/>
    <col min="7689" max="7689" width="18.42578125" customWidth="1"/>
    <col min="7690" max="7690" width="0" hidden="1" customWidth="1"/>
    <col min="7691" max="7691" width="8.28515625" customWidth="1"/>
    <col min="7692" max="7692" width="4.140625" customWidth="1"/>
    <col min="7693" max="7693" width="2.7109375" customWidth="1"/>
    <col min="7695" max="7695" width="13" customWidth="1"/>
    <col min="7698" max="7698" width="15" customWidth="1"/>
    <col min="7936" max="7936" width="5.7109375" customWidth="1"/>
    <col min="7937" max="7937" width="5.42578125" customWidth="1"/>
    <col min="7938" max="7938" width="7.42578125" customWidth="1"/>
    <col min="7939" max="7939" width="5.42578125" customWidth="1"/>
    <col min="7940" max="7940" width="35.85546875" customWidth="1"/>
    <col min="7941" max="7941" width="6.7109375" customWidth="1"/>
    <col min="7942" max="7944" width="0" hidden="1" customWidth="1"/>
    <col min="7945" max="7945" width="18.42578125" customWidth="1"/>
    <col min="7946" max="7946" width="0" hidden="1" customWidth="1"/>
    <col min="7947" max="7947" width="8.28515625" customWidth="1"/>
    <col min="7948" max="7948" width="4.140625" customWidth="1"/>
    <col min="7949" max="7949" width="2.7109375" customWidth="1"/>
    <col min="7951" max="7951" width="13" customWidth="1"/>
    <col min="7954" max="7954" width="15" customWidth="1"/>
    <col min="8192" max="8192" width="5.7109375" customWidth="1"/>
    <col min="8193" max="8193" width="5.42578125" customWidth="1"/>
    <col min="8194" max="8194" width="7.42578125" customWidth="1"/>
    <col min="8195" max="8195" width="5.42578125" customWidth="1"/>
    <col min="8196" max="8196" width="35.85546875" customWidth="1"/>
    <col min="8197" max="8197" width="6.7109375" customWidth="1"/>
    <col min="8198" max="8200" width="0" hidden="1" customWidth="1"/>
    <col min="8201" max="8201" width="18.42578125" customWidth="1"/>
    <col min="8202" max="8202" width="0" hidden="1" customWidth="1"/>
    <col min="8203" max="8203" width="8.28515625" customWidth="1"/>
    <col min="8204" max="8204" width="4.140625" customWidth="1"/>
    <col min="8205" max="8205" width="2.7109375" customWidth="1"/>
    <col min="8207" max="8207" width="13" customWidth="1"/>
    <col min="8210" max="8210" width="15" customWidth="1"/>
    <col min="8448" max="8448" width="5.7109375" customWidth="1"/>
    <col min="8449" max="8449" width="5.42578125" customWidth="1"/>
    <col min="8450" max="8450" width="7.42578125" customWidth="1"/>
    <col min="8451" max="8451" width="5.42578125" customWidth="1"/>
    <col min="8452" max="8452" width="35.85546875" customWidth="1"/>
    <col min="8453" max="8453" width="6.7109375" customWidth="1"/>
    <col min="8454" max="8456" width="0" hidden="1" customWidth="1"/>
    <col min="8457" max="8457" width="18.42578125" customWidth="1"/>
    <col min="8458" max="8458" width="0" hidden="1" customWidth="1"/>
    <col min="8459" max="8459" width="8.28515625" customWidth="1"/>
    <col min="8460" max="8460" width="4.140625" customWidth="1"/>
    <col min="8461" max="8461" width="2.7109375" customWidth="1"/>
    <col min="8463" max="8463" width="13" customWidth="1"/>
    <col min="8466" max="8466" width="15" customWidth="1"/>
    <col min="8704" max="8704" width="5.7109375" customWidth="1"/>
    <col min="8705" max="8705" width="5.42578125" customWidth="1"/>
    <col min="8706" max="8706" width="7.42578125" customWidth="1"/>
    <col min="8707" max="8707" width="5.42578125" customWidth="1"/>
    <col min="8708" max="8708" width="35.85546875" customWidth="1"/>
    <col min="8709" max="8709" width="6.7109375" customWidth="1"/>
    <col min="8710" max="8712" width="0" hidden="1" customWidth="1"/>
    <col min="8713" max="8713" width="18.42578125" customWidth="1"/>
    <col min="8714" max="8714" width="0" hidden="1" customWidth="1"/>
    <col min="8715" max="8715" width="8.28515625" customWidth="1"/>
    <col min="8716" max="8716" width="4.140625" customWidth="1"/>
    <col min="8717" max="8717" width="2.7109375" customWidth="1"/>
    <col min="8719" max="8719" width="13" customWidth="1"/>
    <col min="8722" max="8722" width="15" customWidth="1"/>
    <col min="8960" max="8960" width="5.7109375" customWidth="1"/>
    <col min="8961" max="8961" width="5.42578125" customWidth="1"/>
    <col min="8962" max="8962" width="7.42578125" customWidth="1"/>
    <col min="8963" max="8963" width="5.42578125" customWidth="1"/>
    <col min="8964" max="8964" width="35.85546875" customWidth="1"/>
    <col min="8965" max="8965" width="6.7109375" customWidth="1"/>
    <col min="8966" max="8968" width="0" hidden="1" customWidth="1"/>
    <col min="8969" max="8969" width="18.42578125" customWidth="1"/>
    <col min="8970" max="8970" width="0" hidden="1" customWidth="1"/>
    <col min="8971" max="8971" width="8.28515625" customWidth="1"/>
    <col min="8972" max="8972" width="4.140625" customWidth="1"/>
    <col min="8973" max="8973" width="2.7109375" customWidth="1"/>
    <col min="8975" max="8975" width="13" customWidth="1"/>
    <col min="8978" max="8978" width="15" customWidth="1"/>
    <col min="9216" max="9216" width="5.7109375" customWidth="1"/>
    <col min="9217" max="9217" width="5.42578125" customWidth="1"/>
    <col min="9218" max="9218" width="7.42578125" customWidth="1"/>
    <col min="9219" max="9219" width="5.42578125" customWidth="1"/>
    <col min="9220" max="9220" width="35.85546875" customWidth="1"/>
    <col min="9221" max="9221" width="6.7109375" customWidth="1"/>
    <col min="9222" max="9224" width="0" hidden="1" customWidth="1"/>
    <col min="9225" max="9225" width="18.42578125" customWidth="1"/>
    <col min="9226" max="9226" width="0" hidden="1" customWidth="1"/>
    <col min="9227" max="9227" width="8.28515625" customWidth="1"/>
    <col min="9228" max="9228" width="4.140625" customWidth="1"/>
    <col min="9229" max="9229" width="2.7109375" customWidth="1"/>
    <col min="9231" max="9231" width="13" customWidth="1"/>
    <col min="9234" max="9234" width="15" customWidth="1"/>
    <col min="9472" max="9472" width="5.7109375" customWidth="1"/>
    <col min="9473" max="9473" width="5.42578125" customWidth="1"/>
    <col min="9474" max="9474" width="7.42578125" customWidth="1"/>
    <col min="9475" max="9475" width="5.42578125" customWidth="1"/>
    <col min="9476" max="9476" width="35.85546875" customWidth="1"/>
    <col min="9477" max="9477" width="6.7109375" customWidth="1"/>
    <col min="9478" max="9480" width="0" hidden="1" customWidth="1"/>
    <col min="9481" max="9481" width="18.42578125" customWidth="1"/>
    <col min="9482" max="9482" width="0" hidden="1" customWidth="1"/>
    <col min="9483" max="9483" width="8.28515625" customWidth="1"/>
    <col min="9484" max="9484" width="4.140625" customWidth="1"/>
    <col min="9485" max="9485" width="2.7109375" customWidth="1"/>
    <col min="9487" max="9487" width="13" customWidth="1"/>
    <col min="9490" max="9490" width="15" customWidth="1"/>
    <col min="9728" max="9728" width="5.7109375" customWidth="1"/>
    <col min="9729" max="9729" width="5.42578125" customWidth="1"/>
    <col min="9730" max="9730" width="7.42578125" customWidth="1"/>
    <col min="9731" max="9731" width="5.42578125" customWidth="1"/>
    <col min="9732" max="9732" width="35.85546875" customWidth="1"/>
    <col min="9733" max="9733" width="6.7109375" customWidth="1"/>
    <col min="9734" max="9736" width="0" hidden="1" customWidth="1"/>
    <col min="9737" max="9737" width="18.42578125" customWidth="1"/>
    <col min="9738" max="9738" width="0" hidden="1" customWidth="1"/>
    <col min="9739" max="9739" width="8.28515625" customWidth="1"/>
    <col min="9740" max="9740" width="4.140625" customWidth="1"/>
    <col min="9741" max="9741" width="2.7109375" customWidth="1"/>
    <col min="9743" max="9743" width="13" customWidth="1"/>
    <col min="9746" max="9746" width="15" customWidth="1"/>
    <col min="9984" max="9984" width="5.7109375" customWidth="1"/>
    <col min="9985" max="9985" width="5.42578125" customWidth="1"/>
    <col min="9986" max="9986" width="7.42578125" customWidth="1"/>
    <col min="9987" max="9987" width="5.42578125" customWidth="1"/>
    <col min="9988" max="9988" width="35.85546875" customWidth="1"/>
    <col min="9989" max="9989" width="6.7109375" customWidth="1"/>
    <col min="9990" max="9992" width="0" hidden="1" customWidth="1"/>
    <col min="9993" max="9993" width="18.42578125" customWidth="1"/>
    <col min="9994" max="9994" width="0" hidden="1" customWidth="1"/>
    <col min="9995" max="9995" width="8.28515625" customWidth="1"/>
    <col min="9996" max="9996" width="4.140625" customWidth="1"/>
    <col min="9997" max="9997" width="2.7109375" customWidth="1"/>
    <col min="9999" max="9999" width="13" customWidth="1"/>
    <col min="10002" max="10002" width="15" customWidth="1"/>
    <col min="10240" max="10240" width="5.7109375" customWidth="1"/>
    <col min="10241" max="10241" width="5.42578125" customWidth="1"/>
    <col min="10242" max="10242" width="7.42578125" customWidth="1"/>
    <col min="10243" max="10243" width="5.42578125" customWidth="1"/>
    <col min="10244" max="10244" width="35.85546875" customWidth="1"/>
    <col min="10245" max="10245" width="6.7109375" customWidth="1"/>
    <col min="10246" max="10248" width="0" hidden="1" customWidth="1"/>
    <col min="10249" max="10249" width="18.42578125" customWidth="1"/>
    <col min="10250" max="10250" width="0" hidden="1" customWidth="1"/>
    <col min="10251" max="10251" width="8.28515625" customWidth="1"/>
    <col min="10252" max="10252" width="4.140625" customWidth="1"/>
    <col min="10253" max="10253" width="2.7109375" customWidth="1"/>
    <col min="10255" max="10255" width="13" customWidth="1"/>
    <col min="10258" max="10258" width="15" customWidth="1"/>
    <col min="10496" max="10496" width="5.7109375" customWidth="1"/>
    <col min="10497" max="10497" width="5.42578125" customWidth="1"/>
    <col min="10498" max="10498" width="7.42578125" customWidth="1"/>
    <col min="10499" max="10499" width="5.42578125" customWidth="1"/>
    <col min="10500" max="10500" width="35.85546875" customWidth="1"/>
    <col min="10501" max="10501" width="6.7109375" customWidth="1"/>
    <col min="10502" max="10504" width="0" hidden="1" customWidth="1"/>
    <col min="10505" max="10505" width="18.42578125" customWidth="1"/>
    <col min="10506" max="10506" width="0" hidden="1" customWidth="1"/>
    <col min="10507" max="10507" width="8.28515625" customWidth="1"/>
    <col min="10508" max="10508" width="4.140625" customWidth="1"/>
    <col min="10509" max="10509" width="2.7109375" customWidth="1"/>
    <col min="10511" max="10511" width="13" customWidth="1"/>
    <col min="10514" max="10514" width="15" customWidth="1"/>
    <col min="10752" max="10752" width="5.7109375" customWidth="1"/>
    <col min="10753" max="10753" width="5.42578125" customWidth="1"/>
    <col min="10754" max="10754" width="7.42578125" customWidth="1"/>
    <col min="10755" max="10755" width="5.42578125" customWidth="1"/>
    <col min="10756" max="10756" width="35.85546875" customWidth="1"/>
    <col min="10757" max="10757" width="6.7109375" customWidth="1"/>
    <col min="10758" max="10760" width="0" hidden="1" customWidth="1"/>
    <col min="10761" max="10761" width="18.42578125" customWidth="1"/>
    <col min="10762" max="10762" width="0" hidden="1" customWidth="1"/>
    <col min="10763" max="10763" width="8.28515625" customWidth="1"/>
    <col min="10764" max="10764" width="4.140625" customWidth="1"/>
    <col min="10765" max="10765" width="2.7109375" customWidth="1"/>
    <col min="10767" max="10767" width="13" customWidth="1"/>
    <col min="10770" max="10770" width="15" customWidth="1"/>
    <col min="11008" max="11008" width="5.7109375" customWidth="1"/>
    <col min="11009" max="11009" width="5.42578125" customWidth="1"/>
    <col min="11010" max="11010" width="7.42578125" customWidth="1"/>
    <col min="11011" max="11011" width="5.42578125" customWidth="1"/>
    <col min="11012" max="11012" width="35.85546875" customWidth="1"/>
    <col min="11013" max="11013" width="6.7109375" customWidth="1"/>
    <col min="11014" max="11016" width="0" hidden="1" customWidth="1"/>
    <col min="11017" max="11017" width="18.42578125" customWidth="1"/>
    <col min="11018" max="11018" width="0" hidden="1" customWidth="1"/>
    <col min="11019" max="11019" width="8.28515625" customWidth="1"/>
    <col min="11020" max="11020" width="4.140625" customWidth="1"/>
    <col min="11021" max="11021" width="2.7109375" customWidth="1"/>
    <col min="11023" max="11023" width="13" customWidth="1"/>
    <col min="11026" max="11026" width="15" customWidth="1"/>
    <col min="11264" max="11264" width="5.7109375" customWidth="1"/>
    <col min="11265" max="11265" width="5.42578125" customWidth="1"/>
    <col min="11266" max="11266" width="7.42578125" customWidth="1"/>
    <col min="11267" max="11267" width="5.42578125" customWidth="1"/>
    <col min="11268" max="11268" width="35.85546875" customWidth="1"/>
    <col min="11269" max="11269" width="6.7109375" customWidth="1"/>
    <col min="11270" max="11272" width="0" hidden="1" customWidth="1"/>
    <col min="11273" max="11273" width="18.42578125" customWidth="1"/>
    <col min="11274" max="11274" width="0" hidden="1" customWidth="1"/>
    <col min="11275" max="11275" width="8.28515625" customWidth="1"/>
    <col min="11276" max="11276" width="4.140625" customWidth="1"/>
    <col min="11277" max="11277" width="2.7109375" customWidth="1"/>
    <col min="11279" max="11279" width="13" customWidth="1"/>
    <col min="11282" max="11282" width="15" customWidth="1"/>
    <col min="11520" max="11520" width="5.7109375" customWidth="1"/>
    <col min="11521" max="11521" width="5.42578125" customWidth="1"/>
    <col min="11522" max="11522" width="7.42578125" customWidth="1"/>
    <col min="11523" max="11523" width="5.42578125" customWidth="1"/>
    <col min="11524" max="11524" width="35.85546875" customWidth="1"/>
    <col min="11525" max="11525" width="6.7109375" customWidth="1"/>
    <col min="11526" max="11528" width="0" hidden="1" customWidth="1"/>
    <col min="11529" max="11529" width="18.42578125" customWidth="1"/>
    <col min="11530" max="11530" width="0" hidden="1" customWidth="1"/>
    <col min="11531" max="11531" width="8.28515625" customWidth="1"/>
    <col min="11532" max="11532" width="4.140625" customWidth="1"/>
    <col min="11533" max="11533" width="2.7109375" customWidth="1"/>
    <col min="11535" max="11535" width="13" customWidth="1"/>
    <col min="11538" max="11538" width="15" customWidth="1"/>
    <col min="11776" max="11776" width="5.7109375" customWidth="1"/>
    <col min="11777" max="11777" width="5.42578125" customWidth="1"/>
    <col min="11778" max="11778" width="7.42578125" customWidth="1"/>
    <col min="11779" max="11779" width="5.42578125" customWidth="1"/>
    <col min="11780" max="11780" width="35.85546875" customWidth="1"/>
    <col min="11781" max="11781" width="6.7109375" customWidth="1"/>
    <col min="11782" max="11784" width="0" hidden="1" customWidth="1"/>
    <col min="11785" max="11785" width="18.42578125" customWidth="1"/>
    <col min="11786" max="11786" width="0" hidden="1" customWidth="1"/>
    <col min="11787" max="11787" width="8.28515625" customWidth="1"/>
    <col min="11788" max="11788" width="4.140625" customWidth="1"/>
    <col min="11789" max="11789" width="2.7109375" customWidth="1"/>
    <col min="11791" max="11791" width="13" customWidth="1"/>
    <col min="11794" max="11794" width="15" customWidth="1"/>
    <col min="12032" max="12032" width="5.7109375" customWidth="1"/>
    <col min="12033" max="12033" width="5.42578125" customWidth="1"/>
    <col min="12034" max="12034" width="7.42578125" customWidth="1"/>
    <col min="12035" max="12035" width="5.42578125" customWidth="1"/>
    <col min="12036" max="12036" width="35.85546875" customWidth="1"/>
    <col min="12037" max="12037" width="6.7109375" customWidth="1"/>
    <col min="12038" max="12040" width="0" hidden="1" customWidth="1"/>
    <col min="12041" max="12041" width="18.42578125" customWidth="1"/>
    <col min="12042" max="12042" width="0" hidden="1" customWidth="1"/>
    <col min="12043" max="12043" width="8.28515625" customWidth="1"/>
    <col min="12044" max="12044" width="4.140625" customWidth="1"/>
    <col min="12045" max="12045" width="2.7109375" customWidth="1"/>
    <col min="12047" max="12047" width="13" customWidth="1"/>
    <col min="12050" max="12050" width="15" customWidth="1"/>
    <col min="12288" max="12288" width="5.7109375" customWidth="1"/>
    <col min="12289" max="12289" width="5.42578125" customWidth="1"/>
    <col min="12290" max="12290" width="7.42578125" customWidth="1"/>
    <col min="12291" max="12291" width="5.42578125" customWidth="1"/>
    <col min="12292" max="12292" width="35.85546875" customWidth="1"/>
    <col min="12293" max="12293" width="6.7109375" customWidth="1"/>
    <col min="12294" max="12296" width="0" hidden="1" customWidth="1"/>
    <col min="12297" max="12297" width="18.42578125" customWidth="1"/>
    <col min="12298" max="12298" width="0" hidden="1" customWidth="1"/>
    <col min="12299" max="12299" width="8.28515625" customWidth="1"/>
    <col min="12300" max="12300" width="4.140625" customWidth="1"/>
    <col min="12301" max="12301" width="2.7109375" customWidth="1"/>
    <col min="12303" max="12303" width="13" customWidth="1"/>
    <col min="12306" max="12306" width="15" customWidth="1"/>
    <col min="12544" max="12544" width="5.7109375" customWidth="1"/>
    <col min="12545" max="12545" width="5.42578125" customWidth="1"/>
    <col min="12546" max="12546" width="7.42578125" customWidth="1"/>
    <col min="12547" max="12547" width="5.42578125" customWidth="1"/>
    <col min="12548" max="12548" width="35.85546875" customWidth="1"/>
    <col min="12549" max="12549" width="6.7109375" customWidth="1"/>
    <col min="12550" max="12552" width="0" hidden="1" customWidth="1"/>
    <col min="12553" max="12553" width="18.42578125" customWidth="1"/>
    <col min="12554" max="12554" width="0" hidden="1" customWidth="1"/>
    <col min="12555" max="12555" width="8.28515625" customWidth="1"/>
    <col min="12556" max="12556" width="4.140625" customWidth="1"/>
    <col min="12557" max="12557" width="2.7109375" customWidth="1"/>
    <col min="12559" max="12559" width="13" customWidth="1"/>
    <col min="12562" max="12562" width="15" customWidth="1"/>
    <col min="12800" max="12800" width="5.7109375" customWidth="1"/>
    <col min="12801" max="12801" width="5.42578125" customWidth="1"/>
    <col min="12802" max="12802" width="7.42578125" customWidth="1"/>
    <col min="12803" max="12803" width="5.42578125" customWidth="1"/>
    <col min="12804" max="12804" width="35.85546875" customWidth="1"/>
    <col min="12805" max="12805" width="6.7109375" customWidth="1"/>
    <col min="12806" max="12808" width="0" hidden="1" customWidth="1"/>
    <col min="12809" max="12809" width="18.42578125" customWidth="1"/>
    <col min="12810" max="12810" width="0" hidden="1" customWidth="1"/>
    <col min="12811" max="12811" width="8.28515625" customWidth="1"/>
    <col min="12812" max="12812" width="4.140625" customWidth="1"/>
    <col min="12813" max="12813" width="2.7109375" customWidth="1"/>
    <col min="12815" max="12815" width="13" customWidth="1"/>
    <col min="12818" max="12818" width="15" customWidth="1"/>
    <col min="13056" max="13056" width="5.7109375" customWidth="1"/>
    <col min="13057" max="13057" width="5.42578125" customWidth="1"/>
    <col min="13058" max="13058" width="7.42578125" customWidth="1"/>
    <col min="13059" max="13059" width="5.42578125" customWidth="1"/>
    <col min="13060" max="13060" width="35.85546875" customWidth="1"/>
    <col min="13061" max="13061" width="6.7109375" customWidth="1"/>
    <col min="13062" max="13064" width="0" hidden="1" customWidth="1"/>
    <col min="13065" max="13065" width="18.42578125" customWidth="1"/>
    <col min="13066" max="13066" width="0" hidden="1" customWidth="1"/>
    <col min="13067" max="13067" width="8.28515625" customWidth="1"/>
    <col min="13068" max="13068" width="4.140625" customWidth="1"/>
    <col min="13069" max="13069" width="2.7109375" customWidth="1"/>
    <col min="13071" max="13071" width="13" customWidth="1"/>
    <col min="13074" max="13074" width="15" customWidth="1"/>
    <col min="13312" max="13312" width="5.7109375" customWidth="1"/>
    <col min="13313" max="13313" width="5.42578125" customWidth="1"/>
    <col min="13314" max="13314" width="7.42578125" customWidth="1"/>
    <col min="13315" max="13315" width="5.42578125" customWidth="1"/>
    <col min="13316" max="13316" width="35.85546875" customWidth="1"/>
    <col min="13317" max="13317" width="6.7109375" customWidth="1"/>
    <col min="13318" max="13320" width="0" hidden="1" customWidth="1"/>
    <col min="13321" max="13321" width="18.42578125" customWidth="1"/>
    <col min="13322" max="13322" width="0" hidden="1" customWidth="1"/>
    <col min="13323" max="13323" width="8.28515625" customWidth="1"/>
    <col min="13324" max="13324" width="4.140625" customWidth="1"/>
    <col min="13325" max="13325" width="2.7109375" customWidth="1"/>
    <col min="13327" max="13327" width="13" customWidth="1"/>
    <col min="13330" max="13330" width="15" customWidth="1"/>
    <col min="13568" max="13568" width="5.7109375" customWidth="1"/>
    <col min="13569" max="13569" width="5.42578125" customWidth="1"/>
    <col min="13570" max="13570" width="7.42578125" customWidth="1"/>
    <col min="13571" max="13571" width="5.42578125" customWidth="1"/>
    <col min="13572" max="13572" width="35.85546875" customWidth="1"/>
    <col min="13573" max="13573" width="6.7109375" customWidth="1"/>
    <col min="13574" max="13576" width="0" hidden="1" customWidth="1"/>
    <col min="13577" max="13577" width="18.42578125" customWidth="1"/>
    <col min="13578" max="13578" width="0" hidden="1" customWidth="1"/>
    <col min="13579" max="13579" width="8.28515625" customWidth="1"/>
    <col min="13580" max="13580" width="4.140625" customWidth="1"/>
    <col min="13581" max="13581" width="2.7109375" customWidth="1"/>
    <col min="13583" max="13583" width="13" customWidth="1"/>
    <col min="13586" max="13586" width="15" customWidth="1"/>
    <col min="13824" max="13824" width="5.7109375" customWidth="1"/>
    <col min="13825" max="13825" width="5.42578125" customWidth="1"/>
    <col min="13826" max="13826" width="7.42578125" customWidth="1"/>
    <col min="13827" max="13827" width="5.42578125" customWidth="1"/>
    <col min="13828" max="13828" width="35.85546875" customWidth="1"/>
    <col min="13829" max="13829" width="6.7109375" customWidth="1"/>
    <col min="13830" max="13832" width="0" hidden="1" customWidth="1"/>
    <col min="13833" max="13833" width="18.42578125" customWidth="1"/>
    <col min="13834" max="13834" width="0" hidden="1" customWidth="1"/>
    <col min="13835" max="13835" width="8.28515625" customWidth="1"/>
    <col min="13836" max="13836" width="4.140625" customWidth="1"/>
    <col min="13837" max="13837" width="2.7109375" customWidth="1"/>
    <col min="13839" max="13839" width="13" customWidth="1"/>
    <col min="13842" max="13842" width="15" customWidth="1"/>
    <col min="14080" max="14080" width="5.7109375" customWidth="1"/>
    <col min="14081" max="14081" width="5.42578125" customWidth="1"/>
    <col min="14082" max="14082" width="7.42578125" customWidth="1"/>
    <col min="14083" max="14083" width="5.42578125" customWidth="1"/>
    <col min="14084" max="14084" width="35.85546875" customWidth="1"/>
    <col min="14085" max="14085" width="6.7109375" customWidth="1"/>
    <col min="14086" max="14088" width="0" hidden="1" customWidth="1"/>
    <col min="14089" max="14089" width="18.42578125" customWidth="1"/>
    <col min="14090" max="14090" width="0" hidden="1" customWidth="1"/>
    <col min="14091" max="14091" width="8.28515625" customWidth="1"/>
    <col min="14092" max="14092" width="4.140625" customWidth="1"/>
    <col min="14093" max="14093" width="2.7109375" customWidth="1"/>
    <col min="14095" max="14095" width="13" customWidth="1"/>
    <col min="14098" max="14098" width="15" customWidth="1"/>
    <col min="14336" max="14336" width="5.7109375" customWidth="1"/>
    <col min="14337" max="14337" width="5.42578125" customWidth="1"/>
    <col min="14338" max="14338" width="7.42578125" customWidth="1"/>
    <col min="14339" max="14339" width="5.42578125" customWidth="1"/>
    <col min="14340" max="14340" width="35.85546875" customWidth="1"/>
    <col min="14341" max="14341" width="6.7109375" customWidth="1"/>
    <col min="14342" max="14344" width="0" hidden="1" customWidth="1"/>
    <col min="14345" max="14345" width="18.42578125" customWidth="1"/>
    <col min="14346" max="14346" width="0" hidden="1" customWidth="1"/>
    <col min="14347" max="14347" width="8.28515625" customWidth="1"/>
    <col min="14348" max="14348" width="4.140625" customWidth="1"/>
    <col min="14349" max="14349" width="2.7109375" customWidth="1"/>
    <col min="14351" max="14351" width="13" customWidth="1"/>
    <col min="14354" max="14354" width="15" customWidth="1"/>
    <col min="14592" max="14592" width="5.7109375" customWidth="1"/>
    <col min="14593" max="14593" width="5.42578125" customWidth="1"/>
    <col min="14594" max="14594" width="7.42578125" customWidth="1"/>
    <col min="14595" max="14595" width="5.42578125" customWidth="1"/>
    <col min="14596" max="14596" width="35.85546875" customWidth="1"/>
    <col min="14597" max="14597" width="6.7109375" customWidth="1"/>
    <col min="14598" max="14600" width="0" hidden="1" customWidth="1"/>
    <col min="14601" max="14601" width="18.42578125" customWidth="1"/>
    <col min="14602" max="14602" width="0" hidden="1" customWidth="1"/>
    <col min="14603" max="14603" width="8.28515625" customWidth="1"/>
    <col min="14604" max="14604" width="4.140625" customWidth="1"/>
    <col min="14605" max="14605" width="2.7109375" customWidth="1"/>
    <col min="14607" max="14607" width="13" customWidth="1"/>
    <col min="14610" max="14610" width="15" customWidth="1"/>
    <col min="14848" max="14848" width="5.7109375" customWidth="1"/>
    <col min="14849" max="14849" width="5.42578125" customWidth="1"/>
    <col min="14850" max="14850" width="7.42578125" customWidth="1"/>
    <col min="14851" max="14851" width="5.42578125" customWidth="1"/>
    <col min="14852" max="14852" width="35.85546875" customWidth="1"/>
    <col min="14853" max="14853" width="6.7109375" customWidth="1"/>
    <col min="14854" max="14856" width="0" hidden="1" customWidth="1"/>
    <col min="14857" max="14857" width="18.42578125" customWidth="1"/>
    <col min="14858" max="14858" width="0" hidden="1" customWidth="1"/>
    <col min="14859" max="14859" width="8.28515625" customWidth="1"/>
    <col min="14860" max="14860" width="4.140625" customWidth="1"/>
    <col min="14861" max="14861" width="2.7109375" customWidth="1"/>
    <col min="14863" max="14863" width="13" customWidth="1"/>
    <col min="14866" max="14866" width="15" customWidth="1"/>
    <col min="15104" max="15104" width="5.7109375" customWidth="1"/>
    <col min="15105" max="15105" width="5.42578125" customWidth="1"/>
    <col min="15106" max="15106" width="7.42578125" customWidth="1"/>
    <col min="15107" max="15107" width="5.42578125" customWidth="1"/>
    <col min="15108" max="15108" width="35.85546875" customWidth="1"/>
    <col min="15109" max="15109" width="6.7109375" customWidth="1"/>
    <col min="15110" max="15112" width="0" hidden="1" customWidth="1"/>
    <col min="15113" max="15113" width="18.42578125" customWidth="1"/>
    <col min="15114" max="15114" width="0" hidden="1" customWidth="1"/>
    <col min="15115" max="15115" width="8.28515625" customWidth="1"/>
    <col min="15116" max="15116" width="4.140625" customWidth="1"/>
    <col min="15117" max="15117" width="2.7109375" customWidth="1"/>
    <col min="15119" max="15119" width="13" customWidth="1"/>
    <col min="15122" max="15122" width="15" customWidth="1"/>
    <col min="15360" max="15360" width="5.7109375" customWidth="1"/>
    <col min="15361" max="15361" width="5.42578125" customWidth="1"/>
    <col min="15362" max="15362" width="7.42578125" customWidth="1"/>
    <col min="15363" max="15363" width="5.42578125" customWidth="1"/>
    <col min="15364" max="15364" width="35.85546875" customWidth="1"/>
    <col min="15365" max="15365" width="6.7109375" customWidth="1"/>
    <col min="15366" max="15368" width="0" hidden="1" customWidth="1"/>
    <col min="15369" max="15369" width="18.42578125" customWidth="1"/>
    <col min="15370" max="15370" width="0" hidden="1" customWidth="1"/>
    <col min="15371" max="15371" width="8.28515625" customWidth="1"/>
    <col min="15372" max="15372" width="4.140625" customWidth="1"/>
    <col min="15373" max="15373" width="2.7109375" customWidth="1"/>
    <col min="15375" max="15375" width="13" customWidth="1"/>
    <col min="15378" max="15378" width="15" customWidth="1"/>
    <col min="15616" max="15616" width="5.7109375" customWidth="1"/>
    <col min="15617" max="15617" width="5.42578125" customWidth="1"/>
    <col min="15618" max="15618" width="7.42578125" customWidth="1"/>
    <col min="15619" max="15619" width="5.42578125" customWidth="1"/>
    <col min="15620" max="15620" width="35.85546875" customWidth="1"/>
    <col min="15621" max="15621" width="6.7109375" customWidth="1"/>
    <col min="15622" max="15624" width="0" hidden="1" customWidth="1"/>
    <col min="15625" max="15625" width="18.42578125" customWidth="1"/>
    <col min="15626" max="15626" width="0" hidden="1" customWidth="1"/>
    <col min="15627" max="15627" width="8.28515625" customWidth="1"/>
    <col min="15628" max="15628" width="4.140625" customWidth="1"/>
    <col min="15629" max="15629" width="2.7109375" customWidth="1"/>
    <col min="15631" max="15631" width="13" customWidth="1"/>
    <col min="15634" max="15634" width="15" customWidth="1"/>
    <col min="15872" max="15872" width="5.7109375" customWidth="1"/>
    <col min="15873" max="15873" width="5.42578125" customWidth="1"/>
    <col min="15874" max="15874" width="7.42578125" customWidth="1"/>
    <col min="15875" max="15875" width="5.42578125" customWidth="1"/>
    <col min="15876" max="15876" width="35.85546875" customWidth="1"/>
    <col min="15877" max="15877" width="6.7109375" customWidth="1"/>
    <col min="15878" max="15880" width="0" hidden="1" customWidth="1"/>
    <col min="15881" max="15881" width="18.42578125" customWidth="1"/>
    <col min="15882" max="15882" width="0" hidden="1" customWidth="1"/>
    <col min="15883" max="15883" width="8.28515625" customWidth="1"/>
    <col min="15884" max="15884" width="4.140625" customWidth="1"/>
    <col min="15885" max="15885" width="2.7109375" customWidth="1"/>
    <col min="15887" max="15887" width="13" customWidth="1"/>
    <col min="15890" max="15890" width="15" customWidth="1"/>
    <col min="16128" max="16128" width="5.7109375" customWidth="1"/>
    <col min="16129" max="16129" width="5.42578125" customWidth="1"/>
    <col min="16130" max="16130" width="7.42578125" customWidth="1"/>
    <col min="16131" max="16131" width="5.42578125" customWidth="1"/>
    <col min="16132" max="16132" width="35.85546875" customWidth="1"/>
    <col min="16133" max="16133" width="6.7109375" customWidth="1"/>
    <col min="16134" max="16136" width="0" hidden="1" customWidth="1"/>
    <col min="16137" max="16137" width="18.42578125" customWidth="1"/>
    <col min="16138" max="16138" width="0" hidden="1" customWidth="1"/>
    <col min="16139" max="16139" width="8.28515625" customWidth="1"/>
    <col min="16140" max="16140" width="4.140625" customWidth="1"/>
    <col min="16141" max="16141" width="2.7109375" customWidth="1"/>
    <col min="16143" max="16143" width="13" customWidth="1"/>
    <col min="16146" max="16146" width="15" customWidth="1"/>
  </cols>
  <sheetData>
    <row r="1" spans="1:12" x14ac:dyDescent="0.2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5"/>
      <c r="L1" s="176"/>
    </row>
    <row r="2" spans="1:12" x14ac:dyDescent="0.2">
      <c r="A2" s="318" t="s">
        <v>242</v>
      </c>
      <c r="B2" s="319"/>
      <c r="C2" s="319"/>
      <c r="D2" s="319"/>
      <c r="E2" s="319"/>
      <c r="F2" s="319"/>
      <c r="G2" s="319"/>
      <c r="H2" s="177"/>
      <c r="I2" s="177"/>
      <c r="J2" s="177"/>
      <c r="K2" s="1"/>
      <c r="L2" s="178"/>
    </row>
    <row r="3" spans="1:12" x14ac:dyDescent="0.2">
      <c r="A3" s="179" t="s">
        <v>243</v>
      </c>
      <c r="B3" s="180"/>
      <c r="C3" s="180"/>
      <c r="D3" s="180"/>
      <c r="E3" s="177"/>
      <c r="F3" s="177"/>
      <c r="G3" s="177"/>
      <c r="H3" s="177"/>
      <c r="I3" s="177"/>
      <c r="J3" s="177"/>
      <c r="K3" s="1"/>
      <c r="L3" s="178"/>
    </row>
    <row r="4" spans="1:12" x14ac:dyDescent="0.2">
      <c r="A4" s="179"/>
      <c r="B4" s="180"/>
      <c r="C4" s="180"/>
      <c r="D4" s="180"/>
      <c r="E4" s="177"/>
      <c r="F4" s="177"/>
      <c r="G4" s="177"/>
      <c r="H4" s="177"/>
      <c r="I4" s="177"/>
      <c r="J4" s="177"/>
      <c r="K4" s="1"/>
      <c r="L4" s="178"/>
    </row>
    <row r="5" spans="1:12" x14ac:dyDescent="0.2">
      <c r="A5" s="181" t="s">
        <v>379</v>
      </c>
      <c r="B5" s="182"/>
      <c r="C5" s="182"/>
      <c r="D5" s="182"/>
      <c r="E5" s="182"/>
      <c r="F5" s="182"/>
      <c r="G5" s="182"/>
      <c r="H5" s="182"/>
      <c r="I5" s="182"/>
      <c r="J5" s="182"/>
      <c r="K5" s="183"/>
      <c r="L5" s="178"/>
    </row>
    <row r="6" spans="1:12" x14ac:dyDescent="0.2">
      <c r="A6" s="181" t="s">
        <v>380</v>
      </c>
      <c r="B6" s="182"/>
      <c r="C6" s="182"/>
      <c r="D6" s="182"/>
      <c r="E6" s="182"/>
      <c r="F6" s="182"/>
      <c r="G6" s="182"/>
      <c r="H6" s="182"/>
      <c r="I6" s="182"/>
      <c r="J6" s="182"/>
      <c r="K6" s="183"/>
      <c r="L6" s="178"/>
    </row>
    <row r="7" spans="1:12" x14ac:dyDescent="0.2">
      <c r="A7" s="181" t="s">
        <v>381</v>
      </c>
      <c r="B7" s="182"/>
      <c r="C7" s="182"/>
      <c r="D7" s="182"/>
      <c r="E7" s="182"/>
      <c r="F7" s="182"/>
      <c r="G7" s="182"/>
      <c r="H7" s="182"/>
      <c r="I7" s="182"/>
      <c r="J7" s="182"/>
      <c r="K7" s="183"/>
      <c r="L7" s="178"/>
    </row>
    <row r="8" spans="1:12" x14ac:dyDescent="0.2">
      <c r="A8" s="181" t="s">
        <v>382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  <c r="L8" s="178"/>
    </row>
    <row r="9" spans="1:12" x14ac:dyDescent="0.2">
      <c r="A9" s="181" t="s">
        <v>244</v>
      </c>
      <c r="B9" s="182"/>
      <c r="C9" s="182"/>
      <c r="D9" s="182"/>
      <c r="E9" s="182"/>
      <c r="F9" s="182"/>
      <c r="G9" s="182"/>
      <c r="H9" s="182"/>
      <c r="I9" s="182"/>
      <c r="J9" s="182"/>
      <c r="K9" s="183"/>
      <c r="L9" s="178"/>
    </row>
    <row r="10" spans="1:12" x14ac:dyDescent="0.2">
      <c r="A10" s="181"/>
      <c r="B10" s="182"/>
      <c r="C10" s="182"/>
      <c r="D10" s="182"/>
      <c r="E10" s="182"/>
      <c r="F10" s="182"/>
      <c r="G10" s="182"/>
      <c r="H10" s="182"/>
      <c r="I10" s="182"/>
      <c r="J10" s="182"/>
      <c r="K10" s="183"/>
      <c r="L10" s="178"/>
    </row>
    <row r="11" spans="1:12" x14ac:dyDescent="0.2">
      <c r="A11" s="184"/>
      <c r="B11" s="177"/>
      <c r="C11" s="177"/>
      <c r="D11" s="177"/>
      <c r="E11" s="177"/>
      <c r="F11" s="177"/>
      <c r="G11" s="177"/>
      <c r="H11" s="177"/>
      <c r="I11" s="177"/>
      <c r="J11" s="177"/>
      <c r="K11" s="1"/>
      <c r="L11" s="178"/>
    </row>
    <row r="12" spans="1:12" x14ac:dyDescent="0.2">
      <c r="A12" s="179" t="s">
        <v>245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"/>
      <c r="L12" s="178"/>
    </row>
    <row r="13" spans="1:12" x14ac:dyDescent="0.2">
      <c r="A13" s="179"/>
      <c r="B13" s="177"/>
      <c r="C13" s="177"/>
      <c r="D13" s="177"/>
      <c r="E13" s="177"/>
      <c r="F13" s="177"/>
      <c r="G13" s="177"/>
      <c r="H13" s="177"/>
      <c r="I13" s="177"/>
      <c r="J13" s="177"/>
      <c r="K13" s="1"/>
      <c r="L13" s="178"/>
    </row>
    <row r="14" spans="1:12" x14ac:dyDescent="0.2">
      <c r="A14" s="179" t="s">
        <v>246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"/>
      <c r="L14" s="178"/>
    </row>
    <row r="15" spans="1:12" x14ac:dyDescent="0.2">
      <c r="A15" s="185" t="s">
        <v>247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"/>
      <c r="L15" s="178"/>
    </row>
    <row r="16" spans="1:12" x14ac:dyDescent="0.2">
      <c r="A16" s="184" t="s">
        <v>248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"/>
      <c r="L16" s="178"/>
    </row>
    <row r="17" spans="1:12" x14ac:dyDescent="0.2">
      <c r="A17" s="184" t="s">
        <v>249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"/>
      <c r="L17" s="178"/>
    </row>
    <row r="18" spans="1:12" x14ac:dyDescent="0.2">
      <c r="A18" s="184" t="s">
        <v>250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"/>
      <c r="L18" s="178"/>
    </row>
    <row r="19" spans="1:12" x14ac:dyDescent="0.2">
      <c r="A19" s="184" t="s">
        <v>251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"/>
      <c r="L19" s="178"/>
    </row>
    <row r="20" spans="1:12" x14ac:dyDescent="0.2">
      <c r="A20" s="184" t="s">
        <v>252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"/>
      <c r="L20" s="178"/>
    </row>
    <row r="21" spans="1:12" x14ac:dyDescent="0.2">
      <c r="A21" s="184" t="s">
        <v>253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"/>
      <c r="L21" s="178"/>
    </row>
    <row r="22" spans="1:12" x14ac:dyDescent="0.2">
      <c r="A22" s="186" t="s">
        <v>254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"/>
      <c r="L22" s="178"/>
    </row>
    <row r="23" spans="1:12" x14ac:dyDescent="0.2">
      <c r="A23" s="186" t="s">
        <v>255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"/>
      <c r="L23" s="178"/>
    </row>
    <row r="24" spans="1:12" x14ac:dyDescent="0.2">
      <c r="A24" s="186" t="s">
        <v>256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"/>
      <c r="L24" s="178"/>
    </row>
    <row r="25" spans="1:12" x14ac:dyDescent="0.2">
      <c r="A25" s="186" t="s">
        <v>257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"/>
      <c r="L25" s="178"/>
    </row>
    <row r="26" spans="1:12" x14ac:dyDescent="0.2">
      <c r="A26" s="186" t="s">
        <v>258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"/>
      <c r="L26" s="178"/>
    </row>
    <row r="27" spans="1:12" x14ac:dyDescent="0.2">
      <c r="A27" s="184" t="s">
        <v>259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"/>
      <c r="L27" s="178"/>
    </row>
    <row r="28" spans="1:12" x14ac:dyDescent="0.2">
      <c r="A28" s="184"/>
      <c r="B28" s="177"/>
      <c r="C28" s="177"/>
      <c r="D28" s="177"/>
      <c r="E28" s="177"/>
      <c r="F28" s="177"/>
      <c r="G28" s="177"/>
      <c r="H28" s="177"/>
      <c r="I28" s="177"/>
      <c r="J28" s="177"/>
      <c r="K28" s="1"/>
      <c r="L28" s="178"/>
    </row>
    <row r="29" spans="1:12" x14ac:dyDescent="0.2">
      <c r="A29" s="179" t="s">
        <v>260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"/>
      <c r="L29" s="178"/>
    </row>
    <row r="30" spans="1:12" x14ac:dyDescent="0.2">
      <c r="A30" s="184" t="s">
        <v>261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"/>
      <c r="L30" s="178"/>
    </row>
    <row r="31" spans="1:12" x14ac:dyDescent="0.2">
      <c r="A31" s="184" t="s">
        <v>262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"/>
      <c r="L31" s="178"/>
    </row>
    <row r="32" spans="1:12" x14ac:dyDescent="0.2">
      <c r="A32" s="184" t="s">
        <v>263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"/>
      <c r="L32" s="178"/>
    </row>
    <row r="33" spans="1:12" x14ac:dyDescent="0.2">
      <c r="A33" s="184"/>
      <c r="B33" s="177"/>
      <c r="C33" s="177"/>
      <c r="D33" s="177"/>
      <c r="E33" s="177"/>
      <c r="F33" s="177"/>
      <c r="G33" s="177"/>
      <c r="H33" s="177"/>
      <c r="I33" s="177"/>
      <c r="J33" s="177"/>
      <c r="K33" s="1"/>
      <c r="L33" s="178"/>
    </row>
    <row r="34" spans="1:12" x14ac:dyDescent="0.2">
      <c r="A34" s="179" t="s">
        <v>264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"/>
      <c r="L34" s="178"/>
    </row>
    <row r="35" spans="1:12" x14ac:dyDescent="0.2">
      <c r="A35" s="184" t="s">
        <v>265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"/>
      <c r="L35" s="178"/>
    </row>
    <row r="36" spans="1:12" x14ac:dyDescent="0.2">
      <c r="A36" s="186" t="s">
        <v>266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"/>
      <c r="L36" s="178"/>
    </row>
    <row r="37" spans="1:12" x14ac:dyDescent="0.2">
      <c r="A37" s="184" t="s">
        <v>267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"/>
      <c r="L37" s="178"/>
    </row>
    <row r="38" spans="1:12" x14ac:dyDescent="0.2">
      <c r="A38" s="184" t="s">
        <v>268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"/>
      <c r="L38" s="178"/>
    </row>
    <row r="39" spans="1:12" x14ac:dyDescent="0.2">
      <c r="A39" s="184"/>
      <c r="B39" s="177"/>
      <c r="C39" s="177"/>
      <c r="D39" s="177"/>
      <c r="E39" s="177"/>
      <c r="F39" s="177"/>
      <c r="G39" s="177"/>
      <c r="H39" s="177"/>
      <c r="I39" s="177"/>
      <c r="J39" s="177"/>
      <c r="K39" s="1"/>
      <c r="L39" s="178"/>
    </row>
    <row r="40" spans="1:12" x14ac:dyDescent="0.2">
      <c r="A40" s="179" t="s">
        <v>269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"/>
      <c r="L40" s="178"/>
    </row>
    <row r="41" spans="1:12" x14ac:dyDescent="0.2">
      <c r="A41" s="184" t="s">
        <v>270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"/>
      <c r="L41" s="178"/>
    </row>
    <row r="42" spans="1:12" x14ac:dyDescent="0.2">
      <c r="A42" s="186" t="s">
        <v>271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"/>
      <c r="L42" s="178"/>
    </row>
    <row r="43" spans="1:12" x14ac:dyDescent="0.2">
      <c r="A43" s="186" t="s">
        <v>272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"/>
      <c r="L43" s="178"/>
    </row>
    <row r="44" spans="1:12" x14ac:dyDescent="0.2">
      <c r="A44" s="184" t="s">
        <v>273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"/>
      <c r="L44" s="178"/>
    </row>
    <row r="45" spans="1:12" x14ac:dyDescent="0.2">
      <c r="A45" s="184" t="s">
        <v>274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"/>
      <c r="L45" s="178"/>
    </row>
    <row r="46" spans="1:12" x14ac:dyDescent="0.2">
      <c r="A46" s="184"/>
      <c r="B46" s="177"/>
      <c r="C46" s="177"/>
      <c r="D46" s="177"/>
      <c r="E46" s="177"/>
      <c r="F46" s="177"/>
      <c r="G46" s="177"/>
      <c r="H46" s="177"/>
      <c r="I46" s="177"/>
      <c r="J46" s="177"/>
      <c r="K46" s="1"/>
      <c r="L46" s="178"/>
    </row>
    <row r="47" spans="1:12" x14ac:dyDescent="0.2">
      <c r="A47" s="179" t="s">
        <v>275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"/>
      <c r="L47" s="178"/>
    </row>
    <row r="48" spans="1:12" x14ac:dyDescent="0.2">
      <c r="A48" s="184" t="s">
        <v>276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"/>
      <c r="L48" s="178"/>
    </row>
    <row r="49" spans="1:12" x14ac:dyDescent="0.2">
      <c r="A49" s="184" t="s">
        <v>277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"/>
      <c r="L49" s="178"/>
    </row>
    <row r="50" spans="1:12" x14ac:dyDescent="0.2">
      <c r="A50" s="184" t="s">
        <v>278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"/>
      <c r="L50" s="178"/>
    </row>
    <row r="51" spans="1:12" x14ac:dyDescent="0.2">
      <c r="A51" s="184"/>
      <c r="B51" s="177"/>
      <c r="C51" s="177"/>
      <c r="D51" s="177"/>
      <c r="E51" s="177"/>
      <c r="F51" s="177"/>
      <c r="G51" s="177"/>
      <c r="H51" s="177"/>
      <c r="I51" s="177"/>
      <c r="J51" s="177"/>
      <c r="K51" s="1"/>
      <c r="L51" s="178"/>
    </row>
    <row r="52" spans="1:12" x14ac:dyDescent="0.2">
      <c r="A52" s="179" t="s">
        <v>279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"/>
      <c r="L52" s="178"/>
    </row>
    <row r="53" spans="1:12" x14ac:dyDescent="0.2">
      <c r="A53" s="184" t="s">
        <v>280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"/>
      <c r="L53" s="178"/>
    </row>
    <row r="54" spans="1:12" x14ac:dyDescent="0.2">
      <c r="A54" s="184" t="s">
        <v>281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"/>
      <c r="L54" s="178"/>
    </row>
    <row r="55" spans="1:12" x14ac:dyDescent="0.2">
      <c r="A55" s="184" t="s">
        <v>282</v>
      </c>
      <c r="B55" s="177"/>
      <c r="C55" s="177"/>
      <c r="D55" s="177"/>
      <c r="E55" s="177"/>
      <c r="F55" s="177"/>
      <c r="G55" s="177"/>
      <c r="H55" s="177"/>
      <c r="I55" s="177"/>
      <c r="J55" s="177"/>
      <c r="K55" s="1"/>
      <c r="L55" s="178"/>
    </row>
    <row r="56" spans="1:12" x14ac:dyDescent="0.2">
      <c r="A56" s="184" t="s">
        <v>283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"/>
      <c r="L56" s="178"/>
    </row>
    <row r="57" spans="1:12" x14ac:dyDescent="0.2">
      <c r="A57" s="184" t="s">
        <v>284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"/>
      <c r="L57" s="178"/>
    </row>
    <row r="58" spans="1:12" x14ac:dyDescent="0.2">
      <c r="A58" s="184" t="s">
        <v>285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"/>
      <c r="L58" s="178"/>
    </row>
    <row r="59" spans="1:12" ht="13.5" thickBot="1" x14ac:dyDescent="0.25">
      <c r="A59" s="187"/>
      <c r="B59" s="188" t="s">
        <v>286</v>
      </c>
      <c r="C59" s="188"/>
      <c r="D59" s="188"/>
      <c r="E59" s="188"/>
      <c r="F59" s="188"/>
      <c r="G59" s="188"/>
      <c r="H59" s="188"/>
      <c r="I59" s="188"/>
      <c r="J59" s="188"/>
      <c r="K59" s="189"/>
      <c r="L59" s="190"/>
    </row>
    <row r="60" spans="1:12" x14ac:dyDescent="0.2">
      <c r="A60" s="173"/>
      <c r="B60" s="174" t="s">
        <v>237</v>
      </c>
      <c r="C60" s="174"/>
      <c r="D60" s="174"/>
      <c r="E60" s="174"/>
      <c r="F60" s="174"/>
      <c r="G60" s="174"/>
      <c r="H60" s="174"/>
      <c r="I60" s="174"/>
      <c r="J60" s="174"/>
      <c r="K60" s="175"/>
      <c r="L60" s="176"/>
    </row>
    <row r="61" spans="1:12" x14ac:dyDescent="0.2">
      <c r="A61" s="184"/>
      <c r="B61" s="177" t="s">
        <v>238</v>
      </c>
      <c r="C61" s="177"/>
      <c r="D61" s="177"/>
      <c r="E61" s="177"/>
      <c r="F61" s="177"/>
      <c r="G61" s="177"/>
      <c r="H61" s="177"/>
      <c r="I61" s="177"/>
      <c r="J61" s="177"/>
      <c r="K61" s="1"/>
      <c r="L61" s="178"/>
    </row>
    <row r="62" spans="1:12" x14ac:dyDescent="0.2">
      <c r="A62" s="184"/>
      <c r="B62" s="177" t="s">
        <v>287</v>
      </c>
      <c r="C62" s="177"/>
      <c r="D62" s="177"/>
      <c r="E62" s="177"/>
      <c r="F62" s="177"/>
      <c r="G62" s="177"/>
      <c r="H62" s="177"/>
      <c r="I62" s="177"/>
      <c r="J62" s="177"/>
      <c r="K62" s="1"/>
      <c r="L62" s="178"/>
    </row>
    <row r="63" spans="1:12" x14ac:dyDescent="0.2">
      <c r="A63" s="184"/>
      <c r="B63" s="177" t="s">
        <v>288</v>
      </c>
      <c r="C63" s="177"/>
      <c r="D63" s="177"/>
      <c r="E63" s="177"/>
      <c r="F63" s="177"/>
      <c r="G63" s="177"/>
      <c r="H63" s="177"/>
      <c r="I63" s="177"/>
      <c r="J63" s="177"/>
      <c r="K63" s="1"/>
      <c r="L63" s="178"/>
    </row>
    <row r="64" spans="1:12" ht="13.5" x14ac:dyDescent="0.25">
      <c r="A64" s="191"/>
      <c r="B64" s="192" t="s">
        <v>289</v>
      </c>
      <c r="C64" s="192"/>
      <c r="D64" s="192"/>
      <c r="E64" s="192"/>
      <c r="F64" s="192"/>
      <c r="G64" s="192"/>
      <c r="H64" s="192"/>
      <c r="I64" s="192"/>
      <c r="J64" s="177"/>
      <c r="K64" s="1"/>
      <c r="L64" s="178"/>
    </row>
    <row r="65" spans="1:12" x14ac:dyDescent="0.2">
      <c r="A65" s="179" t="s">
        <v>290</v>
      </c>
      <c r="B65" s="177"/>
      <c r="C65" s="177"/>
      <c r="D65" s="177"/>
      <c r="E65" s="177"/>
      <c r="F65" s="177"/>
      <c r="G65" s="177"/>
      <c r="H65" s="177"/>
      <c r="I65" s="177"/>
      <c r="J65" s="177"/>
      <c r="K65" s="1"/>
      <c r="L65" s="178"/>
    </row>
    <row r="66" spans="1:12" x14ac:dyDescent="0.2">
      <c r="A66" s="179"/>
      <c r="B66" s="177"/>
      <c r="C66" s="177"/>
      <c r="D66" s="177"/>
      <c r="E66" s="177"/>
      <c r="F66" s="177"/>
      <c r="G66" s="177"/>
      <c r="H66" s="177"/>
      <c r="I66" s="177"/>
      <c r="J66" s="177"/>
      <c r="K66" s="1"/>
      <c r="L66" s="178"/>
    </row>
    <row r="67" spans="1:12" x14ac:dyDescent="0.2">
      <c r="A67" s="184" t="s">
        <v>291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"/>
      <c r="L67" s="178"/>
    </row>
    <row r="68" spans="1:12" x14ac:dyDescent="0.2">
      <c r="A68" s="184" t="s">
        <v>292</v>
      </c>
      <c r="B68" s="177"/>
      <c r="C68" s="177"/>
      <c r="D68" s="177"/>
      <c r="E68" s="177"/>
      <c r="F68" s="177"/>
      <c r="G68" s="177"/>
      <c r="H68" s="177"/>
      <c r="I68" s="177"/>
      <c r="J68" s="177"/>
      <c r="K68" s="1"/>
      <c r="L68" s="178"/>
    </row>
    <row r="69" spans="1:12" x14ac:dyDescent="0.2">
      <c r="A69" s="184"/>
      <c r="B69" s="177"/>
      <c r="C69" s="177"/>
      <c r="D69" s="177"/>
      <c r="E69" s="177"/>
      <c r="F69" s="177"/>
      <c r="G69" s="177"/>
      <c r="H69" s="177"/>
      <c r="I69" s="177"/>
      <c r="J69" s="177"/>
      <c r="K69" s="1"/>
      <c r="L69" s="178"/>
    </row>
    <row r="70" spans="1:12" x14ac:dyDescent="0.2">
      <c r="A70" s="179" t="s">
        <v>293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"/>
      <c r="L70" s="178"/>
    </row>
    <row r="71" spans="1:12" x14ac:dyDescent="0.2">
      <c r="A71" s="179"/>
      <c r="B71" s="177"/>
      <c r="C71" s="177"/>
      <c r="D71" s="177"/>
      <c r="E71" s="177"/>
      <c r="F71" s="177"/>
      <c r="G71" s="177"/>
      <c r="H71" s="177"/>
      <c r="I71" s="177"/>
      <c r="J71" s="177"/>
      <c r="K71" s="1"/>
      <c r="L71" s="178"/>
    </row>
    <row r="72" spans="1:12" x14ac:dyDescent="0.2">
      <c r="A72" s="184" t="s">
        <v>294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"/>
      <c r="L72" s="178"/>
    </row>
    <row r="73" spans="1:12" x14ac:dyDescent="0.2">
      <c r="A73" s="186" t="s">
        <v>295</v>
      </c>
      <c r="B73" s="177"/>
      <c r="C73" s="177"/>
      <c r="D73" s="177"/>
      <c r="E73" s="177"/>
      <c r="F73" s="177"/>
      <c r="G73" s="177"/>
      <c r="H73" s="177"/>
      <c r="I73" s="177"/>
      <c r="J73" s="177"/>
      <c r="K73" s="1"/>
      <c r="L73" s="178"/>
    </row>
    <row r="74" spans="1:12" x14ac:dyDescent="0.2">
      <c r="A74" s="186" t="s">
        <v>296</v>
      </c>
      <c r="B74" s="177"/>
      <c r="C74" s="177"/>
      <c r="D74" s="177"/>
      <c r="E74" s="177"/>
      <c r="F74" s="177"/>
      <c r="G74" s="177"/>
      <c r="H74" s="177"/>
      <c r="I74" s="177"/>
      <c r="J74" s="177"/>
      <c r="K74" s="1"/>
      <c r="L74" s="178"/>
    </row>
    <row r="75" spans="1:12" x14ac:dyDescent="0.2">
      <c r="A75" s="186" t="s">
        <v>297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"/>
      <c r="L75" s="178"/>
    </row>
    <row r="76" spans="1:12" x14ac:dyDescent="0.2">
      <c r="A76" s="186" t="s">
        <v>298</v>
      </c>
      <c r="B76" s="177"/>
      <c r="C76" s="177"/>
      <c r="D76" s="177"/>
      <c r="E76" s="177"/>
      <c r="F76" s="177"/>
      <c r="G76" s="177"/>
      <c r="H76" s="177"/>
      <c r="I76" s="177"/>
      <c r="J76" s="177"/>
      <c r="K76" s="1"/>
      <c r="L76" s="178"/>
    </row>
    <row r="77" spans="1:12" x14ac:dyDescent="0.2">
      <c r="A77" s="186" t="s">
        <v>299</v>
      </c>
      <c r="B77" s="177"/>
      <c r="C77" s="177"/>
      <c r="D77" s="177"/>
      <c r="E77" s="177"/>
      <c r="F77" s="177"/>
      <c r="G77" s="177"/>
      <c r="H77" s="177"/>
      <c r="I77" s="177"/>
      <c r="J77" s="177"/>
      <c r="K77" s="1"/>
      <c r="L77" s="178"/>
    </row>
    <row r="78" spans="1:12" x14ac:dyDescent="0.2">
      <c r="A78" s="184"/>
      <c r="B78" s="177"/>
      <c r="C78" s="177"/>
      <c r="D78" s="177"/>
      <c r="E78" s="177"/>
      <c r="F78" s="177"/>
      <c r="G78" s="177"/>
      <c r="H78" s="177"/>
      <c r="I78" s="177"/>
      <c r="J78" s="177"/>
      <c r="K78" s="1"/>
      <c r="L78" s="178"/>
    </row>
    <row r="79" spans="1:12" x14ac:dyDescent="0.2">
      <c r="A79" s="179" t="s">
        <v>300</v>
      </c>
      <c r="B79" s="177"/>
      <c r="C79" s="177"/>
      <c r="D79" s="177"/>
      <c r="E79" s="177"/>
      <c r="F79" s="177"/>
      <c r="G79" s="177"/>
      <c r="H79" s="177"/>
      <c r="I79" s="177"/>
      <c r="J79" s="177"/>
      <c r="K79" s="1"/>
      <c r="L79" s="178"/>
    </row>
    <row r="80" spans="1:12" x14ac:dyDescent="0.2">
      <c r="A80" s="179"/>
      <c r="B80" s="177"/>
      <c r="C80" s="177"/>
      <c r="D80" s="177"/>
      <c r="E80" s="177"/>
      <c r="F80" s="177"/>
      <c r="G80" s="177"/>
      <c r="H80" s="177"/>
      <c r="I80" s="177"/>
      <c r="J80" s="177"/>
      <c r="K80" s="1"/>
      <c r="L80" s="178"/>
    </row>
    <row r="81" spans="1:12" x14ac:dyDescent="0.2">
      <c r="A81" s="184" t="s">
        <v>301</v>
      </c>
      <c r="B81" s="177"/>
      <c r="C81" s="177"/>
      <c r="D81" s="177"/>
      <c r="E81" s="177"/>
      <c r="F81" s="177"/>
      <c r="G81" s="177"/>
      <c r="H81" s="177"/>
      <c r="I81" s="177"/>
      <c r="J81" s="177"/>
      <c r="K81" s="1"/>
      <c r="L81" s="178"/>
    </row>
    <row r="82" spans="1:12" x14ac:dyDescent="0.2">
      <c r="A82" s="186" t="s">
        <v>302</v>
      </c>
      <c r="B82" s="177"/>
      <c r="C82" s="177"/>
      <c r="D82" s="177"/>
      <c r="E82" s="177"/>
      <c r="F82" s="177"/>
      <c r="G82" s="177"/>
      <c r="H82" s="177"/>
      <c r="I82" s="177"/>
      <c r="J82" s="177"/>
      <c r="K82" s="1"/>
      <c r="L82" s="178"/>
    </row>
    <row r="83" spans="1:12" x14ac:dyDescent="0.2">
      <c r="A83" s="184" t="s">
        <v>303</v>
      </c>
      <c r="B83" s="177"/>
      <c r="C83" s="177"/>
      <c r="D83" s="177"/>
      <c r="E83" s="177"/>
      <c r="F83" s="177"/>
      <c r="G83" s="177"/>
      <c r="H83" s="177"/>
      <c r="I83" s="177"/>
      <c r="J83" s="177"/>
      <c r="K83" s="1"/>
      <c r="L83" s="178"/>
    </row>
    <row r="84" spans="1:12" x14ac:dyDescent="0.2">
      <c r="A84" s="184" t="s">
        <v>304</v>
      </c>
      <c r="B84" s="177"/>
      <c r="C84" s="177"/>
      <c r="D84" s="177"/>
      <c r="E84" s="177"/>
      <c r="F84" s="177"/>
      <c r="G84" s="177"/>
      <c r="H84" s="177"/>
      <c r="I84" s="177"/>
      <c r="J84" s="177"/>
      <c r="K84" s="1"/>
      <c r="L84" s="178"/>
    </row>
    <row r="85" spans="1:12" x14ac:dyDescent="0.2">
      <c r="A85" s="184"/>
      <c r="B85" s="177"/>
      <c r="C85" s="177"/>
      <c r="D85" s="177"/>
      <c r="E85" s="177"/>
      <c r="F85" s="177"/>
      <c r="G85" s="177"/>
      <c r="H85" s="177"/>
      <c r="I85" s="177"/>
      <c r="J85" s="177"/>
      <c r="K85" s="1"/>
      <c r="L85" s="178"/>
    </row>
    <row r="86" spans="1:12" x14ac:dyDescent="0.2">
      <c r="A86" s="179" t="s">
        <v>305</v>
      </c>
      <c r="B86" s="177"/>
      <c r="C86" s="177"/>
      <c r="D86" s="177"/>
      <c r="E86" s="177"/>
      <c r="F86" s="177"/>
      <c r="G86" s="177"/>
      <c r="H86" s="177"/>
      <c r="I86" s="177"/>
      <c r="J86" s="177"/>
      <c r="K86" s="1"/>
      <c r="L86" s="178"/>
    </row>
    <row r="87" spans="1:12" x14ac:dyDescent="0.2">
      <c r="A87" s="179"/>
      <c r="B87" s="177"/>
      <c r="C87" s="177"/>
      <c r="D87" s="177"/>
      <c r="E87" s="177"/>
      <c r="F87" s="177"/>
      <c r="G87" s="177"/>
      <c r="H87" s="177"/>
      <c r="I87" s="177"/>
      <c r="J87" s="177"/>
      <c r="K87" s="1"/>
      <c r="L87" s="178"/>
    </row>
    <row r="88" spans="1:12" x14ac:dyDescent="0.2">
      <c r="A88" s="184" t="s">
        <v>306</v>
      </c>
      <c r="B88" s="177"/>
      <c r="C88" s="177"/>
      <c r="D88" s="177"/>
      <c r="E88" s="177"/>
      <c r="F88" s="177"/>
      <c r="G88" s="177"/>
      <c r="H88" s="177"/>
      <c r="I88" s="177"/>
      <c r="J88" s="177"/>
      <c r="K88" s="1"/>
      <c r="L88" s="178"/>
    </row>
    <row r="89" spans="1:12" x14ac:dyDescent="0.2">
      <c r="A89" s="186" t="s">
        <v>307</v>
      </c>
      <c r="B89" s="177"/>
      <c r="C89" s="177"/>
      <c r="D89" s="177"/>
      <c r="E89" s="177"/>
      <c r="F89" s="177"/>
      <c r="G89" s="177"/>
      <c r="H89" s="177"/>
      <c r="I89" s="177"/>
      <c r="J89" s="177"/>
      <c r="K89" s="1"/>
      <c r="L89" s="178"/>
    </row>
    <row r="90" spans="1:12" x14ac:dyDescent="0.2">
      <c r="A90" s="186" t="s">
        <v>308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"/>
      <c r="L90" s="178"/>
    </row>
    <row r="91" spans="1:12" x14ac:dyDescent="0.2">
      <c r="A91" s="186" t="s">
        <v>309</v>
      </c>
      <c r="B91" s="177"/>
      <c r="C91" s="177"/>
      <c r="D91" s="177"/>
      <c r="E91" s="177"/>
      <c r="F91" s="177"/>
      <c r="G91" s="177"/>
      <c r="H91" s="177"/>
      <c r="I91" s="177"/>
      <c r="J91" s="177"/>
      <c r="K91" s="1"/>
      <c r="L91" s="178"/>
    </row>
    <row r="92" spans="1:12" x14ac:dyDescent="0.2">
      <c r="A92" s="186" t="s">
        <v>310</v>
      </c>
      <c r="B92" s="177"/>
      <c r="C92" s="177"/>
      <c r="D92" s="177"/>
      <c r="E92" s="177"/>
      <c r="F92" s="177"/>
      <c r="G92" s="177"/>
      <c r="H92" s="177"/>
      <c r="I92" s="177"/>
      <c r="J92" s="177"/>
      <c r="K92" s="1"/>
      <c r="L92" s="178"/>
    </row>
    <row r="93" spans="1:12" x14ac:dyDescent="0.2">
      <c r="A93" s="184" t="s">
        <v>311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"/>
      <c r="L93" s="178"/>
    </row>
    <row r="94" spans="1:12" x14ac:dyDescent="0.2">
      <c r="A94" s="184" t="s">
        <v>312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"/>
      <c r="L94" s="178"/>
    </row>
    <row r="95" spans="1:12" x14ac:dyDescent="0.2">
      <c r="A95" s="184"/>
      <c r="B95" s="177"/>
      <c r="C95" s="177"/>
      <c r="D95" s="177"/>
      <c r="E95" s="177"/>
      <c r="F95" s="177"/>
      <c r="G95" s="177"/>
      <c r="H95" s="177"/>
      <c r="I95" s="177"/>
      <c r="J95" s="177"/>
      <c r="K95" s="1"/>
      <c r="L95" s="178"/>
    </row>
    <row r="96" spans="1:12" x14ac:dyDescent="0.2">
      <c r="A96" s="184"/>
      <c r="B96" s="177" t="s">
        <v>313</v>
      </c>
      <c r="C96" s="177"/>
      <c r="D96" s="193"/>
      <c r="E96" s="193"/>
      <c r="F96" s="193"/>
      <c r="G96" s="193"/>
      <c r="H96" s="193"/>
      <c r="I96" s="194"/>
      <c r="J96" s="177"/>
      <c r="K96" s="1"/>
      <c r="L96" s="178"/>
    </row>
    <row r="97" spans="1:12" x14ac:dyDescent="0.2">
      <c r="A97" s="184"/>
      <c r="B97" s="177"/>
      <c r="C97" s="177"/>
      <c r="D97" s="317" t="s">
        <v>182</v>
      </c>
      <c r="E97" s="317"/>
      <c r="F97" s="317"/>
      <c r="G97" s="317"/>
      <c r="H97" s="317"/>
      <c r="I97" s="195" t="s">
        <v>314</v>
      </c>
      <c r="J97" s="177"/>
      <c r="K97" s="1"/>
      <c r="L97" s="178"/>
    </row>
    <row r="98" spans="1:12" x14ac:dyDescent="0.2">
      <c r="A98" s="184"/>
      <c r="B98" s="177"/>
      <c r="C98" s="177"/>
      <c r="D98" s="314" t="s">
        <v>315</v>
      </c>
      <c r="E98" s="314"/>
      <c r="F98" s="314"/>
      <c r="G98" s="314"/>
      <c r="H98" s="314"/>
      <c r="I98" s="196">
        <f>'PASH 1'!F6</f>
        <v>22716503</v>
      </c>
      <c r="J98" s="177"/>
      <c r="K98" s="1"/>
      <c r="L98" s="178"/>
    </row>
    <row r="99" spans="1:12" x14ac:dyDescent="0.2">
      <c r="A99" s="184"/>
      <c r="B99" s="177"/>
      <c r="C99" s="177"/>
      <c r="D99" s="314" t="s">
        <v>316</v>
      </c>
      <c r="E99" s="314"/>
      <c r="F99" s="314"/>
      <c r="G99" s="314"/>
      <c r="H99" s="314"/>
      <c r="I99" s="196">
        <v>0</v>
      </c>
      <c r="J99" s="177"/>
      <c r="K99" s="1"/>
      <c r="L99" s="178"/>
    </row>
    <row r="100" spans="1:12" x14ac:dyDescent="0.2">
      <c r="A100" s="184"/>
      <c r="B100" s="177"/>
      <c r="C100" s="177"/>
      <c r="D100" s="320" t="s">
        <v>10</v>
      </c>
      <c r="E100" s="320"/>
      <c r="F100" s="320"/>
      <c r="G100" s="320"/>
      <c r="H100" s="320"/>
      <c r="I100" s="197">
        <f>SUM(I98:I99)</f>
        <v>22716503</v>
      </c>
      <c r="J100" s="177"/>
      <c r="K100" s="1"/>
      <c r="L100" s="178"/>
    </row>
    <row r="101" spans="1:12" ht="13.5" thickBot="1" x14ac:dyDescent="0.25">
      <c r="A101" s="184"/>
      <c r="B101" s="177"/>
      <c r="C101" s="177"/>
      <c r="D101" s="193"/>
      <c r="E101" s="193"/>
      <c r="F101" s="193"/>
      <c r="G101" s="193"/>
      <c r="H101" s="193"/>
      <c r="I101" s="194"/>
      <c r="J101" s="177"/>
      <c r="K101" s="1"/>
      <c r="L101" s="178"/>
    </row>
    <row r="102" spans="1:12" x14ac:dyDescent="0.2">
      <c r="A102" s="173"/>
      <c r="B102" s="174" t="s">
        <v>317</v>
      </c>
      <c r="C102" s="174"/>
      <c r="D102" s="198"/>
      <c r="E102" s="198"/>
      <c r="F102" s="198"/>
      <c r="G102" s="198"/>
      <c r="H102" s="198"/>
      <c r="I102" s="199"/>
      <c r="J102" s="174"/>
      <c r="K102" s="175"/>
      <c r="L102" s="176"/>
    </row>
    <row r="103" spans="1:12" x14ac:dyDescent="0.2">
      <c r="A103" s="184"/>
      <c r="B103" s="177"/>
      <c r="C103" s="177"/>
      <c r="D103" s="200"/>
      <c r="E103" s="200"/>
      <c r="F103" s="200"/>
      <c r="G103" s="200"/>
      <c r="H103" s="200"/>
      <c r="I103" s="201"/>
      <c r="J103" s="177"/>
      <c r="K103" s="1"/>
      <c r="L103" s="178"/>
    </row>
    <row r="104" spans="1:12" x14ac:dyDescent="0.2">
      <c r="A104" s="184"/>
      <c r="B104" s="177"/>
      <c r="C104" s="177"/>
      <c r="D104" s="317" t="s">
        <v>182</v>
      </c>
      <c r="E104" s="317"/>
      <c r="F104" s="317"/>
      <c r="G104" s="317"/>
      <c r="H104" s="317"/>
      <c r="I104" s="195" t="s">
        <v>314</v>
      </c>
      <c r="J104" s="177"/>
      <c r="K104" s="1"/>
      <c r="L104" s="178"/>
    </row>
    <row r="105" spans="1:12" x14ac:dyDescent="0.2">
      <c r="A105" s="184"/>
      <c r="B105" s="177"/>
      <c r="C105" s="177"/>
      <c r="D105" s="314" t="s">
        <v>318</v>
      </c>
      <c r="E105" s="314"/>
      <c r="F105" s="314"/>
      <c r="G105" s="314"/>
      <c r="H105" s="314"/>
      <c r="I105" s="196">
        <f>'PASH 1'!F12</f>
        <v>16836494</v>
      </c>
      <c r="J105" s="177"/>
      <c r="K105" s="1"/>
      <c r="L105" s="178"/>
    </row>
    <row r="106" spans="1:12" x14ac:dyDescent="0.2">
      <c r="A106" s="184"/>
      <c r="B106" s="177"/>
      <c r="C106" s="177"/>
      <c r="D106" s="314" t="s">
        <v>364</v>
      </c>
      <c r="E106" s="314"/>
      <c r="F106" s="314"/>
      <c r="G106" s="314"/>
      <c r="H106" s="314"/>
      <c r="I106" s="196">
        <f>-'PASH 1'!F7</f>
        <v>0</v>
      </c>
      <c r="J106" s="177"/>
      <c r="K106" s="1"/>
      <c r="L106" s="178"/>
    </row>
    <row r="107" spans="1:12" x14ac:dyDescent="0.2">
      <c r="A107" s="184"/>
      <c r="B107" s="177"/>
      <c r="C107" s="177"/>
      <c r="D107" s="314" t="s">
        <v>319</v>
      </c>
      <c r="E107" s="314"/>
      <c r="F107" s="314"/>
      <c r="G107" s="314"/>
      <c r="H107" s="314"/>
      <c r="I107" s="196"/>
      <c r="J107" s="177"/>
      <c r="K107" s="1"/>
      <c r="L107" s="178"/>
    </row>
    <row r="108" spans="1:12" x14ac:dyDescent="0.2">
      <c r="A108" s="184"/>
      <c r="B108" s="177"/>
      <c r="C108" s="177"/>
      <c r="D108" s="314" t="s">
        <v>320</v>
      </c>
      <c r="E108" s="314"/>
      <c r="F108" s="314"/>
      <c r="G108" s="314"/>
      <c r="H108" s="314"/>
      <c r="I108" s="196"/>
      <c r="J108" s="177"/>
      <c r="K108" s="1"/>
      <c r="L108" s="178"/>
    </row>
    <row r="109" spans="1:12" x14ac:dyDescent="0.2">
      <c r="A109" s="184"/>
      <c r="B109" s="177"/>
      <c r="C109" s="177"/>
      <c r="D109" s="315" t="s">
        <v>351</v>
      </c>
      <c r="E109" s="316"/>
      <c r="F109" s="202"/>
      <c r="G109" s="202"/>
      <c r="H109" s="202"/>
      <c r="I109" s="196"/>
      <c r="J109" s="177"/>
      <c r="K109" s="1"/>
      <c r="L109" s="178"/>
    </row>
    <row r="110" spans="1:12" x14ac:dyDescent="0.2">
      <c r="A110" s="184"/>
      <c r="B110" s="177"/>
      <c r="C110" s="177"/>
      <c r="D110" s="315" t="s">
        <v>352</v>
      </c>
      <c r="E110" s="316"/>
      <c r="F110" s="202"/>
      <c r="G110" s="202"/>
      <c r="H110" s="202"/>
      <c r="I110" s="196">
        <v>37101</v>
      </c>
      <c r="J110" s="177"/>
      <c r="K110" s="1"/>
      <c r="L110" s="178"/>
    </row>
    <row r="111" spans="1:12" x14ac:dyDescent="0.2">
      <c r="A111" s="184"/>
      <c r="B111" s="177"/>
      <c r="C111" s="177"/>
      <c r="D111" s="315" t="s">
        <v>362</v>
      </c>
      <c r="E111" s="316"/>
      <c r="F111" s="202"/>
      <c r="G111" s="202"/>
      <c r="H111" s="202"/>
      <c r="I111" s="196">
        <f>-'PASH 1'!F21</f>
        <v>182000</v>
      </c>
      <c r="J111" s="177"/>
      <c r="K111" s="1"/>
      <c r="L111" s="178"/>
    </row>
    <row r="112" spans="1:12" x14ac:dyDescent="0.2">
      <c r="A112" s="184"/>
      <c r="B112" s="177"/>
      <c r="C112" s="177"/>
      <c r="D112" s="203" t="s">
        <v>321</v>
      </c>
      <c r="E112" s="204"/>
      <c r="F112" s="202"/>
      <c r="G112" s="202"/>
      <c r="H112" s="202"/>
      <c r="I112" s="196">
        <f>'PASH 1'!F16</f>
        <v>2297647</v>
      </c>
      <c r="J112" s="177"/>
      <c r="K112" s="1"/>
      <c r="L112" s="178"/>
    </row>
    <row r="113" spans="1:15" x14ac:dyDescent="0.2">
      <c r="A113" s="184"/>
      <c r="B113" s="177"/>
      <c r="C113" s="177"/>
      <c r="D113" s="315" t="s">
        <v>322</v>
      </c>
      <c r="E113" s="316"/>
      <c r="F113" s="202"/>
      <c r="G113" s="202"/>
      <c r="H113" s="202"/>
      <c r="I113" s="196">
        <f>'PASH 1'!F17</f>
        <v>383707</v>
      </c>
      <c r="J113" s="177"/>
      <c r="K113" s="1"/>
      <c r="L113" s="178"/>
    </row>
    <row r="114" spans="1:15" x14ac:dyDescent="0.2">
      <c r="A114" s="184"/>
      <c r="B114" s="177"/>
      <c r="C114" s="177"/>
      <c r="D114" s="315" t="s">
        <v>366</v>
      </c>
      <c r="E114" s="316"/>
      <c r="F114" s="202"/>
      <c r="G114" s="202"/>
      <c r="H114" s="202"/>
      <c r="I114" s="196"/>
      <c r="J114" s="177"/>
      <c r="K114" s="1"/>
      <c r="L114" s="178"/>
    </row>
    <row r="115" spans="1:15" x14ac:dyDescent="0.2">
      <c r="A115" s="184"/>
      <c r="B115" s="177"/>
      <c r="C115" s="177"/>
      <c r="D115" s="314" t="s">
        <v>363</v>
      </c>
      <c r="E115" s="314"/>
      <c r="F115" s="314"/>
      <c r="G115" s="314"/>
      <c r="H115" s="314"/>
      <c r="I115" s="196"/>
      <c r="J115" s="177"/>
      <c r="K115" s="1"/>
      <c r="L115" s="178"/>
    </row>
    <row r="116" spans="1:15" x14ac:dyDescent="0.2">
      <c r="A116" s="184"/>
      <c r="B116" s="177"/>
      <c r="C116" s="177"/>
      <c r="D116" s="225" t="s">
        <v>392</v>
      </c>
      <c r="E116" s="226"/>
      <c r="F116" s="227"/>
      <c r="G116" s="227"/>
      <c r="H116" s="227"/>
      <c r="I116" s="196">
        <f>-'PASH 1'!F35</f>
        <v>13000</v>
      </c>
      <c r="J116" s="177"/>
      <c r="K116" s="1"/>
      <c r="L116" s="178"/>
    </row>
    <row r="117" spans="1:15" x14ac:dyDescent="0.2">
      <c r="A117" s="184"/>
      <c r="B117" s="177"/>
      <c r="C117" s="177"/>
      <c r="D117" s="315" t="s">
        <v>374</v>
      </c>
      <c r="E117" s="316"/>
      <c r="F117" s="227"/>
      <c r="G117" s="227"/>
      <c r="H117" s="227"/>
      <c r="I117" s="196">
        <v>1110109</v>
      </c>
      <c r="J117" s="177"/>
      <c r="K117" s="1"/>
      <c r="L117" s="178"/>
    </row>
    <row r="118" spans="1:15" x14ac:dyDescent="0.2">
      <c r="A118" s="184"/>
      <c r="B118" s="177"/>
      <c r="C118" s="177"/>
      <c r="D118" s="317" t="s">
        <v>10</v>
      </c>
      <c r="E118" s="317"/>
      <c r="F118" s="317"/>
      <c r="G118" s="317"/>
      <c r="H118" s="317"/>
      <c r="I118" s="197">
        <f>SUM(I105:I117)</f>
        <v>20860058</v>
      </c>
      <c r="J118" s="177"/>
      <c r="K118" s="1"/>
      <c r="L118" s="178"/>
    </row>
    <row r="119" spans="1:15" x14ac:dyDescent="0.2">
      <c r="A119" s="184"/>
      <c r="B119" s="177"/>
      <c r="C119" s="177"/>
      <c r="D119" s="314" t="s">
        <v>323</v>
      </c>
      <c r="E119" s="314"/>
      <c r="F119" s="314"/>
      <c r="G119" s="314"/>
      <c r="H119" s="314"/>
      <c r="I119" s="196"/>
      <c r="J119" s="177"/>
      <c r="K119" s="1"/>
      <c r="L119" s="178"/>
    </row>
    <row r="120" spans="1:15" x14ac:dyDescent="0.2">
      <c r="A120" s="184"/>
      <c r="B120" s="177"/>
      <c r="C120" s="177"/>
      <c r="D120" s="317" t="s">
        <v>10</v>
      </c>
      <c r="E120" s="317"/>
      <c r="F120" s="317"/>
      <c r="G120" s="317"/>
      <c r="H120" s="317"/>
      <c r="I120" s="197">
        <f>SUM(I119)</f>
        <v>0</v>
      </c>
      <c r="J120" s="177"/>
      <c r="K120" s="1"/>
      <c r="L120" s="178"/>
    </row>
    <row r="121" spans="1:15" x14ac:dyDescent="0.2">
      <c r="A121" s="184"/>
      <c r="B121" s="177"/>
      <c r="C121" s="177"/>
      <c r="D121" s="177"/>
      <c r="E121" s="177"/>
      <c r="F121" s="201"/>
      <c r="G121" s="177"/>
      <c r="H121" s="177"/>
      <c r="I121" s="201"/>
      <c r="J121" s="177"/>
      <c r="K121" s="1"/>
      <c r="L121" s="178"/>
      <c r="O121" s="98"/>
    </row>
    <row r="122" spans="1:15" x14ac:dyDescent="0.2">
      <c r="A122" s="179" t="s">
        <v>324</v>
      </c>
      <c r="B122" s="177"/>
      <c r="C122" s="177"/>
      <c r="D122" s="177"/>
      <c r="E122" s="177"/>
      <c r="F122" s="201"/>
      <c r="G122" s="177"/>
      <c r="H122" s="177"/>
      <c r="I122" s="177"/>
      <c r="J122" s="177"/>
      <c r="K122" s="1"/>
      <c r="L122" s="178"/>
    </row>
    <row r="123" spans="1:15" x14ac:dyDescent="0.2">
      <c r="A123" s="179"/>
      <c r="B123" s="177"/>
      <c r="C123" s="177"/>
      <c r="D123" s="177"/>
      <c r="E123" s="177"/>
      <c r="F123" s="201"/>
      <c r="G123" s="177"/>
      <c r="H123" s="177"/>
      <c r="I123" s="177"/>
      <c r="J123" s="177"/>
      <c r="K123" s="1"/>
      <c r="L123" s="178"/>
    </row>
    <row r="124" spans="1:15" x14ac:dyDescent="0.2">
      <c r="A124" s="184" t="s">
        <v>325</v>
      </c>
      <c r="B124" s="177"/>
      <c r="C124" s="177"/>
      <c r="D124" s="177"/>
      <c r="E124" s="177"/>
      <c r="F124" s="177"/>
      <c r="G124" s="177"/>
      <c r="H124" s="177"/>
      <c r="I124" s="177"/>
      <c r="J124" s="177"/>
      <c r="K124" s="1"/>
      <c r="L124" s="178"/>
    </row>
    <row r="125" spans="1:15" x14ac:dyDescent="0.2">
      <c r="A125" s="186" t="s">
        <v>326</v>
      </c>
      <c r="B125" s="177"/>
      <c r="C125" s="177"/>
      <c r="D125" s="177"/>
      <c r="E125" s="177"/>
      <c r="F125" s="177"/>
      <c r="G125" s="177"/>
      <c r="H125" s="177"/>
      <c r="I125" s="177"/>
      <c r="J125" s="177"/>
      <c r="K125" s="1"/>
      <c r="L125" s="178"/>
    </row>
    <row r="126" spans="1:15" x14ac:dyDescent="0.2">
      <c r="A126" s="186" t="s">
        <v>327</v>
      </c>
      <c r="B126" s="177"/>
      <c r="C126" s="177"/>
      <c r="D126" s="177"/>
      <c r="E126" s="177"/>
      <c r="F126" s="177"/>
      <c r="G126" s="177"/>
      <c r="H126" s="177"/>
      <c r="I126" s="177"/>
      <c r="J126" s="177"/>
      <c r="K126" s="1"/>
      <c r="L126" s="178"/>
    </row>
    <row r="127" spans="1:15" x14ac:dyDescent="0.2">
      <c r="A127" s="186" t="s">
        <v>328</v>
      </c>
      <c r="B127" s="177"/>
      <c r="C127" s="177"/>
      <c r="D127" s="177"/>
      <c r="E127" s="177"/>
      <c r="F127" s="177"/>
      <c r="G127" s="177"/>
      <c r="H127" s="177"/>
      <c r="I127" s="177"/>
      <c r="J127" s="177"/>
      <c r="K127" s="1"/>
      <c r="L127" s="178"/>
    </row>
    <row r="128" spans="1:15" x14ac:dyDescent="0.2">
      <c r="A128" s="184" t="s">
        <v>329</v>
      </c>
      <c r="B128" s="177"/>
      <c r="C128" s="177"/>
      <c r="D128" s="177"/>
      <c r="E128" s="177"/>
      <c r="F128" s="177"/>
      <c r="G128" s="177"/>
      <c r="H128" s="177"/>
      <c r="I128" s="177"/>
      <c r="J128" s="177"/>
      <c r="K128" s="1"/>
      <c r="L128" s="178"/>
    </row>
    <row r="129" spans="1:12" x14ac:dyDescent="0.2">
      <c r="A129" s="184" t="s">
        <v>330</v>
      </c>
      <c r="B129" s="177"/>
      <c r="C129" s="177"/>
      <c r="D129" s="177"/>
      <c r="E129" s="177"/>
      <c r="F129" s="177"/>
      <c r="G129" s="177"/>
      <c r="H129" s="177"/>
      <c r="I129" s="177"/>
      <c r="J129" s="177"/>
      <c r="K129" s="1"/>
      <c r="L129" s="178"/>
    </row>
    <row r="130" spans="1:12" x14ac:dyDescent="0.2">
      <c r="A130" s="184"/>
      <c r="B130" s="177"/>
      <c r="C130" s="177"/>
      <c r="D130" s="177"/>
      <c r="E130" s="177"/>
      <c r="F130" s="177"/>
      <c r="G130" s="177"/>
      <c r="H130" s="177"/>
      <c r="I130" s="177"/>
      <c r="J130" s="177"/>
      <c r="K130" s="1"/>
      <c r="L130" s="178"/>
    </row>
    <row r="131" spans="1:12" x14ac:dyDescent="0.2">
      <c r="A131" s="179" t="s">
        <v>331</v>
      </c>
      <c r="B131" s="177"/>
      <c r="C131" s="177"/>
      <c r="D131" s="177"/>
      <c r="E131" s="177"/>
      <c r="F131" s="177"/>
      <c r="G131" s="177"/>
      <c r="H131" s="177"/>
      <c r="I131" s="177"/>
      <c r="J131" s="177"/>
      <c r="K131" s="1"/>
      <c r="L131" s="178"/>
    </row>
    <row r="132" spans="1:12" x14ac:dyDescent="0.2">
      <c r="A132" s="179"/>
      <c r="B132" s="177"/>
      <c r="C132" s="177"/>
      <c r="D132" s="177"/>
      <c r="E132" s="177"/>
      <c r="F132" s="177"/>
      <c r="G132" s="177"/>
      <c r="H132" s="177"/>
      <c r="I132" s="177"/>
      <c r="J132" s="177"/>
      <c r="K132" s="1"/>
      <c r="L132" s="178"/>
    </row>
    <row r="133" spans="1:12" x14ac:dyDescent="0.2">
      <c r="A133" s="184" t="s">
        <v>332</v>
      </c>
      <c r="B133" s="177"/>
      <c r="C133" s="177"/>
      <c r="D133" s="177"/>
      <c r="E133" s="177"/>
      <c r="F133" s="177"/>
      <c r="G133" s="177"/>
      <c r="H133" s="177"/>
      <c r="I133" s="177"/>
      <c r="J133" s="177"/>
      <c r="K133" s="1"/>
      <c r="L133" s="178"/>
    </row>
    <row r="134" spans="1:12" x14ac:dyDescent="0.2">
      <c r="A134" s="184" t="s">
        <v>333</v>
      </c>
      <c r="B134" s="177"/>
      <c r="C134" s="177"/>
      <c r="D134" s="177"/>
      <c r="E134" s="177"/>
      <c r="F134" s="177"/>
      <c r="G134" s="177"/>
      <c r="H134" s="177"/>
      <c r="I134" s="177"/>
      <c r="J134" s="177"/>
      <c r="K134" s="1"/>
      <c r="L134" s="178"/>
    </row>
    <row r="135" spans="1:12" x14ac:dyDescent="0.2">
      <c r="A135" s="184" t="s">
        <v>334</v>
      </c>
      <c r="B135" s="177"/>
      <c r="C135" s="177"/>
      <c r="D135" s="177"/>
      <c r="E135" s="177"/>
      <c r="F135" s="177"/>
      <c r="G135" s="177"/>
      <c r="H135" s="177"/>
      <c r="I135" s="177"/>
      <c r="J135" s="177"/>
      <c r="K135" s="1"/>
      <c r="L135" s="178"/>
    </row>
    <row r="136" spans="1:12" x14ac:dyDescent="0.2">
      <c r="A136" s="184"/>
      <c r="B136" s="177"/>
      <c r="C136" s="177"/>
      <c r="D136" s="177"/>
      <c r="E136" s="177"/>
      <c r="F136" s="177"/>
      <c r="G136" s="177"/>
      <c r="H136" s="177"/>
      <c r="I136" s="177"/>
      <c r="J136" s="177"/>
      <c r="K136" s="1"/>
      <c r="L136" s="178"/>
    </row>
    <row r="137" spans="1:12" x14ac:dyDescent="0.2">
      <c r="A137" s="184"/>
      <c r="B137" s="177" t="s">
        <v>335</v>
      </c>
      <c r="C137" s="177"/>
      <c r="D137" s="177"/>
      <c r="E137" s="177"/>
      <c r="F137" s="177"/>
      <c r="G137" s="177"/>
      <c r="H137" s="177"/>
      <c r="I137" s="177"/>
      <c r="J137" s="177"/>
      <c r="K137" s="1"/>
      <c r="L137" s="178"/>
    </row>
    <row r="138" spans="1:12" x14ac:dyDescent="0.2">
      <c r="A138" s="184"/>
      <c r="B138" s="177"/>
      <c r="C138" s="177"/>
      <c r="D138" s="317" t="s">
        <v>182</v>
      </c>
      <c r="E138" s="317"/>
      <c r="F138" s="317"/>
      <c r="G138" s="317"/>
      <c r="H138" s="317"/>
      <c r="I138" s="195" t="s">
        <v>314</v>
      </c>
      <c r="J138" s="177"/>
      <c r="K138" s="1"/>
      <c r="L138" s="178"/>
    </row>
    <row r="139" spans="1:12" x14ac:dyDescent="0.2">
      <c r="A139" s="184"/>
      <c r="B139" s="177"/>
      <c r="C139" s="177"/>
      <c r="D139" s="314" t="s">
        <v>336</v>
      </c>
      <c r="E139" s="314"/>
      <c r="F139" s="314"/>
      <c r="G139" s="314"/>
      <c r="H139" s="314"/>
      <c r="I139" s="197">
        <f>I100</f>
        <v>22716503</v>
      </c>
      <c r="J139" s="177"/>
      <c r="K139" s="1"/>
      <c r="L139" s="178"/>
    </row>
    <row r="140" spans="1:12" x14ac:dyDescent="0.2">
      <c r="A140" s="184"/>
      <c r="B140" s="177"/>
      <c r="C140" s="177"/>
      <c r="D140" s="314" t="s">
        <v>337</v>
      </c>
      <c r="E140" s="314"/>
      <c r="F140" s="314"/>
      <c r="G140" s="314"/>
      <c r="H140" s="314"/>
      <c r="I140" s="197">
        <f>I118</f>
        <v>20860058</v>
      </c>
      <c r="J140" s="177"/>
      <c r="K140" s="1"/>
      <c r="L140" s="178"/>
    </row>
    <row r="141" spans="1:12" x14ac:dyDescent="0.2">
      <c r="A141" s="184"/>
      <c r="B141" s="177"/>
      <c r="C141" s="177"/>
      <c r="D141" s="315" t="s">
        <v>338</v>
      </c>
      <c r="E141" s="316"/>
      <c r="F141" s="202"/>
      <c r="G141" s="202"/>
      <c r="H141" s="202"/>
      <c r="I141" s="196"/>
      <c r="J141" s="177"/>
      <c r="K141" s="1"/>
      <c r="L141" s="178"/>
    </row>
    <row r="142" spans="1:12" x14ac:dyDescent="0.2">
      <c r="A142" s="184"/>
      <c r="B142" s="177"/>
      <c r="C142" s="177"/>
      <c r="D142" s="314" t="s">
        <v>339</v>
      </c>
      <c r="E142" s="314"/>
      <c r="F142" s="314"/>
      <c r="G142" s="314"/>
      <c r="H142" s="314"/>
      <c r="I142" s="196">
        <f>I139-I140+I141</f>
        <v>1856445</v>
      </c>
      <c r="J142" s="177"/>
      <c r="K142" s="1"/>
      <c r="L142" s="178"/>
    </row>
    <row r="143" spans="1:12" x14ac:dyDescent="0.2">
      <c r="A143" s="184"/>
      <c r="B143" s="177"/>
      <c r="C143" s="177"/>
      <c r="D143" s="314" t="s">
        <v>340</v>
      </c>
      <c r="E143" s="314"/>
      <c r="F143" s="314"/>
      <c r="G143" s="314"/>
      <c r="H143" s="314"/>
      <c r="I143" s="205">
        <v>0.15</v>
      </c>
      <c r="J143" s="177"/>
      <c r="K143" s="1"/>
      <c r="L143" s="178"/>
    </row>
    <row r="144" spans="1:12" x14ac:dyDescent="0.2">
      <c r="A144" s="184"/>
      <c r="B144" s="177"/>
      <c r="C144" s="177"/>
      <c r="D144" s="314" t="s">
        <v>341</v>
      </c>
      <c r="E144" s="314"/>
      <c r="F144" s="314"/>
      <c r="G144" s="314"/>
      <c r="H144" s="314"/>
      <c r="I144" s="196">
        <f>I142*I143</f>
        <v>278466.75</v>
      </c>
      <c r="J144" s="177"/>
      <c r="K144" s="1"/>
      <c r="L144" s="178"/>
    </row>
    <row r="145" spans="1:12" x14ac:dyDescent="0.2">
      <c r="A145" s="184"/>
      <c r="B145" s="177"/>
      <c r="C145" s="177"/>
      <c r="D145" s="314" t="s">
        <v>342</v>
      </c>
      <c r="E145" s="314"/>
      <c r="F145" s="314"/>
      <c r="G145" s="314"/>
      <c r="H145" s="314"/>
      <c r="I145" s="196">
        <v>0</v>
      </c>
      <c r="J145" s="177"/>
      <c r="K145" s="1"/>
      <c r="L145" s="178"/>
    </row>
    <row r="146" spans="1:12" x14ac:dyDescent="0.2">
      <c r="A146" s="184"/>
      <c r="B146" s="177"/>
      <c r="C146" s="177"/>
      <c r="D146" s="314" t="s">
        <v>343</v>
      </c>
      <c r="E146" s="314"/>
      <c r="F146" s="314"/>
      <c r="G146" s="314"/>
      <c r="H146" s="314"/>
      <c r="I146" s="196">
        <v>32805</v>
      </c>
      <c r="J146" s="177"/>
      <c r="K146" s="1"/>
      <c r="L146" s="178"/>
    </row>
    <row r="147" spans="1:12" x14ac:dyDescent="0.2">
      <c r="A147" s="184"/>
      <c r="B147" s="177"/>
      <c r="C147" s="177"/>
      <c r="D147" s="314" t="s">
        <v>344</v>
      </c>
      <c r="E147" s="314"/>
      <c r="F147" s="314"/>
      <c r="G147" s="314"/>
      <c r="H147" s="314"/>
      <c r="I147" s="196">
        <f>I144-I145-I146</f>
        <v>245661.75</v>
      </c>
      <c r="J147" s="177"/>
      <c r="K147" s="1"/>
      <c r="L147" s="178"/>
    </row>
    <row r="148" spans="1:12" x14ac:dyDescent="0.2">
      <c r="A148" s="184"/>
      <c r="B148" s="177"/>
      <c r="C148" s="177"/>
      <c r="D148" s="193"/>
      <c r="E148" s="193"/>
      <c r="F148" s="193"/>
      <c r="G148" s="193"/>
      <c r="H148" s="193"/>
      <c r="I148" s="194"/>
      <c r="J148" s="177"/>
      <c r="K148" s="1"/>
      <c r="L148" s="178"/>
    </row>
    <row r="149" spans="1:12" x14ac:dyDescent="0.2">
      <c r="A149" s="179" t="s">
        <v>345</v>
      </c>
      <c r="B149" s="177"/>
      <c r="C149" s="177"/>
      <c r="D149" s="177"/>
      <c r="E149" s="177"/>
      <c r="F149" s="177"/>
      <c r="G149" s="177"/>
      <c r="H149" s="177"/>
      <c r="I149" s="177"/>
      <c r="J149" s="177"/>
      <c r="K149" s="1"/>
      <c r="L149" s="178"/>
    </row>
    <row r="150" spans="1:12" x14ac:dyDescent="0.2">
      <c r="A150" s="179"/>
      <c r="B150" s="177"/>
      <c r="C150" s="177"/>
      <c r="D150" s="177"/>
      <c r="E150" s="177"/>
      <c r="F150" s="177"/>
      <c r="G150" s="177"/>
      <c r="H150" s="177"/>
      <c r="I150" s="177"/>
      <c r="J150" s="177"/>
      <c r="K150" s="1"/>
      <c r="L150" s="178"/>
    </row>
    <row r="151" spans="1:12" x14ac:dyDescent="0.2">
      <c r="A151" s="184" t="s">
        <v>346</v>
      </c>
      <c r="B151" s="177"/>
      <c r="C151" s="177"/>
      <c r="D151" s="177"/>
      <c r="E151" s="177"/>
      <c r="F151" s="177"/>
      <c r="G151" s="177"/>
      <c r="H151" s="177"/>
      <c r="I151" s="177"/>
      <c r="J151" s="177"/>
      <c r="K151" s="1"/>
      <c r="L151" s="178"/>
    </row>
    <row r="152" spans="1:12" x14ac:dyDescent="0.2">
      <c r="A152" s="184" t="s">
        <v>347</v>
      </c>
      <c r="B152" s="177"/>
      <c r="C152" s="177"/>
      <c r="D152" s="177"/>
      <c r="E152" s="177"/>
      <c r="F152" s="177"/>
      <c r="G152" s="177"/>
      <c r="H152" s="177"/>
      <c r="I152" s="177"/>
      <c r="J152" s="177"/>
      <c r="K152" s="1"/>
      <c r="L152" s="178"/>
    </row>
    <row r="153" spans="1:12" x14ac:dyDescent="0.2">
      <c r="A153" s="184" t="s">
        <v>348</v>
      </c>
      <c r="B153" s="177"/>
      <c r="C153" s="177"/>
      <c r="D153" s="177"/>
      <c r="E153" s="177"/>
      <c r="F153" s="177"/>
      <c r="G153" s="177"/>
      <c r="H153" s="177"/>
      <c r="I153" s="177"/>
      <c r="J153" s="177"/>
      <c r="K153" s="1"/>
      <c r="L153" s="178"/>
    </row>
    <row r="154" spans="1:12" x14ac:dyDescent="0.2">
      <c r="A154" s="184"/>
      <c r="B154" s="177"/>
      <c r="C154" s="177"/>
      <c r="D154" s="177"/>
      <c r="E154" s="177"/>
      <c r="F154" s="177"/>
      <c r="G154" s="177"/>
      <c r="H154" s="177"/>
      <c r="I154" s="177"/>
      <c r="J154" s="177"/>
      <c r="K154" s="1"/>
      <c r="L154" s="178"/>
    </row>
    <row r="155" spans="1:12" x14ac:dyDescent="0.2">
      <c r="A155" s="184"/>
      <c r="B155" s="177"/>
      <c r="C155" s="177"/>
      <c r="D155" s="177"/>
      <c r="E155" s="177"/>
      <c r="F155" s="177"/>
      <c r="G155" s="177"/>
      <c r="H155" s="177"/>
      <c r="I155" s="177"/>
      <c r="J155" s="177"/>
      <c r="K155" s="1"/>
      <c r="L155" s="178"/>
    </row>
    <row r="156" spans="1:12" x14ac:dyDescent="0.2">
      <c r="A156" s="206"/>
      <c r="B156" s="311" t="s">
        <v>349</v>
      </c>
      <c r="C156" s="311"/>
      <c r="D156" s="311"/>
      <c r="E156" s="311" t="s">
        <v>350</v>
      </c>
      <c r="F156" s="311"/>
      <c r="G156" s="311"/>
      <c r="H156" s="311"/>
      <c r="I156" s="311"/>
      <c r="J156" s="311"/>
      <c r="K156" s="311"/>
      <c r="L156" s="178"/>
    </row>
    <row r="157" spans="1:12" ht="15.75" x14ac:dyDescent="0.25">
      <c r="A157" s="207"/>
      <c r="B157" s="312"/>
      <c r="C157" s="312"/>
      <c r="D157" s="312"/>
      <c r="E157" s="313" t="s">
        <v>383</v>
      </c>
      <c r="F157" s="313"/>
      <c r="G157" s="313"/>
      <c r="H157" s="313"/>
      <c r="I157" s="313"/>
      <c r="J157" s="313"/>
      <c r="K157" s="313"/>
      <c r="L157" s="178"/>
    </row>
    <row r="158" spans="1:12" ht="15.75" x14ac:dyDescent="0.25">
      <c r="A158" s="207"/>
      <c r="B158" s="208"/>
      <c r="C158" s="208"/>
      <c r="D158" s="208"/>
      <c r="E158" s="209"/>
      <c r="F158" s="209"/>
      <c r="G158" s="209"/>
      <c r="H158" s="209"/>
      <c r="I158" s="209"/>
      <c r="J158" s="209"/>
      <c r="K158" s="209"/>
      <c r="L158" s="178"/>
    </row>
    <row r="159" spans="1:12" ht="15.75" x14ac:dyDescent="0.25">
      <c r="A159" s="207"/>
      <c r="B159" s="208"/>
      <c r="C159" s="208"/>
      <c r="D159" s="208"/>
      <c r="E159" s="209"/>
      <c r="F159" s="209"/>
      <c r="G159" s="209"/>
      <c r="H159" s="209"/>
      <c r="I159" s="209"/>
      <c r="J159" s="209"/>
      <c r="K159" s="209"/>
      <c r="L159" s="178"/>
    </row>
    <row r="160" spans="1:12" ht="15.75" x14ac:dyDescent="0.25">
      <c r="A160" s="207"/>
      <c r="B160" s="208"/>
      <c r="C160" s="208"/>
      <c r="D160" s="208"/>
      <c r="E160" s="209"/>
      <c r="F160" s="209"/>
      <c r="G160" s="209"/>
      <c r="H160" s="209"/>
      <c r="I160" s="209"/>
      <c r="J160" s="209"/>
      <c r="K160" s="209"/>
      <c r="L160" s="178"/>
    </row>
    <row r="161" spans="1:12" ht="13.5" thickBot="1" x14ac:dyDescent="0.25">
      <c r="A161" s="210"/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90"/>
    </row>
  </sheetData>
  <mergeCells count="34">
    <mergeCell ref="D109:E109"/>
    <mergeCell ref="A2:G2"/>
    <mergeCell ref="D97:H97"/>
    <mergeCell ref="D98:H98"/>
    <mergeCell ref="D99:H99"/>
    <mergeCell ref="D100:H100"/>
    <mergeCell ref="D104:H104"/>
    <mergeCell ref="D105:H105"/>
    <mergeCell ref="D107:H107"/>
    <mergeCell ref="D108:H108"/>
    <mergeCell ref="D106:H106"/>
    <mergeCell ref="D141:E141"/>
    <mergeCell ref="D110:E110"/>
    <mergeCell ref="D111:E111"/>
    <mergeCell ref="D113:E113"/>
    <mergeCell ref="D114:E114"/>
    <mergeCell ref="D115:H115"/>
    <mergeCell ref="D118:H118"/>
    <mergeCell ref="D119:H119"/>
    <mergeCell ref="D120:H120"/>
    <mergeCell ref="D138:H138"/>
    <mergeCell ref="D139:H139"/>
    <mergeCell ref="D140:H140"/>
    <mergeCell ref="D117:E117"/>
    <mergeCell ref="B156:D156"/>
    <mergeCell ref="E156:K156"/>
    <mergeCell ref="B157:D157"/>
    <mergeCell ref="E157:K157"/>
    <mergeCell ref="D142:H142"/>
    <mergeCell ref="D143:H143"/>
    <mergeCell ref="D144:H144"/>
    <mergeCell ref="D145:H145"/>
    <mergeCell ref="D146:H146"/>
    <mergeCell ref="D147:H147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11" sqref="D11"/>
    </sheetView>
  </sheetViews>
  <sheetFormatPr defaultRowHeight="12.75" x14ac:dyDescent="0.2"/>
  <cols>
    <col min="1" max="1" width="5.140625" customWidth="1"/>
    <col min="2" max="2" width="37.85546875" customWidth="1"/>
    <col min="3" max="3" width="17.42578125" customWidth="1"/>
    <col min="4" max="4" width="14.42578125" customWidth="1"/>
    <col min="5" max="5" width="15" customWidth="1"/>
    <col min="257" max="257" width="5.140625" customWidth="1"/>
    <col min="258" max="258" width="37.85546875" customWidth="1"/>
    <col min="259" max="259" width="17.42578125" customWidth="1"/>
    <col min="260" max="260" width="14.42578125" customWidth="1"/>
    <col min="261" max="261" width="15" customWidth="1"/>
    <col min="513" max="513" width="5.140625" customWidth="1"/>
    <col min="514" max="514" width="37.85546875" customWidth="1"/>
    <col min="515" max="515" width="17.42578125" customWidth="1"/>
    <col min="516" max="516" width="14.42578125" customWidth="1"/>
    <col min="517" max="517" width="15" customWidth="1"/>
    <col min="769" max="769" width="5.140625" customWidth="1"/>
    <col min="770" max="770" width="37.85546875" customWidth="1"/>
    <col min="771" max="771" width="17.42578125" customWidth="1"/>
    <col min="772" max="772" width="14.42578125" customWidth="1"/>
    <col min="773" max="773" width="15" customWidth="1"/>
    <col min="1025" max="1025" width="5.140625" customWidth="1"/>
    <col min="1026" max="1026" width="37.85546875" customWidth="1"/>
    <col min="1027" max="1027" width="17.42578125" customWidth="1"/>
    <col min="1028" max="1028" width="14.42578125" customWidth="1"/>
    <col min="1029" max="1029" width="15" customWidth="1"/>
    <col min="1281" max="1281" width="5.140625" customWidth="1"/>
    <col min="1282" max="1282" width="37.85546875" customWidth="1"/>
    <col min="1283" max="1283" width="17.42578125" customWidth="1"/>
    <col min="1284" max="1284" width="14.42578125" customWidth="1"/>
    <col min="1285" max="1285" width="15" customWidth="1"/>
    <col min="1537" max="1537" width="5.140625" customWidth="1"/>
    <col min="1538" max="1538" width="37.85546875" customWidth="1"/>
    <col min="1539" max="1539" width="17.42578125" customWidth="1"/>
    <col min="1540" max="1540" width="14.42578125" customWidth="1"/>
    <col min="1541" max="1541" width="15" customWidth="1"/>
    <col min="1793" max="1793" width="5.140625" customWidth="1"/>
    <col min="1794" max="1794" width="37.85546875" customWidth="1"/>
    <col min="1795" max="1795" width="17.42578125" customWidth="1"/>
    <col min="1796" max="1796" width="14.42578125" customWidth="1"/>
    <col min="1797" max="1797" width="15" customWidth="1"/>
    <col min="2049" max="2049" width="5.140625" customWidth="1"/>
    <col min="2050" max="2050" width="37.85546875" customWidth="1"/>
    <col min="2051" max="2051" width="17.42578125" customWidth="1"/>
    <col min="2052" max="2052" width="14.42578125" customWidth="1"/>
    <col min="2053" max="2053" width="15" customWidth="1"/>
    <col min="2305" max="2305" width="5.140625" customWidth="1"/>
    <col min="2306" max="2306" width="37.85546875" customWidth="1"/>
    <col min="2307" max="2307" width="17.42578125" customWidth="1"/>
    <col min="2308" max="2308" width="14.42578125" customWidth="1"/>
    <col min="2309" max="2309" width="15" customWidth="1"/>
    <col min="2561" max="2561" width="5.140625" customWidth="1"/>
    <col min="2562" max="2562" width="37.85546875" customWidth="1"/>
    <col min="2563" max="2563" width="17.42578125" customWidth="1"/>
    <col min="2564" max="2564" width="14.42578125" customWidth="1"/>
    <col min="2565" max="2565" width="15" customWidth="1"/>
    <col min="2817" max="2817" width="5.140625" customWidth="1"/>
    <col min="2818" max="2818" width="37.85546875" customWidth="1"/>
    <col min="2819" max="2819" width="17.42578125" customWidth="1"/>
    <col min="2820" max="2820" width="14.42578125" customWidth="1"/>
    <col min="2821" max="2821" width="15" customWidth="1"/>
    <col min="3073" max="3073" width="5.140625" customWidth="1"/>
    <col min="3074" max="3074" width="37.85546875" customWidth="1"/>
    <col min="3075" max="3075" width="17.42578125" customWidth="1"/>
    <col min="3076" max="3076" width="14.42578125" customWidth="1"/>
    <col min="3077" max="3077" width="15" customWidth="1"/>
    <col min="3329" max="3329" width="5.140625" customWidth="1"/>
    <col min="3330" max="3330" width="37.85546875" customWidth="1"/>
    <col min="3331" max="3331" width="17.42578125" customWidth="1"/>
    <col min="3332" max="3332" width="14.42578125" customWidth="1"/>
    <col min="3333" max="3333" width="15" customWidth="1"/>
    <col min="3585" max="3585" width="5.140625" customWidth="1"/>
    <col min="3586" max="3586" width="37.85546875" customWidth="1"/>
    <col min="3587" max="3587" width="17.42578125" customWidth="1"/>
    <col min="3588" max="3588" width="14.42578125" customWidth="1"/>
    <col min="3589" max="3589" width="15" customWidth="1"/>
    <col min="3841" max="3841" width="5.140625" customWidth="1"/>
    <col min="3842" max="3842" width="37.85546875" customWidth="1"/>
    <col min="3843" max="3843" width="17.42578125" customWidth="1"/>
    <col min="3844" max="3844" width="14.42578125" customWidth="1"/>
    <col min="3845" max="3845" width="15" customWidth="1"/>
    <col min="4097" max="4097" width="5.140625" customWidth="1"/>
    <col min="4098" max="4098" width="37.85546875" customWidth="1"/>
    <col min="4099" max="4099" width="17.42578125" customWidth="1"/>
    <col min="4100" max="4100" width="14.42578125" customWidth="1"/>
    <col min="4101" max="4101" width="15" customWidth="1"/>
    <col min="4353" max="4353" width="5.140625" customWidth="1"/>
    <col min="4354" max="4354" width="37.85546875" customWidth="1"/>
    <col min="4355" max="4355" width="17.42578125" customWidth="1"/>
    <col min="4356" max="4356" width="14.42578125" customWidth="1"/>
    <col min="4357" max="4357" width="15" customWidth="1"/>
    <col min="4609" max="4609" width="5.140625" customWidth="1"/>
    <col min="4610" max="4610" width="37.85546875" customWidth="1"/>
    <col min="4611" max="4611" width="17.42578125" customWidth="1"/>
    <col min="4612" max="4612" width="14.42578125" customWidth="1"/>
    <col min="4613" max="4613" width="15" customWidth="1"/>
    <col min="4865" max="4865" width="5.140625" customWidth="1"/>
    <col min="4866" max="4866" width="37.85546875" customWidth="1"/>
    <col min="4867" max="4867" width="17.42578125" customWidth="1"/>
    <col min="4868" max="4868" width="14.42578125" customWidth="1"/>
    <col min="4869" max="4869" width="15" customWidth="1"/>
    <col min="5121" max="5121" width="5.140625" customWidth="1"/>
    <col min="5122" max="5122" width="37.85546875" customWidth="1"/>
    <col min="5123" max="5123" width="17.42578125" customWidth="1"/>
    <col min="5124" max="5124" width="14.42578125" customWidth="1"/>
    <col min="5125" max="5125" width="15" customWidth="1"/>
    <col min="5377" max="5377" width="5.140625" customWidth="1"/>
    <col min="5378" max="5378" width="37.85546875" customWidth="1"/>
    <col min="5379" max="5379" width="17.42578125" customWidth="1"/>
    <col min="5380" max="5380" width="14.42578125" customWidth="1"/>
    <col min="5381" max="5381" width="15" customWidth="1"/>
    <col min="5633" max="5633" width="5.140625" customWidth="1"/>
    <col min="5634" max="5634" width="37.85546875" customWidth="1"/>
    <col min="5635" max="5635" width="17.42578125" customWidth="1"/>
    <col min="5636" max="5636" width="14.42578125" customWidth="1"/>
    <col min="5637" max="5637" width="15" customWidth="1"/>
    <col min="5889" max="5889" width="5.140625" customWidth="1"/>
    <col min="5890" max="5890" width="37.85546875" customWidth="1"/>
    <col min="5891" max="5891" width="17.42578125" customWidth="1"/>
    <col min="5892" max="5892" width="14.42578125" customWidth="1"/>
    <col min="5893" max="5893" width="15" customWidth="1"/>
    <col min="6145" max="6145" width="5.140625" customWidth="1"/>
    <col min="6146" max="6146" width="37.85546875" customWidth="1"/>
    <col min="6147" max="6147" width="17.42578125" customWidth="1"/>
    <col min="6148" max="6148" width="14.42578125" customWidth="1"/>
    <col min="6149" max="6149" width="15" customWidth="1"/>
    <col min="6401" max="6401" width="5.140625" customWidth="1"/>
    <col min="6402" max="6402" width="37.85546875" customWidth="1"/>
    <col min="6403" max="6403" width="17.42578125" customWidth="1"/>
    <col min="6404" max="6404" width="14.42578125" customWidth="1"/>
    <col min="6405" max="6405" width="15" customWidth="1"/>
    <col min="6657" max="6657" width="5.140625" customWidth="1"/>
    <col min="6658" max="6658" width="37.85546875" customWidth="1"/>
    <col min="6659" max="6659" width="17.42578125" customWidth="1"/>
    <col min="6660" max="6660" width="14.42578125" customWidth="1"/>
    <col min="6661" max="6661" width="15" customWidth="1"/>
    <col min="6913" max="6913" width="5.140625" customWidth="1"/>
    <col min="6914" max="6914" width="37.85546875" customWidth="1"/>
    <col min="6915" max="6915" width="17.42578125" customWidth="1"/>
    <col min="6916" max="6916" width="14.42578125" customWidth="1"/>
    <col min="6917" max="6917" width="15" customWidth="1"/>
    <col min="7169" max="7169" width="5.140625" customWidth="1"/>
    <col min="7170" max="7170" width="37.85546875" customWidth="1"/>
    <col min="7171" max="7171" width="17.42578125" customWidth="1"/>
    <col min="7172" max="7172" width="14.42578125" customWidth="1"/>
    <col min="7173" max="7173" width="15" customWidth="1"/>
    <col min="7425" max="7425" width="5.140625" customWidth="1"/>
    <col min="7426" max="7426" width="37.85546875" customWidth="1"/>
    <col min="7427" max="7427" width="17.42578125" customWidth="1"/>
    <col min="7428" max="7428" width="14.42578125" customWidth="1"/>
    <col min="7429" max="7429" width="15" customWidth="1"/>
    <col min="7681" max="7681" width="5.140625" customWidth="1"/>
    <col min="7682" max="7682" width="37.85546875" customWidth="1"/>
    <col min="7683" max="7683" width="17.42578125" customWidth="1"/>
    <col min="7684" max="7684" width="14.42578125" customWidth="1"/>
    <col min="7685" max="7685" width="15" customWidth="1"/>
    <col min="7937" max="7937" width="5.140625" customWidth="1"/>
    <col min="7938" max="7938" width="37.85546875" customWidth="1"/>
    <col min="7939" max="7939" width="17.42578125" customWidth="1"/>
    <col min="7940" max="7940" width="14.42578125" customWidth="1"/>
    <col min="7941" max="7941" width="15" customWidth="1"/>
    <col min="8193" max="8193" width="5.140625" customWidth="1"/>
    <col min="8194" max="8194" width="37.85546875" customWidth="1"/>
    <col min="8195" max="8195" width="17.42578125" customWidth="1"/>
    <col min="8196" max="8196" width="14.42578125" customWidth="1"/>
    <col min="8197" max="8197" width="15" customWidth="1"/>
    <col min="8449" max="8449" width="5.140625" customWidth="1"/>
    <col min="8450" max="8450" width="37.85546875" customWidth="1"/>
    <col min="8451" max="8451" width="17.42578125" customWidth="1"/>
    <col min="8452" max="8452" width="14.42578125" customWidth="1"/>
    <col min="8453" max="8453" width="15" customWidth="1"/>
    <col min="8705" max="8705" width="5.140625" customWidth="1"/>
    <col min="8706" max="8706" width="37.85546875" customWidth="1"/>
    <col min="8707" max="8707" width="17.42578125" customWidth="1"/>
    <col min="8708" max="8708" width="14.42578125" customWidth="1"/>
    <col min="8709" max="8709" width="15" customWidth="1"/>
    <col min="8961" max="8961" width="5.140625" customWidth="1"/>
    <col min="8962" max="8962" width="37.85546875" customWidth="1"/>
    <col min="8963" max="8963" width="17.42578125" customWidth="1"/>
    <col min="8964" max="8964" width="14.42578125" customWidth="1"/>
    <col min="8965" max="8965" width="15" customWidth="1"/>
    <col min="9217" max="9217" width="5.140625" customWidth="1"/>
    <col min="9218" max="9218" width="37.85546875" customWidth="1"/>
    <col min="9219" max="9219" width="17.42578125" customWidth="1"/>
    <col min="9220" max="9220" width="14.42578125" customWidth="1"/>
    <col min="9221" max="9221" width="15" customWidth="1"/>
    <col min="9473" max="9473" width="5.140625" customWidth="1"/>
    <col min="9474" max="9474" width="37.85546875" customWidth="1"/>
    <col min="9475" max="9475" width="17.42578125" customWidth="1"/>
    <col min="9476" max="9476" width="14.42578125" customWidth="1"/>
    <col min="9477" max="9477" width="15" customWidth="1"/>
    <col min="9729" max="9729" width="5.140625" customWidth="1"/>
    <col min="9730" max="9730" width="37.85546875" customWidth="1"/>
    <col min="9731" max="9731" width="17.42578125" customWidth="1"/>
    <col min="9732" max="9732" width="14.42578125" customWidth="1"/>
    <col min="9733" max="9733" width="15" customWidth="1"/>
    <col min="9985" max="9985" width="5.140625" customWidth="1"/>
    <col min="9986" max="9986" width="37.85546875" customWidth="1"/>
    <col min="9987" max="9987" width="17.42578125" customWidth="1"/>
    <col min="9988" max="9988" width="14.42578125" customWidth="1"/>
    <col min="9989" max="9989" width="15" customWidth="1"/>
    <col min="10241" max="10241" width="5.140625" customWidth="1"/>
    <col min="10242" max="10242" width="37.85546875" customWidth="1"/>
    <col min="10243" max="10243" width="17.42578125" customWidth="1"/>
    <col min="10244" max="10244" width="14.42578125" customWidth="1"/>
    <col min="10245" max="10245" width="15" customWidth="1"/>
    <col min="10497" max="10497" width="5.140625" customWidth="1"/>
    <col min="10498" max="10498" width="37.85546875" customWidth="1"/>
    <col min="10499" max="10499" width="17.42578125" customWidth="1"/>
    <col min="10500" max="10500" width="14.42578125" customWidth="1"/>
    <col min="10501" max="10501" width="15" customWidth="1"/>
    <col min="10753" max="10753" width="5.140625" customWidth="1"/>
    <col min="10754" max="10754" width="37.85546875" customWidth="1"/>
    <col min="10755" max="10755" width="17.42578125" customWidth="1"/>
    <col min="10756" max="10756" width="14.42578125" customWidth="1"/>
    <col min="10757" max="10757" width="15" customWidth="1"/>
    <col min="11009" max="11009" width="5.140625" customWidth="1"/>
    <col min="11010" max="11010" width="37.85546875" customWidth="1"/>
    <col min="11011" max="11011" width="17.42578125" customWidth="1"/>
    <col min="11012" max="11012" width="14.42578125" customWidth="1"/>
    <col min="11013" max="11013" width="15" customWidth="1"/>
    <col min="11265" max="11265" width="5.140625" customWidth="1"/>
    <col min="11266" max="11266" width="37.85546875" customWidth="1"/>
    <col min="11267" max="11267" width="17.42578125" customWidth="1"/>
    <col min="11268" max="11268" width="14.42578125" customWidth="1"/>
    <col min="11269" max="11269" width="15" customWidth="1"/>
    <col min="11521" max="11521" width="5.140625" customWidth="1"/>
    <col min="11522" max="11522" width="37.85546875" customWidth="1"/>
    <col min="11523" max="11523" width="17.42578125" customWidth="1"/>
    <col min="11524" max="11524" width="14.42578125" customWidth="1"/>
    <col min="11525" max="11525" width="15" customWidth="1"/>
    <col min="11777" max="11777" width="5.140625" customWidth="1"/>
    <col min="11778" max="11778" width="37.85546875" customWidth="1"/>
    <col min="11779" max="11779" width="17.42578125" customWidth="1"/>
    <col min="11780" max="11780" width="14.42578125" customWidth="1"/>
    <col min="11781" max="11781" width="15" customWidth="1"/>
    <col min="12033" max="12033" width="5.140625" customWidth="1"/>
    <col min="12034" max="12034" width="37.85546875" customWidth="1"/>
    <col min="12035" max="12035" width="17.42578125" customWidth="1"/>
    <col min="12036" max="12036" width="14.42578125" customWidth="1"/>
    <col min="12037" max="12037" width="15" customWidth="1"/>
    <col min="12289" max="12289" width="5.140625" customWidth="1"/>
    <col min="12290" max="12290" width="37.85546875" customWidth="1"/>
    <col min="12291" max="12291" width="17.42578125" customWidth="1"/>
    <col min="12292" max="12292" width="14.42578125" customWidth="1"/>
    <col min="12293" max="12293" width="15" customWidth="1"/>
    <col min="12545" max="12545" width="5.140625" customWidth="1"/>
    <col min="12546" max="12546" width="37.85546875" customWidth="1"/>
    <col min="12547" max="12547" width="17.42578125" customWidth="1"/>
    <col min="12548" max="12548" width="14.42578125" customWidth="1"/>
    <col min="12549" max="12549" width="15" customWidth="1"/>
    <col min="12801" max="12801" width="5.140625" customWidth="1"/>
    <col min="12802" max="12802" width="37.85546875" customWidth="1"/>
    <col min="12803" max="12803" width="17.42578125" customWidth="1"/>
    <col min="12804" max="12804" width="14.42578125" customWidth="1"/>
    <col min="12805" max="12805" width="15" customWidth="1"/>
    <col min="13057" max="13057" width="5.140625" customWidth="1"/>
    <col min="13058" max="13058" width="37.85546875" customWidth="1"/>
    <col min="13059" max="13059" width="17.42578125" customWidth="1"/>
    <col min="13060" max="13060" width="14.42578125" customWidth="1"/>
    <col min="13061" max="13061" width="15" customWidth="1"/>
    <col min="13313" max="13313" width="5.140625" customWidth="1"/>
    <col min="13314" max="13314" width="37.85546875" customWidth="1"/>
    <col min="13315" max="13315" width="17.42578125" customWidth="1"/>
    <col min="13316" max="13316" width="14.42578125" customWidth="1"/>
    <col min="13317" max="13317" width="15" customWidth="1"/>
    <col min="13569" max="13569" width="5.140625" customWidth="1"/>
    <col min="13570" max="13570" width="37.85546875" customWidth="1"/>
    <col min="13571" max="13571" width="17.42578125" customWidth="1"/>
    <col min="13572" max="13572" width="14.42578125" customWidth="1"/>
    <col min="13573" max="13573" width="15" customWidth="1"/>
    <col min="13825" max="13825" width="5.140625" customWidth="1"/>
    <col min="13826" max="13826" width="37.85546875" customWidth="1"/>
    <col min="13827" max="13827" width="17.42578125" customWidth="1"/>
    <col min="13828" max="13828" width="14.42578125" customWidth="1"/>
    <col min="13829" max="13829" width="15" customWidth="1"/>
    <col min="14081" max="14081" width="5.140625" customWidth="1"/>
    <col min="14082" max="14082" width="37.85546875" customWidth="1"/>
    <col min="14083" max="14083" width="17.42578125" customWidth="1"/>
    <col min="14084" max="14084" width="14.42578125" customWidth="1"/>
    <col min="14085" max="14085" width="15" customWidth="1"/>
    <col min="14337" max="14337" width="5.140625" customWidth="1"/>
    <col min="14338" max="14338" width="37.85546875" customWidth="1"/>
    <col min="14339" max="14339" width="17.42578125" customWidth="1"/>
    <col min="14340" max="14340" width="14.42578125" customWidth="1"/>
    <col min="14341" max="14341" width="15" customWidth="1"/>
    <col min="14593" max="14593" width="5.140625" customWidth="1"/>
    <col min="14594" max="14594" width="37.85546875" customWidth="1"/>
    <col min="14595" max="14595" width="17.42578125" customWidth="1"/>
    <col min="14596" max="14596" width="14.42578125" customWidth="1"/>
    <col min="14597" max="14597" width="15" customWidth="1"/>
    <col min="14849" max="14849" width="5.140625" customWidth="1"/>
    <col min="14850" max="14850" width="37.85546875" customWidth="1"/>
    <col min="14851" max="14851" width="17.42578125" customWidth="1"/>
    <col min="14852" max="14852" width="14.42578125" customWidth="1"/>
    <col min="14853" max="14853" width="15" customWidth="1"/>
    <col min="15105" max="15105" width="5.140625" customWidth="1"/>
    <col min="15106" max="15106" width="37.85546875" customWidth="1"/>
    <col min="15107" max="15107" width="17.42578125" customWidth="1"/>
    <col min="15108" max="15108" width="14.42578125" customWidth="1"/>
    <col min="15109" max="15109" width="15" customWidth="1"/>
    <col min="15361" max="15361" width="5.140625" customWidth="1"/>
    <col min="15362" max="15362" width="37.85546875" customWidth="1"/>
    <col min="15363" max="15363" width="17.42578125" customWidth="1"/>
    <col min="15364" max="15364" width="14.42578125" customWidth="1"/>
    <col min="15365" max="15365" width="15" customWidth="1"/>
    <col min="15617" max="15617" width="5.140625" customWidth="1"/>
    <col min="15618" max="15618" width="37.85546875" customWidth="1"/>
    <col min="15619" max="15619" width="17.42578125" customWidth="1"/>
    <col min="15620" max="15620" width="14.42578125" customWidth="1"/>
    <col min="15621" max="15621" width="15" customWidth="1"/>
    <col min="15873" max="15873" width="5.140625" customWidth="1"/>
    <col min="15874" max="15874" width="37.85546875" customWidth="1"/>
    <col min="15875" max="15875" width="17.42578125" customWidth="1"/>
    <col min="15876" max="15876" width="14.42578125" customWidth="1"/>
    <col min="15877" max="15877" width="15" customWidth="1"/>
    <col min="16129" max="16129" width="5.140625" customWidth="1"/>
    <col min="16130" max="16130" width="37.85546875" customWidth="1"/>
    <col min="16131" max="16131" width="17.42578125" customWidth="1"/>
    <col min="16132" max="16132" width="14.42578125" customWidth="1"/>
    <col min="16133" max="16133" width="15" customWidth="1"/>
  </cols>
  <sheetData>
    <row r="1" spans="1:5" ht="18.75" x14ac:dyDescent="0.3">
      <c r="A1" s="171"/>
      <c r="B1" s="171"/>
      <c r="C1" s="171"/>
      <c r="D1" s="171"/>
    </row>
    <row r="2" spans="1:5" ht="18.75" x14ac:dyDescent="0.3">
      <c r="A2" s="231" t="s">
        <v>384</v>
      </c>
      <c r="B2" s="231"/>
      <c r="C2" s="231"/>
      <c r="D2" s="231"/>
    </row>
    <row r="3" spans="1:5" ht="18.75" x14ac:dyDescent="0.3">
      <c r="A3" s="231" t="s">
        <v>385</v>
      </c>
      <c r="B3" s="231"/>
      <c r="C3" s="231"/>
      <c r="D3" s="231"/>
    </row>
    <row r="4" spans="1:5" ht="18.75" x14ac:dyDescent="0.3">
      <c r="A4" s="231" t="s">
        <v>240</v>
      </c>
      <c r="B4" s="231"/>
      <c r="C4" s="231"/>
      <c r="D4" s="231"/>
    </row>
    <row r="5" spans="1:5" ht="18.75" x14ac:dyDescent="0.3">
      <c r="A5" s="231"/>
      <c r="B5" s="231"/>
      <c r="C5" s="231"/>
      <c r="D5" s="231"/>
    </row>
    <row r="6" spans="1:5" ht="18.75" x14ac:dyDescent="0.3">
      <c r="A6" s="231"/>
      <c r="B6" s="231"/>
      <c r="C6" s="231"/>
      <c r="D6" s="231"/>
    </row>
    <row r="7" spans="1:5" ht="18.75" customHeight="1" x14ac:dyDescent="0.2">
      <c r="A7" s="321" t="s">
        <v>393</v>
      </c>
      <c r="B7" s="321"/>
      <c r="C7" s="321"/>
      <c r="D7" s="321"/>
    </row>
    <row r="8" spans="1:5" ht="18.75" customHeight="1" x14ac:dyDescent="0.2">
      <c r="A8" s="321"/>
      <c r="B8" s="321"/>
      <c r="C8" s="321"/>
      <c r="D8" s="321"/>
    </row>
    <row r="9" spans="1:5" ht="18.75" x14ac:dyDescent="0.3">
      <c r="A9" s="232" t="s">
        <v>355</v>
      </c>
      <c r="B9" s="232" t="s">
        <v>356</v>
      </c>
      <c r="C9" s="232" t="s">
        <v>357</v>
      </c>
      <c r="D9" s="232" t="s">
        <v>241</v>
      </c>
      <c r="E9" s="232" t="s">
        <v>358</v>
      </c>
    </row>
    <row r="10" spans="1:5" ht="18.75" x14ac:dyDescent="0.3">
      <c r="A10" s="172">
        <v>1</v>
      </c>
      <c r="B10" s="172" t="s">
        <v>394</v>
      </c>
      <c r="C10" s="172"/>
      <c r="D10" s="172" t="s">
        <v>395</v>
      </c>
      <c r="E10" s="234">
        <v>910000</v>
      </c>
    </row>
    <row r="11" spans="1:5" ht="18.75" x14ac:dyDescent="0.3">
      <c r="A11" s="172">
        <v>2</v>
      </c>
      <c r="B11" s="172"/>
      <c r="C11" s="172"/>
      <c r="D11" s="172"/>
      <c r="E11" s="234"/>
    </row>
    <row r="12" spans="1:5" ht="18.75" x14ac:dyDescent="0.3">
      <c r="A12" s="172">
        <v>3</v>
      </c>
      <c r="B12" s="172"/>
      <c r="C12" s="172"/>
      <c r="D12" s="172"/>
      <c r="E12" s="234"/>
    </row>
    <row r="13" spans="1:5" ht="18.75" x14ac:dyDescent="0.3">
      <c r="A13" s="172">
        <v>4</v>
      </c>
      <c r="B13" s="172"/>
      <c r="C13" s="172"/>
      <c r="D13" s="172"/>
      <c r="E13" s="234"/>
    </row>
    <row r="14" spans="1:5" ht="18.75" x14ac:dyDescent="0.3">
      <c r="A14" s="172">
        <v>5</v>
      </c>
      <c r="B14" s="172"/>
      <c r="C14" s="172"/>
      <c r="D14" s="172"/>
      <c r="E14" s="233"/>
    </row>
    <row r="15" spans="1:5" ht="18.75" x14ac:dyDescent="0.3">
      <c r="A15" s="172">
        <v>6</v>
      </c>
      <c r="B15" s="172"/>
      <c r="C15" s="172"/>
      <c r="D15" s="172"/>
      <c r="E15" s="233"/>
    </row>
    <row r="16" spans="1:5" ht="18.75" x14ac:dyDescent="0.3">
      <c r="A16" s="172">
        <v>7</v>
      </c>
      <c r="B16" s="172"/>
      <c r="C16" s="172"/>
      <c r="D16" s="172"/>
      <c r="E16" s="233"/>
    </row>
    <row r="17" spans="1:5" ht="18.75" x14ac:dyDescent="0.3">
      <c r="A17" s="172">
        <v>8</v>
      </c>
      <c r="B17" s="172"/>
      <c r="C17" s="172"/>
      <c r="D17" s="172"/>
      <c r="E17" s="233"/>
    </row>
    <row r="18" spans="1:5" ht="18.75" x14ac:dyDescent="0.3">
      <c r="A18" s="172">
        <v>9</v>
      </c>
      <c r="B18" s="172"/>
      <c r="C18" s="172"/>
      <c r="D18" s="172"/>
      <c r="E18" s="233"/>
    </row>
    <row r="19" spans="1:5" ht="18.75" x14ac:dyDescent="0.3">
      <c r="A19" s="172">
        <v>10</v>
      </c>
      <c r="B19" s="172"/>
      <c r="C19" s="172"/>
      <c r="D19" s="172"/>
      <c r="E19" s="233"/>
    </row>
    <row r="20" spans="1:5" ht="18.75" x14ac:dyDescent="0.3">
      <c r="A20" s="171"/>
      <c r="B20" s="171"/>
      <c r="C20" s="171"/>
      <c r="D20" s="171"/>
    </row>
    <row r="21" spans="1:5" ht="18.75" x14ac:dyDescent="0.3">
      <c r="A21" s="171"/>
      <c r="B21" s="171"/>
      <c r="C21" s="171"/>
      <c r="D21" s="171"/>
    </row>
    <row r="22" spans="1:5" ht="18.75" x14ac:dyDescent="0.3">
      <c r="A22" s="171"/>
      <c r="B22" s="171"/>
      <c r="C22" s="171"/>
      <c r="D22" s="171" t="s">
        <v>359</v>
      </c>
    </row>
    <row r="23" spans="1:5" ht="18.75" x14ac:dyDescent="0.3">
      <c r="A23" s="171"/>
      <c r="B23" s="171"/>
      <c r="C23" s="171"/>
      <c r="D23" s="171" t="s">
        <v>383</v>
      </c>
    </row>
    <row r="24" spans="1:5" ht="18.75" x14ac:dyDescent="0.3">
      <c r="A24" s="171"/>
      <c r="B24" s="171"/>
      <c r="C24" s="171"/>
      <c r="D24" s="171"/>
    </row>
    <row r="25" spans="1:5" ht="18.75" x14ac:dyDescent="0.3">
      <c r="A25" s="171"/>
      <c r="B25" s="171"/>
      <c r="C25" s="171"/>
      <c r="D25" s="171"/>
    </row>
    <row r="26" spans="1:5" ht="18.75" x14ac:dyDescent="0.3">
      <c r="A26" s="171"/>
      <c r="B26" s="171"/>
      <c r="C26" s="171"/>
      <c r="D26" s="171"/>
    </row>
    <row r="27" spans="1:5" ht="18.75" x14ac:dyDescent="0.3">
      <c r="A27" s="171"/>
      <c r="B27" s="171"/>
      <c r="C27" s="171"/>
      <c r="D27" s="171"/>
    </row>
    <row r="28" spans="1:5" ht="18.75" x14ac:dyDescent="0.3">
      <c r="A28" s="171"/>
      <c r="B28" s="171"/>
      <c r="C28" s="171"/>
      <c r="D28" s="171"/>
    </row>
    <row r="29" spans="1:5" ht="18.75" x14ac:dyDescent="0.3">
      <c r="A29" s="171"/>
      <c r="B29" s="171"/>
      <c r="C29" s="171"/>
      <c r="D29" s="171"/>
    </row>
    <row r="30" spans="1:5" ht="18.75" x14ac:dyDescent="0.3">
      <c r="A30" s="171"/>
      <c r="B30" s="171"/>
      <c r="C30" s="171"/>
      <c r="D30" s="171"/>
    </row>
    <row r="31" spans="1:5" ht="18.75" x14ac:dyDescent="0.3">
      <c r="A31" s="171"/>
      <c r="B31" s="171"/>
      <c r="C31" s="171"/>
      <c r="D31" s="171"/>
    </row>
    <row r="32" spans="1:5" ht="18.75" x14ac:dyDescent="0.3">
      <c r="A32" s="171"/>
      <c r="B32" s="171"/>
      <c r="C32" s="171"/>
      <c r="D32" s="171"/>
    </row>
    <row r="33" spans="1:4" ht="18.75" x14ac:dyDescent="0.3">
      <c r="A33" s="171"/>
      <c r="B33" s="171"/>
      <c r="C33" s="171"/>
      <c r="D33" s="171"/>
    </row>
    <row r="34" spans="1:4" ht="18.75" x14ac:dyDescent="0.3">
      <c r="A34" s="171"/>
      <c r="B34" s="171"/>
      <c r="C34" s="171"/>
      <c r="D34" s="171"/>
    </row>
    <row r="35" spans="1:4" ht="18.75" x14ac:dyDescent="0.3">
      <c r="A35" s="171"/>
      <c r="B35" s="171"/>
      <c r="C35" s="171"/>
      <c r="D35" s="171"/>
    </row>
    <row r="36" spans="1:4" ht="18.75" x14ac:dyDescent="0.3">
      <c r="A36" s="171"/>
      <c r="B36" s="171"/>
      <c r="C36" s="171"/>
      <c r="D36" s="171"/>
    </row>
    <row r="37" spans="1:4" ht="18.75" x14ac:dyDescent="0.3">
      <c r="A37" s="171"/>
      <c r="B37" s="171"/>
      <c r="C37" s="171"/>
      <c r="D37" s="171"/>
    </row>
    <row r="38" spans="1:4" ht="18.75" x14ac:dyDescent="0.3">
      <c r="A38" s="171"/>
      <c r="B38" s="171"/>
      <c r="C38" s="171"/>
      <c r="D38" s="171"/>
    </row>
  </sheetData>
  <mergeCells count="1">
    <mergeCell ref="A7:D8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I48" sqref="I48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  <col min="257" max="257" width="5.140625" customWidth="1"/>
    <col min="258" max="258" width="21.140625" customWidth="1"/>
    <col min="259" max="259" width="9.42578125" customWidth="1"/>
    <col min="260" max="260" width="11.5703125" customWidth="1"/>
    <col min="261" max="261" width="11" customWidth="1"/>
    <col min="262" max="262" width="12" customWidth="1"/>
    <col min="263" max="263" width="13.42578125" customWidth="1"/>
    <col min="265" max="266" width="10.140625" bestFit="1" customWidth="1"/>
    <col min="269" max="269" width="12.28515625" customWidth="1"/>
    <col min="513" max="513" width="5.140625" customWidth="1"/>
    <col min="514" max="514" width="21.140625" customWidth="1"/>
    <col min="515" max="515" width="9.42578125" customWidth="1"/>
    <col min="516" max="516" width="11.5703125" customWidth="1"/>
    <col min="517" max="517" width="11" customWidth="1"/>
    <col min="518" max="518" width="12" customWidth="1"/>
    <col min="519" max="519" width="13.42578125" customWidth="1"/>
    <col min="521" max="522" width="10.140625" bestFit="1" customWidth="1"/>
    <col min="525" max="525" width="12.28515625" customWidth="1"/>
    <col min="769" max="769" width="5.140625" customWidth="1"/>
    <col min="770" max="770" width="21.140625" customWidth="1"/>
    <col min="771" max="771" width="9.42578125" customWidth="1"/>
    <col min="772" max="772" width="11.5703125" customWidth="1"/>
    <col min="773" max="773" width="11" customWidth="1"/>
    <col min="774" max="774" width="12" customWidth="1"/>
    <col min="775" max="775" width="13.42578125" customWidth="1"/>
    <col min="777" max="778" width="10.140625" bestFit="1" customWidth="1"/>
    <col min="781" max="781" width="12.28515625" customWidth="1"/>
    <col min="1025" max="1025" width="5.140625" customWidth="1"/>
    <col min="1026" max="1026" width="21.140625" customWidth="1"/>
    <col min="1027" max="1027" width="9.42578125" customWidth="1"/>
    <col min="1028" max="1028" width="11.5703125" customWidth="1"/>
    <col min="1029" max="1029" width="11" customWidth="1"/>
    <col min="1030" max="1030" width="12" customWidth="1"/>
    <col min="1031" max="1031" width="13.42578125" customWidth="1"/>
    <col min="1033" max="1034" width="10.140625" bestFit="1" customWidth="1"/>
    <col min="1037" max="1037" width="12.28515625" customWidth="1"/>
    <col min="1281" max="1281" width="5.140625" customWidth="1"/>
    <col min="1282" max="1282" width="21.140625" customWidth="1"/>
    <col min="1283" max="1283" width="9.42578125" customWidth="1"/>
    <col min="1284" max="1284" width="11.5703125" customWidth="1"/>
    <col min="1285" max="1285" width="11" customWidth="1"/>
    <col min="1286" max="1286" width="12" customWidth="1"/>
    <col min="1287" max="1287" width="13.42578125" customWidth="1"/>
    <col min="1289" max="1290" width="10.140625" bestFit="1" customWidth="1"/>
    <col min="1293" max="1293" width="12.28515625" customWidth="1"/>
    <col min="1537" max="1537" width="5.140625" customWidth="1"/>
    <col min="1538" max="1538" width="21.140625" customWidth="1"/>
    <col min="1539" max="1539" width="9.42578125" customWidth="1"/>
    <col min="1540" max="1540" width="11.5703125" customWidth="1"/>
    <col min="1541" max="1541" width="11" customWidth="1"/>
    <col min="1542" max="1542" width="12" customWidth="1"/>
    <col min="1543" max="1543" width="13.42578125" customWidth="1"/>
    <col min="1545" max="1546" width="10.140625" bestFit="1" customWidth="1"/>
    <col min="1549" max="1549" width="12.28515625" customWidth="1"/>
    <col min="1793" max="1793" width="5.140625" customWidth="1"/>
    <col min="1794" max="1794" width="21.140625" customWidth="1"/>
    <col min="1795" max="1795" width="9.42578125" customWidth="1"/>
    <col min="1796" max="1796" width="11.5703125" customWidth="1"/>
    <col min="1797" max="1797" width="11" customWidth="1"/>
    <col min="1798" max="1798" width="12" customWidth="1"/>
    <col min="1799" max="1799" width="13.42578125" customWidth="1"/>
    <col min="1801" max="1802" width="10.140625" bestFit="1" customWidth="1"/>
    <col min="1805" max="1805" width="12.28515625" customWidth="1"/>
    <col min="2049" max="2049" width="5.140625" customWidth="1"/>
    <col min="2050" max="2050" width="21.140625" customWidth="1"/>
    <col min="2051" max="2051" width="9.42578125" customWidth="1"/>
    <col min="2052" max="2052" width="11.5703125" customWidth="1"/>
    <col min="2053" max="2053" width="11" customWidth="1"/>
    <col min="2054" max="2054" width="12" customWidth="1"/>
    <col min="2055" max="2055" width="13.42578125" customWidth="1"/>
    <col min="2057" max="2058" width="10.140625" bestFit="1" customWidth="1"/>
    <col min="2061" max="2061" width="12.28515625" customWidth="1"/>
    <col min="2305" max="2305" width="5.140625" customWidth="1"/>
    <col min="2306" max="2306" width="21.140625" customWidth="1"/>
    <col min="2307" max="2307" width="9.42578125" customWidth="1"/>
    <col min="2308" max="2308" width="11.5703125" customWidth="1"/>
    <col min="2309" max="2309" width="11" customWidth="1"/>
    <col min="2310" max="2310" width="12" customWidth="1"/>
    <col min="2311" max="2311" width="13.42578125" customWidth="1"/>
    <col min="2313" max="2314" width="10.140625" bestFit="1" customWidth="1"/>
    <col min="2317" max="2317" width="12.28515625" customWidth="1"/>
    <col min="2561" max="2561" width="5.140625" customWidth="1"/>
    <col min="2562" max="2562" width="21.140625" customWidth="1"/>
    <col min="2563" max="2563" width="9.42578125" customWidth="1"/>
    <col min="2564" max="2564" width="11.5703125" customWidth="1"/>
    <col min="2565" max="2565" width="11" customWidth="1"/>
    <col min="2566" max="2566" width="12" customWidth="1"/>
    <col min="2567" max="2567" width="13.42578125" customWidth="1"/>
    <col min="2569" max="2570" width="10.140625" bestFit="1" customWidth="1"/>
    <col min="2573" max="2573" width="12.28515625" customWidth="1"/>
    <col min="2817" max="2817" width="5.140625" customWidth="1"/>
    <col min="2818" max="2818" width="21.140625" customWidth="1"/>
    <col min="2819" max="2819" width="9.42578125" customWidth="1"/>
    <col min="2820" max="2820" width="11.5703125" customWidth="1"/>
    <col min="2821" max="2821" width="11" customWidth="1"/>
    <col min="2822" max="2822" width="12" customWidth="1"/>
    <col min="2823" max="2823" width="13.42578125" customWidth="1"/>
    <col min="2825" max="2826" width="10.140625" bestFit="1" customWidth="1"/>
    <col min="2829" max="2829" width="12.28515625" customWidth="1"/>
    <col min="3073" max="3073" width="5.140625" customWidth="1"/>
    <col min="3074" max="3074" width="21.140625" customWidth="1"/>
    <col min="3075" max="3075" width="9.42578125" customWidth="1"/>
    <col min="3076" max="3076" width="11.5703125" customWidth="1"/>
    <col min="3077" max="3077" width="11" customWidth="1"/>
    <col min="3078" max="3078" width="12" customWidth="1"/>
    <col min="3079" max="3079" width="13.42578125" customWidth="1"/>
    <col min="3081" max="3082" width="10.140625" bestFit="1" customWidth="1"/>
    <col min="3085" max="3085" width="12.28515625" customWidth="1"/>
    <col min="3329" max="3329" width="5.140625" customWidth="1"/>
    <col min="3330" max="3330" width="21.140625" customWidth="1"/>
    <col min="3331" max="3331" width="9.42578125" customWidth="1"/>
    <col min="3332" max="3332" width="11.5703125" customWidth="1"/>
    <col min="3333" max="3333" width="11" customWidth="1"/>
    <col min="3334" max="3334" width="12" customWidth="1"/>
    <col min="3335" max="3335" width="13.42578125" customWidth="1"/>
    <col min="3337" max="3338" width="10.140625" bestFit="1" customWidth="1"/>
    <col min="3341" max="3341" width="12.28515625" customWidth="1"/>
    <col min="3585" max="3585" width="5.140625" customWidth="1"/>
    <col min="3586" max="3586" width="21.140625" customWidth="1"/>
    <col min="3587" max="3587" width="9.42578125" customWidth="1"/>
    <col min="3588" max="3588" width="11.5703125" customWidth="1"/>
    <col min="3589" max="3589" width="11" customWidth="1"/>
    <col min="3590" max="3590" width="12" customWidth="1"/>
    <col min="3591" max="3591" width="13.42578125" customWidth="1"/>
    <col min="3593" max="3594" width="10.140625" bestFit="1" customWidth="1"/>
    <col min="3597" max="3597" width="12.28515625" customWidth="1"/>
    <col min="3841" max="3841" width="5.140625" customWidth="1"/>
    <col min="3842" max="3842" width="21.140625" customWidth="1"/>
    <col min="3843" max="3843" width="9.42578125" customWidth="1"/>
    <col min="3844" max="3844" width="11.5703125" customWidth="1"/>
    <col min="3845" max="3845" width="11" customWidth="1"/>
    <col min="3846" max="3846" width="12" customWidth="1"/>
    <col min="3847" max="3847" width="13.42578125" customWidth="1"/>
    <col min="3849" max="3850" width="10.140625" bestFit="1" customWidth="1"/>
    <col min="3853" max="3853" width="12.28515625" customWidth="1"/>
    <col min="4097" max="4097" width="5.140625" customWidth="1"/>
    <col min="4098" max="4098" width="21.140625" customWidth="1"/>
    <col min="4099" max="4099" width="9.42578125" customWidth="1"/>
    <col min="4100" max="4100" width="11.5703125" customWidth="1"/>
    <col min="4101" max="4101" width="11" customWidth="1"/>
    <col min="4102" max="4102" width="12" customWidth="1"/>
    <col min="4103" max="4103" width="13.42578125" customWidth="1"/>
    <col min="4105" max="4106" width="10.140625" bestFit="1" customWidth="1"/>
    <col min="4109" max="4109" width="12.28515625" customWidth="1"/>
    <col min="4353" max="4353" width="5.140625" customWidth="1"/>
    <col min="4354" max="4354" width="21.140625" customWidth="1"/>
    <col min="4355" max="4355" width="9.42578125" customWidth="1"/>
    <col min="4356" max="4356" width="11.5703125" customWidth="1"/>
    <col min="4357" max="4357" width="11" customWidth="1"/>
    <col min="4358" max="4358" width="12" customWidth="1"/>
    <col min="4359" max="4359" width="13.42578125" customWidth="1"/>
    <col min="4361" max="4362" width="10.140625" bestFit="1" customWidth="1"/>
    <col min="4365" max="4365" width="12.28515625" customWidth="1"/>
    <col min="4609" max="4609" width="5.140625" customWidth="1"/>
    <col min="4610" max="4610" width="21.140625" customWidth="1"/>
    <col min="4611" max="4611" width="9.42578125" customWidth="1"/>
    <col min="4612" max="4612" width="11.5703125" customWidth="1"/>
    <col min="4613" max="4613" width="11" customWidth="1"/>
    <col min="4614" max="4614" width="12" customWidth="1"/>
    <col min="4615" max="4615" width="13.42578125" customWidth="1"/>
    <col min="4617" max="4618" width="10.140625" bestFit="1" customWidth="1"/>
    <col min="4621" max="4621" width="12.28515625" customWidth="1"/>
    <col min="4865" max="4865" width="5.140625" customWidth="1"/>
    <col min="4866" max="4866" width="21.140625" customWidth="1"/>
    <col min="4867" max="4867" width="9.42578125" customWidth="1"/>
    <col min="4868" max="4868" width="11.5703125" customWidth="1"/>
    <col min="4869" max="4869" width="11" customWidth="1"/>
    <col min="4870" max="4870" width="12" customWidth="1"/>
    <col min="4871" max="4871" width="13.42578125" customWidth="1"/>
    <col min="4873" max="4874" width="10.140625" bestFit="1" customWidth="1"/>
    <col min="4877" max="4877" width="12.28515625" customWidth="1"/>
    <col min="5121" max="5121" width="5.140625" customWidth="1"/>
    <col min="5122" max="5122" width="21.140625" customWidth="1"/>
    <col min="5123" max="5123" width="9.42578125" customWidth="1"/>
    <col min="5124" max="5124" width="11.5703125" customWidth="1"/>
    <col min="5125" max="5125" width="11" customWidth="1"/>
    <col min="5126" max="5126" width="12" customWidth="1"/>
    <col min="5127" max="5127" width="13.42578125" customWidth="1"/>
    <col min="5129" max="5130" width="10.140625" bestFit="1" customWidth="1"/>
    <col min="5133" max="5133" width="12.28515625" customWidth="1"/>
    <col min="5377" max="5377" width="5.140625" customWidth="1"/>
    <col min="5378" max="5378" width="21.140625" customWidth="1"/>
    <col min="5379" max="5379" width="9.42578125" customWidth="1"/>
    <col min="5380" max="5380" width="11.5703125" customWidth="1"/>
    <col min="5381" max="5381" width="11" customWidth="1"/>
    <col min="5382" max="5382" width="12" customWidth="1"/>
    <col min="5383" max="5383" width="13.42578125" customWidth="1"/>
    <col min="5385" max="5386" width="10.140625" bestFit="1" customWidth="1"/>
    <col min="5389" max="5389" width="12.28515625" customWidth="1"/>
    <col min="5633" max="5633" width="5.140625" customWidth="1"/>
    <col min="5634" max="5634" width="21.140625" customWidth="1"/>
    <col min="5635" max="5635" width="9.42578125" customWidth="1"/>
    <col min="5636" max="5636" width="11.5703125" customWidth="1"/>
    <col min="5637" max="5637" width="11" customWidth="1"/>
    <col min="5638" max="5638" width="12" customWidth="1"/>
    <col min="5639" max="5639" width="13.42578125" customWidth="1"/>
    <col min="5641" max="5642" width="10.140625" bestFit="1" customWidth="1"/>
    <col min="5645" max="5645" width="12.28515625" customWidth="1"/>
    <col min="5889" max="5889" width="5.140625" customWidth="1"/>
    <col min="5890" max="5890" width="21.140625" customWidth="1"/>
    <col min="5891" max="5891" width="9.42578125" customWidth="1"/>
    <col min="5892" max="5892" width="11.5703125" customWidth="1"/>
    <col min="5893" max="5893" width="11" customWidth="1"/>
    <col min="5894" max="5894" width="12" customWidth="1"/>
    <col min="5895" max="5895" width="13.42578125" customWidth="1"/>
    <col min="5897" max="5898" width="10.140625" bestFit="1" customWidth="1"/>
    <col min="5901" max="5901" width="12.28515625" customWidth="1"/>
    <col min="6145" max="6145" width="5.140625" customWidth="1"/>
    <col min="6146" max="6146" width="21.140625" customWidth="1"/>
    <col min="6147" max="6147" width="9.42578125" customWidth="1"/>
    <col min="6148" max="6148" width="11.5703125" customWidth="1"/>
    <col min="6149" max="6149" width="11" customWidth="1"/>
    <col min="6150" max="6150" width="12" customWidth="1"/>
    <col min="6151" max="6151" width="13.42578125" customWidth="1"/>
    <col min="6153" max="6154" width="10.140625" bestFit="1" customWidth="1"/>
    <col min="6157" max="6157" width="12.28515625" customWidth="1"/>
    <col min="6401" max="6401" width="5.140625" customWidth="1"/>
    <col min="6402" max="6402" width="21.140625" customWidth="1"/>
    <col min="6403" max="6403" width="9.42578125" customWidth="1"/>
    <col min="6404" max="6404" width="11.5703125" customWidth="1"/>
    <col min="6405" max="6405" width="11" customWidth="1"/>
    <col min="6406" max="6406" width="12" customWidth="1"/>
    <col min="6407" max="6407" width="13.42578125" customWidth="1"/>
    <col min="6409" max="6410" width="10.140625" bestFit="1" customWidth="1"/>
    <col min="6413" max="6413" width="12.28515625" customWidth="1"/>
    <col min="6657" max="6657" width="5.140625" customWidth="1"/>
    <col min="6658" max="6658" width="21.140625" customWidth="1"/>
    <col min="6659" max="6659" width="9.42578125" customWidth="1"/>
    <col min="6660" max="6660" width="11.5703125" customWidth="1"/>
    <col min="6661" max="6661" width="11" customWidth="1"/>
    <col min="6662" max="6662" width="12" customWidth="1"/>
    <col min="6663" max="6663" width="13.42578125" customWidth="1"/>
    <col min="6665" max="6666" width="10.140625" bestFit="1" customWidth="1"/>
    <col min="6669" max="6669" width="12.28515625" customWidth="1"/>
    <col min="6913" max="6913" width="5.140625" customWidth="1"/>
    <col min="6914" max="6914" width="21.140625" customWidth="1"/>
    <col min="6915" max="6915" width="9.42578125" customWidth="1"/>
    <col min="6916" max="6916" width="11.5703125" customWidth="1"/>
    <col min="6917" max="6917" width="11" customWidth="1"/>
    <col min="6918" max="6918" width="12" customWidth="1"/>
    <col min="6919" max="6919" width="13.42578125" customWidth="1"/>
    <col min="6921" max="6922" width="10.140625" bestFit="1" customWidth="1"/>
    <col min="6925" max="6925" width="12.28515625" customWidth="1"/>
    <col min="7169" max="7169" width="5.140625" customWidth="1"/>
    <col min="7170" max="7170" width="21.140625" customWidth="1"/>
    <col min="7171" max="7171" width="9.42578125" customWidth="1"/>
    <col min="7172" max="7172" width="11.5703125" customWidth="1"/>
    <col min="7173" max="7173" width="11" customWidth="1"/>
    <col min="7174" max="7174" width="12" customWidth="1"/>
    <col min="7175" max="7175" width="13.42578125" customWidth="1"/>
    <col min="7177" max="7178" width="10.140625" bestFit="1" customWidth="1"/>
    <col min="7181" max="7181" width="12.28515625" customWidth="1"/>
    <col min="7425" max="7425" width="5.140625" customWidth="1"/>
    <col min="7426" max="7426" width="21.140625" customWidth="1"/>
    <col min="7427" max="7427" width="9.42578125" customWidth="1"/>
    <col min="7428" max="7428" width="11.5703125" customWidth="1"/>
    <col min="7429" max="7429" width="11" customWidth="1"/>
    <col min="7430" max="7430" width="12" customWidth="1"/>
    <col min="7431" max="7431" width="13.42578125" customWidth="1"/>
    <col min="7433" max="7434" width="10.140625" bestFit="1" customWidth="1"/>
    <col min="7437" max="7437" width="12.28515625" customWidth="1"/>
    <col min="7681" max="7681" width="5.140625" customWidth="1"/>
    <col min="7682" max="7682" width="21.140625" customWidth="1"/>
    <col min="7683" max="7683" width="9.42578125" customWidth="1"/>
    <col min="7684" max="7684" width="11.5703125" customWidth="1"/>
    <col min="7685" max="7685" width="11" customWidth="1"/>
    <col min="7686" max="7686" width="12" customWidth="1"/>
    <col min="7687" max="7687" width="13.42578125" customWidth="1"/>
    <col min="7689" max="7690" width="10.140625" bestFit="1" customWidth="1"/>
    <col min="7693" max="7693" width="12.28515625" customWidth="1"/>
    <col min="7937" max="7937" width="5.140625" customWidth="1"/>
    <col min="7938" max="7938" width="21.140625" customWidth="1"/>
    <col min="7939" max="7939" width="9.42578125" customWidth="1"/>
    <col min="7940" max="7940" width="11.5703125" customWidth="1"/>
    <col min="7941" max="7941" width="11" customWidth="1"/>
    <col min="7942" max="7942" width="12" customWidth="1"/>
    <col min="7943" max="7943" width="13.42578125" customWidth="1"/>
    <col min="7945" max="7946" width="10.140625" bestFit="1" customWidth="1"/>
    <col min="7949" max="7949" width="12.28515625" customWidth="1"/>
    <col min="8193" max="8193" width="5.140625" customWidth="1"/>
    <col min="8194" max="8194" width="21.140625" customWidth="1"/>
    <col min="8195" max="8195" width="9.42578125" customWidth="1"/>
    <col min="8196" max="8196" width="11.5703125" customWidth="1"/>
    <col min="8197" max="8197" width="11" customWidth="1"/>
    <col min="8198" max="8198" width="12" customWidth="1"/>
    <col min="8199" max="8199" width="13.42578125" customWidth="1"/>
    <col min="8201" max="8202" width="10.140625" bestFit="1" customWidth="1"/>
    <col min="8205" max="8205" width="12.28515625" customWidth="1"/>
    <col min="8449" max="8449" width="5.140625" customWidth="1"/>
    <col min="8450" max="8450" width="21.140625" customWidth="1"/>
    <col min="8451" max="8451" width="9.42578125" customWidth="1"/>
    <col min="8452" max="8452" width="11.5703125" customWidth="1"/>
    <col min="8453" max="8453" width="11" customWidth="1"/>
    <col min="8454" max="8454" width="12" customWidth="1"/>
    <col min="8455" max="8455" width="13.42578125" customWidth="1"/>
    <col min="8457" max="8458" width="10.140625" bestFit="1" customWidth="1"/>
    <col min="8461" max="8461" width="12.28515625" customWidth="1"/>
    <col min="8705" max="8705" width="5.140625" customWidth="1"/>
    <col min="8706" max="8706" width="21.140625" customWidth="1"/>
    <col min="8707" max="8707" width="9.42578125" customWidth="1"/>
    <col min="8708" max="8708" width="11.5703125" customWidth="1"/>
    <col min="8709" max="8709" width="11" customWidth="1"/>
    <col min="8710" max="8710" width="12" customWidth="1"/>
    <col min="8711" max="8711" width="13.42578125" customWidth="1"/>
    <col min="8713" max="8714" width="10.140625" bestFit="1" customWidth="1"/>
    <col min="8717" max="8717" width="12.28515625" customWidth="1"/>
    <col min="8961" max="8961" width="5.140625" customWidth="1"/>
    <col min="8962" max="8962" width="21.140625" customWidth="1"/>
    <col min="8963" max="8963" width="9.42578125" customWidth="1"/>
    <col min="8964" max="8964" width="11.5703125" customWidth="1"/>
    <col min="8965" max="8965" width="11" customWidth="1"/>
    <col min="8966" max="8966" width="12" customWidth="1"/>
    <col min="8967" max="8967" width="13.42578125" customWidth="1"/>
    <col min="8969" max="8970" width="10.140625" bestFit="1" customWidth="1"/>
    <col min="8973" max="8973" width="12.28515625" customWidth="1"/>
    <col min="9217" max="9217" width="5.140625" customWidth="1"/>
    <col min="9218" max="9218" width="21.140625" customWidth="1"/>
    <col min="9219" max="9219" width="9.42578125" customWidth="1"/>
    <col min="9220" max="9220" width="11.5703125" customWidth="1"/>
    <col min="9221" max="9221" width="11" customWidth="1"/>
    <col min="9222" max="9222" width="12" customWidth="1"/>
    <col min="9223" max="9223" width="13.42578125" customWidth="1"/>
    <col min="9225" max="9226" width="10.140625" bestFit="1" customWidth="1"/>
    <col min="9229" max="9229" width="12.28515625" customWidth="1"/>
    <col min="9473" max="9473" width="5.140625" customWidth="1"/>
    <col min="9474" max="9474" width="21.140625" customWidth="1"/>
    <col min="9475" max="9475" width="9.42578125" customWidth="1"/>
    <col min="9476" max="9476" width="11.5703125" customWidth="1"/>
    <col min="9477" max="9477" width="11" customWidth="1"/>
    <col min="9478" max="9478" width="12" customWidth="1"/>
    <col min="9479" max="9479" width="13.42578125" customWidth="1"/>
    <col min="9481" max="9482" width="10.140625" bestFit="1" customWidth="1"/>
    <col min="9485" max="9485" width="12.28515625" customWidth="1"/>
    <col min="9729" max="9729" width="5.140625" customWidth="1"/>
    <col min="9730" max="9730" width="21.140625" customWidth="1"/>
    <col min="9731" max="9731" width="9.42578125" customWidth="1"/>
    <col min="9732" max="9732" width="11.5703125" customWidth="1"/>
    <col min="9733" max="9733" width="11" customWidth="1"/>
    <col min="9734" max="9734" width="12" customWidth="1"/>
    <col min="9735" max="9735" width="13.42578125" customWidth="1"/>
    <col min="9737" max="9738" width="10.140625" bestFit="1" customWidth="1"/>
    <col min="9741" max="9741" width="12.28515625" customWidth="1"/>
    <col min="9985" max="9985" width="5.140625" customWidth="1"/>
    <col min="9986" max="9986" width="21.140625" customWidth="1"/>
    <col min="9987" max="9987" width="9.42578125" customWidth="1"/>
    <col min="9988" max="9988" width="11.5703125" customWidth="1"/>
    <col min="9989" max="9989" width="11" customWidth="1"/>
    <col min="9990" max="9990" width="12" customWidth="1"/>
    <col min="9991" max="9991" width="13.42578125" customWidth="1"/>
    <col min="9993" max="9994" width="10.140625" bestFit="1" customWidth="1"/>
    <col min="9997" max="9997" width="12.28515625" customWidth="1"/>
    <col min="10241" max="10241" width="5.140625" customWidth="1"/>
    <col min="10242" max="10242" width="21.140625" customWidth="1"/>
    <col min="10243" max="10243" width="9.42578125" customWidth="1"/>
    <col min="10244" max="10244" width="11.5703125" customWidth="1"/>
    <col min="10245" max="10245" width="11" customWidth="1"/>
    <col min="10246" max="10246" width="12" customWidth="1"/>
    <col min="10247" max="10247" width="13.42578125" customWidth="1"/>
    <col min="10249" max="10250" width="10.140625" bestFit="1" customWidth="1"/>
    <col min="10253" max="10253" width="12.28515625" customWidth="1"/>
    <col min="10497" max="10497" width="5.140625" customWidth="1"/>
    <col min="10498" max="10498" width="21.140625" customWidth="1"/>
    <col min="10499" max="10499" width="9.42578125" customWidth="1"/>
    <col min="10500" max="10500" width="11.5703125" customWidth="1"/>
    <col min="10501" max="10501" width="11" customWidth="1"/>
    <col min="10502" max="10502" width="12" customWidth="1"/>
    <col min="10503" max="10503" width="13.42578125" customWidth="1"/>
    <col min="10505" max="10506" width="10.140625" bestFit="1" customWidth="1"/>
    <col min="10509" max="10509" width="12.28515625" customWidth="1"/>
    <col min="10753" max="10753" width="5.140625" customWidth="1"/>
    <col min="10754" max="10754" width="21.140625" customWidth="1"/>
    <col min="10755" max="10755" width="9.42578125" customWidth="1"/>
    <col min="10756" max="10756" width="11.5703125" customWidth="1"/>
    <col min="10757" max="10757" width="11" customWidth="1"/>
    <col min="10758" max="10758" width="12" customWidth="1"/>
    <col min="10759" max="10759" width="13.42578125" customWidth="1"/>
    <col min="10761" max="10762" width="10.140625" bestFit="1" customWidth="1"/>
    <col min="10765" max="10765" width="12.28515625" customWidth="1"/>
    <col min="11009" max="11009" width="5.140625" customWidth="1"/>
    <col min="11010" max="11010" width="21.140625" customWidth="1"/>
    <col min="11011" max="11011" width="9.42578125" customWidth="1"/>
    <col min="11012" max="11012" width="11.5703125" customWidth="1"/>
    <col min="11013" max="11013" width="11" customWidth="1"/>
    <col min="11014" max="11014" width="12" customWidth="1"/>
    <col min="11015" max="11015" width="13.42578125" customWidth="1"/>
    <col min="11017" max="11018" width="10.140625" bestFit="1" customWidth="1"/>
    <col min="11021" max="11021" width="12.28515625" customWidth="1"/>
    <col min="11265" max="11265" width="5.140625" customWidth="1"/>
    <col min="11266" max="11266" width="21.140625" customWidth="1"/>
    <col min="11267" max="11267" width="9.42578125" customWidth="1"/>
    <col min="11268" max="11268" width="11.5703125" customWidth="1"/>
    <col min="11269" max="11269" width="11" customWidth="1"/>
    <col min="11270" max="11270" width="12" customWidth="1"/>
    <col min="11271" max="11271" width="13.42578125" customWidth="1"/>
    <col min="11273" max="11274" width="10.140625" bestFit="1" customWidth="1"/>
    <col min="11277" max="11277" width="12.28515625" customWidth="1"/>
    <col min="11521" max="11521" width="5.140625" customWidth="1"/>
    <col min="11522" max="11522" width="21.140625" customWidth="1"/>
    <col min="11523" max="11523" width="9.42578125" customWidth="1"/>
    <col min="11524" max="11524" width="11.5703125" customWidth="1"/>
    <col min="11525" max="11525" width="11" customWidth="1"/>
    <col min="11526" max="11526" width="12" customWidth="1"/>
    <col min="11527" max="11527" width="13.42578125" customWidth="1"/>
    <col min="11529" max="11530" width="10.140625" bestFit="1" customWidth="1"/>
    <col min="11533" max="11533" width="12.28515625" customWidth="1"/>
    <col min="11777" max="11777" width="5.140625" customWidth="1"/>
    <col min="11778" max="11778" width="21.140625" customWidth="1"/>
    <col min="11779" max="11779" width="9.42578125" customWidth="1"/>
    <col min="11780" max="11780" width="11.5703125" customWidth="1"/>
    <col min="11781" max="11781" width="11" customWidth="1"/>
    <col min="11782" max="11782" width="12" customWidth="1"/>
    <col min="11783" max="11783" width="13.42578125" customWidth="1"/>
    <col min="11785" max="11786" width="10.140625" bestFit="1" customWidth="1"/>
    <col min="11789" max="11789" width="12.28515625" customWidth="1"/>
    <col min="12033" max="12033" width="5.140625" customWidth="1"/>
    <col min="12034" max="12034" width="21.140625" customWidth="1"/>
    <col min="12035" max="12035" width="9.42578125" customWidth="1"/>
    <col min="12036" max="12036" width="11.5703125" customWidth="1"/>
    <col min="12037" max="12037" width="11" customWidth="1"/>
    <col min="12038" max="12038" width="12" customWidth="1"/>
    <col min="12039" max="12039" width="13.42578125" customWidth="1"/>
    <col min="12041" max="12042" width="10.140625" bestFit="1" customWidth="1"/>
    <col min="12045" max="12045" width="12.28515625" customWidth="1"/>
    <col min="12289" max="12289" width="5.140625" customWidth="1"/>
    <col min="12290" max="12290" width="21.140625" customWidth="1"/>
    <col min="12291" max="12291" width="9.42578125" customWidth="1"/>
    <col min="12292" max="12292" width="11.5703125" customWidth="1"/>
    <col min="12293" max="12293" width="11" customWidth="1"/>
    <col min="12294" max="12294" width="12" customWidth="1"/>
    <col min="12295" max="12295" width="13.42578125" customWidth="1"/>
    <col min="12297" max="12298" width="10.140625" bestFit="1" customWidth="1"/>
    <col min="12301" max="12301" width="12.28515625" customWidth="1"/>
    <col min="12545" max="12545" width="5.140625" customWidth="1"/>
    <col min="12546" max="12546" width="21.140625" customWidth="1"/>
    <col min="12547" max="12547" width="9.42578125" customWidth="1"/>
    <col min="12548" max="12548" width="11.5703125" customWidth="1"/>
    <col min="12549" max="12549" width="11" customWidth="1"/>
    <col min="12550" max="12550" width="12" customWidth="1"/>
    <col min="12551" max="12551" width="13.42578125" customWidth="1"/>
    <col min="12553" max="12554" width="10.140625" bestFit="1" customWidth="1"/>
    <col min="12557" max="12557" width="12.28515625" customWidth="1"/>
    <col min="12801" max="12801" width="5.140625" customWidth="1"/>
    <col min="12802" max="12802" width="21.140625" customWidth="1"/>
    <col min="12803" max="12803" width="9.42578125" customWidth="1"/>
    <col min="12804" max="12804" width="11.5703125" customWidth="1"/>
    <col min="12805" max="12805" width="11" customWidth="1"/>
    <col min="12806" max="12806" width="12" customWidth="1"/>
    <col min="12807" max="12807" width="13.42578125" customWidth="1"/>
    <col min="12809" max="12810" width="10.140625" bestFit="1" customWidth="1"/>
    <col min="12813" max="12813" width="12.28515625" customWidth="1"/>
    <col min="13057" max="13057" width="5.140625" customWidth="1"/>
    <col min="13058" max="13058" width="21.140625" customWidth="1"/>
    <col min="13059" max="13059" width="9.42578125" customWidth="1"/>
    <col min="13060" max="13060" width="11.5703125" customWidth="1"/>
    <col min="13061" max="13061" width="11" customWidth="1"/>
    <col min="13062" max="13062" width="12" customWidth="1"/>
    <col min="13063" max="13063" width="13.42578125" customWidth="1"/>
    <col min="13065" max="13066" width="10.140625" bestFit="1" customWidth="1"/>
    <col min="13069" max="13069" width="12.28515625" customWidth="1"/>
    <col min="13313" max="13313" width="5.140625" customWidth="1"/>
    <col min="13314" max="13314" width="21.140625" customWidth="1"/>
    <col min="13315" max="13315" width="9.42578125" customWidth="1"/>
    <col min="13316" max="13316" width="11.5703125" customWidth="1"/>
    <col min="13317" max="13317" width="11" customWidth="1"/>
    <col min="13318" max="13318" width="12" customWidth="1"/>
    <col min="13319" max="13319" width="13.42578125" customWidth="1"/>
    <col min="13321" max="13322" width="10.140625" bestFit="1" customWidth="1"/>
    <col min="13325" max="13325" width="12.28515625" customWidth="1"/>
    <col min="13569" max="13569" width="5.140625" customWidth="1"/>
    <col min="13570" max="13570" width="21.140625" customWidth="1"/>
    <col min="13571" max="13571" width="9.42578125" customWidth="1"/>
    <col min="13572" max="13572" width="11.5703125" customWidth="1"/>
    <col min="13573" max="13573" width="11" customWidth="1"/>
    <col min="13574" max="13574" width="12" customWidth="1"/>
    <col min="13575" max="13575" width="13.42578125" customWidth="1"/>
    <col min="13577" max="13578" width="10.140625" bestFit="1" customWidth="1"/>
    <col min="13581" max="13581" width="12.28515625" customWidth="1"/>
    <col min="13825" max="13825" width="5.140625" customWidth="1"/>
    <col min="13826" max="13826" width="21.140625" customWidth="1"/>
    <col min="13827" max="13827" width="9.42578125" customWidth="1"/>
    <col min="13828" max="13828" width="11.5703125" customWidth="1"/>
    <col min="13829" max="13829" width="11" customWidth="1"/>
    <col min="13830" max="13830" width="12" customWidth="1"/>
    <col min="13831" max="13831" width="13.42578125" customWidth="1"/>
    <col min="13833" max="13834" width="10.140625" bestFit="1" customWidth="1"/>
    <col min="13837" max="13837" width="12.28515625" customWidth="1"/>
    <col min="14081" max="14081" width="5.140625" customWidth="1"/>
    <col min="14082" max="14082" width="21.140625" customWidth="1"/>
    <col min="14083" max="14083" width="9.42578125" customWidth="1"/>
    <col min="14084" max="14084" width="11.5703125" customWidth="1"/>
    <col min="14085" max="14085" width="11" customWidth="1"/>
    <col min="14086" max="14086" width="12" customWidth="1"/>
    <col min="14087" max="14087" width="13.42578125" customWidth="1"/>
    <col min="14089" max="14090" width="10.140625" bestFit="1" customWidth="1"/>
    <col min="14093" max="14093" width="12.28515625" customWidth="1"/>
    <col min="14337" max="14337" width="5.140625" customWidth="1"/>
    <col min="14338" max="14338" width="21.140625" customWidth="1"/>
    <col min="14339" max="14339" width="9.42578125" customWidth="1"/>
    <col min="14340" max="14340" width="11.5703125" customWidth="1"/>
    <col min="14341" max="14341" width="11" customWidth="1"/>
    <col min="14342" max="14342" width="12" customWidth="1"/>
    <col min="14343" max="14343" width="13.42578125" customWidth="1"/>
    <col min="14345" max="14346" width="10.140625" bestFit="1" customWidth="1"/>
    <col min="14349" max="14349" width="12.28515625" customWidth="1"/>
    <col min="14593" max="14593" width="5.140625" customWidth="1"/>
    <col min="14594" max="14594" width="21.140625" customWidth="1"/>
    <col min="14595" max="14595" width="9.42578125" customWidth="1"/>
    <col min="14596" max="14596" width="11.5703125" customWidth="1"/>
    <col min="14597" max="14597" width="11" customWidth="1"/>
    <col min="14598" max="14598" width="12" customWidth="1"/>
    <col min="14599" max="14599" width="13.42578125" customWidth="1"/>
    <col min="14601" max="14602" width="10.140625" bestFit="1" customWidth="1"/>
    <col min="14605" max="14605" width="12.28515625" customWidth="1"/>
    <col min="14849" max="14849" width="5.140625" customWidth="1"/>
    <col min="14850" max="14850" width="21.140625" customWidth="1"/>
    <col min="14851" max="14851" width="9.42578125" customWidth="1"/>
    <col min="14852" max="14852" width="11.5703125" customWidth="1"/>
    <col min="14853" max="14853" width="11" customWidth="1"/>
    <col min="14854" max="14854" width="12" customWidth="1"/>
    <col min="14855" max="14855" width="13.42578125" customWidth="1"/>
    <col min="14857" max="14858" width="10.140625" bestFit="1" customWidth="1"/>
    <col min="14861" max="14861" width="12.28515625" customWidth="1"/>
    <col min="15105" max="15105" width="5.140625" customWidth="1"/>
    <col min="15106" max="15106" width="21.140625" customWidth="1"/>
    <col min="15107" max="15107" width="9.42578125" customWidth="1"/>
    <col min="15108" max="15108" width="11.5703125" customWidth="1"/>
    <col min="15109" max="15109" width="11" customWidth="1"/>
    <col min="15110" max="15110" width="12" customWidth="1"/>
    <col min="15111" max="15111" width="13.42578125" customWidth="1"/>
    <col min="15113" max="15114" width="10.140625" bestFit="1" customWidth="1"/>
    <col min="15117" max="15117" width="12.28515625" customWidth="1"/>
    <col min="15361" max="15361" width="5.140625" customWidth="1"/>
    <col min="15362" max="15362" width="21.140625" customWidth="1"/>
    <col min="15363" max="15363" width="9.42578125" customWidth="1"/>
    <col min="15364" max="15364" width="11.5703125" customWidth="1"/>
    <col min="15365" max="15365" width="11" customWidth="1"/>
    <col min="15366" max="15366" width="12" customWidth="1"/>
    <col min="15367" max="15367" width="13.42578125" customWidth="1"/>
    <col min="15369" max="15370" width="10.140625" bestFit="1" customWidth="1"/>
    <col min="15373" max="15373" width="12.28515625" customWidth="1"/>
    <col min="15617" max="15617" width="5.140625" customWidth="1"/>
    <col min="15618" max="15618" width="21.140625" customWidth="1"/>
    <col min="15619" max="15619" width="9.42578125" customWidth="1"/>
    <col min="15620" max="15620" width="11.5703125" customWidth="1"/>
    <col min="15621" max="15621" width="11" customWidth="1"/>
    <col min="15622" max="15622" width="12" customWidth="1"/>
    <col min="15623" max="15623" width="13.42578125" customWidth="1"/>
    <col min="15625" max="15626" width="10.140625" bestFit="1" customWidth="1"/>
    <col min="15629" max="15629" width="12.28515625" customWidth="1"/>
    <col min="15873" max="15873" width="5.140625" customWidth="1"/>
    <col min="15874" max="15874" width="21.140625" customWidth="1"/>
    <col min="15875" max="15875" width="9.42578125" customWidth="1"/>
    <col min="15876" max="15876" width="11.5703125" customWidth="1"/>
    <col min="15877" max="15877" width="11" customWidth="1"/>
    <col min="15878" max="15878" width="12" customWidth="1"/>
    <col min="15879" max="15879" width="13.42578125" customWidth="1"/>
    <col min="15881" max="15882" width="10.140625" bestFit="1" customWidth="1"/>
    <col min="15885" max="15885" width="12.28515625" customWidth="1"/>
    <col min="16129" max="16129" width="5.140625" customWidth="1"/>
    <col min="16130" max="16130" width="21.140625" customWidth="1"/>
    <col min="16131" max="16131" width="9.42578125" customWidth="1"/>
    <col min="16132" max="16132" width="11.5703125" customWidth="1"/>
    <col min="16133" max="16133" width="11" customWidth="1"/>
    <col min="16134" max="16134" width="12" customWidth="1"/>
    <col min="16135" max="16135" width="13.42578125" customWidth="1"/>
    <col min="16137" max="16138" width="10.140625" bestFit="1" customWidth="1"/>
    <col min="16141" max="16141" width="12.28515625" customWidth="1"/>
  </cols>
  <sheetData>
    <row r="1" spans="1:9" ht="15" x14ac:dyDescent="0.2">
      <c r="B1" s="133" t="s">
        <v>386</v>
      </c>
    </row>
    <row r="2" spans="1:9" x14ac:dyDescent="0.2">
      <c r="B2" s="134" t="s">
        <v>385</v>
      </c>
    </row>
    <row r="3" spans="1:9" x14ac:dyDescent="0.2">
      <c r="B3" s="134"/>
    </row>
    <row r="4" spans="1:9" ht="15.75" x14ac:dyDescent="0.25">
      <c r="B4" s="327" t="s">
        <v>396</v>
      </c>
      <c r="C4" s="327"/>
      <c r="D4" s="327"/>
      <c r="E4" s="327"/>
      <c r="F4" s="327"/>
      <c r="G4" s="327"/>
    </row>
    <row r="6" spans="1:9" x14ac:dyDescent="0.2">
      <c r="A6" s="322" t="s">
        <v>1</v>
      </c>
      <c r="B6" s="324" t="s">
        <v>182</v>
      </c>
      <c r="C6" s="322" t="s">
        <v>183</v>
      </c>
      <c r="D6" s="135" t="s">
        <v>184</v>
      </c>
      <c r="E6" s="322" t="s">
        <v>185</v>
      </c>
      <c r="F6" s="322" t="s">
        <v>186</v>
      </c>
      <c r="G6" s="135" t="s">
        <v>184</v>
      </c>
    </row>
    <row r="7" spans="1:9" x14ac:dyDescent="0.2">
      <c r="A7" s="323"/>
      <c r="B7" s="325"/>
      <c r="C7" s="323"/>
      <c r="D7" s="136">
        <v>43101</v>
      </c>
      <c r="E7" s="323"/>
      <c r="F7" s="323"/>
      <c r="G7" s="136">
        <v>43465</v>
      </c>
      <c r="H7" s="1"/>
      <c r="I7" s="1"/>
    </row>
    <row r="8" spans="1:9" ht="14.25" x14ac:dyDescent="0.2">
      <c r="A8" s="211">
        <v>1</v>
      </c>
      <c r="B8" s="212" t="s">
        <v>188</v>
      </c>
      <c r="C8" s="211"/>
      <c r="D8" s="213"/>
      <c r="E8" s="213"/>
      <c r="F8" s="213"/>
      <c r="G8" s="213">
        <f t="shared" ref="G8:G16" si="0">D8+E8-F8</f>
        <v>0</v>
      </c>
      <c r="H8" s="1"/>
      <c r="I8" s="1"/>
    </row>
    <row r="9" spans="1:9" ht="14.25" x14ac:dyDescent="0.2">
      <c r="A9" s="211">
        <v>2</v>
      </c>
      <c r="B9" s="214" t="s">
        <v>211</v>
      </c>
      <c r="C9" s="211"/>
      <c r="D9" s="213"/>
      <c r="E9" s="213"/>
      <c r="F9" s="213"/>
      <c r="G9" s="213">
        <f t="shared" si="0"/>
        <v>0</v>
      </c>
      <c r="H9" s="215"/>
      <c r="I9" s="140"/>
    </row>
    <row r="10" spans="1:9" ht="14.25" x14ac:dyDescent="0.2">
      <c r="A10" s="211">
        <v>3</v>
      </c>
      <c r="B10" s="212" t="s">
        <v>212</v>
      </c>
      <c r="C10" s="211"/>
      <c r="D10" s="213"/>
      <c r="E10" s="213"/>
      <c r="F10" s="213"/>
      <c r="G10" s="213">
        <f t="shared" si="0"/>
        <v>0</v>
      </c>
      <c r="H10" s="215"/>
      <c r="I10" s="140"/>
    </row>
    <row r="11" spans="1:9" ht="14.25" x14ac:dyDescent="0.2">
      <c r="A11" s="211">
        <v>4</v>
      </c>
      <c r="B11" s="212" t="s">
        <v>213</v>
      </c>
      <c r="C11" s="211"/>
      <c r="D11" s="213"/>
      <c r="E11" s="213">
        <v>910000</v>
      </c>
      <c r="F11" s="213"/>
      <c r="G11" s="213">
        <f t="shared" si="0"/>
        <v>910000</v>
      </c>
      <c r="H11" s="215"/>
      <c r="I11" s="140"/>
    </row>
    <row r="12" spans="1:9" ht="15" x14ac:dyDescent="0.25">
      <c r="A12" s="211">
        <v>5</v>
      </c>
      <c r="B12" s="212" t="s">
        <v>214</v>
      </c>
      <c r="C12" s="211"/>
      <c r="D12" s="213"/>
      <c r="E12" s="230"/>
      <c r="F12" s="213"/>
      <c r="G12" s="213">
        <f t="shared" si="0"/>
        <v>0</v>
      </c>
      <c r="H12" s="215"/>
      <c r="I12" s="140"/>
    </row>
    <row r="13" spans="1:9" ht="14.25" x14ac:dyDescent="0.2">
      <c r="A13" s="211">
        <v>6</v>
      </c>
      <c r="B13" s="212" t="s">
        <v>353</v>
      </c>
      <c r="C13" s="211"/>
      <c r="D13" s="213"/>
      <c r="E13" s="212"/>
      <c r="F13" s="213"/>
      <c r="G13" s="213">
        <f t="shared" si="0"/>
        <v>0</v>
      </c>
      <c r="H13" s="215"/>
      <c r="I13" s="140"/>
    </row>
    <row r="14" spans="1:9" ht="14.25" x14ac:dyDescent="0.2">
      <c r="A14" s="211">
        <v>1</v>
      </c>
      <c r="B14" s="212" t="s">
        <v>215</v>
      </c>
      <c r="C14" s="211"/>
      <c r="D14" s="213"/>
      <c r="E14" s="213"/>
      <c r="F14" s="213"/>
      <c r="G14" s="213">
        <f t="shared" si="0"/>
        <v>0</v>
      </c>
      <c r="H14" s="215"/>
      <c r="I14" s="140"/>
    </row>
    <row r="15" spans="1:9" ht="14.25" x14ac:dyDescent="0.2">
      <c r="A15" s="211">
        <v>2</v>
      </c>
      <c r="B15" s="212"/>
      <c r="C15" s="211"/>
      <c r="D15" s="213"/>
      <c r="E15" s="213"/>
      <c r="F15" s="213"/>
      <c r="G15" s="213">
        <f t="shared" si="0"/>
        <v>0</v>
      </c>
      <c r="H15" s="1"/>
      <c r="I15" s="1"/>
    </row>
    <row r="16" spans="1:9" ht="15" thickBot="1" x14ac:dyDescent="0.25">
      <c r="A16" s="211">
        <v>3</v>
      </c>
      <c r="B16" s="212"/>
      <c r="C16" s="211"/>
      <c r="D16" s="213"/>
      <c r="E16" s="213"/>
      <c r="F16" s="213"/>
      <c r="G16" s="213">
        <f t="shared" si="0"/>
        <v>0</v>
      </c>
      <c r="H16" s="1"/>
      <c r="I16" s="1"/>
    </row>
    <row r="17" spans="1:10" ht="15" thickBot="1" x14ac:dyDescent="0.25">
      <c r="A17" s="216"/>
      <c r="B17" s="217" t="s">
        <v>187</v>
      </c>
      <c r="C17" s="228"/>
      <c r="D17" s="218">
        <f>SUM(D8:D16)</f>
        <v>0</v>
      </c>
      <c r="E17" s="218">
        <f>SUM(E8:E16)</f>
        <v>910000</v>
      </c>
      <c r="F17" s="218">
        <f>SUM(F8:F16)</f>
        <v>0</v>
      </c>
      <c r="G17" s="219">
        <f>SUM(G8:G16)</f>
        <v>910000</v>
      </c>
      <c r="I17" s="98"/>
    </row>
    <row r="19" spans="1:10" ht="15.75" x14ac:dyDescent="0.25">
      <c r="B19" s="327" t="s">
        <v>397</v>
      </c>
      <c r="C19" s="327"/>
      <c r="D19" s="327"/>
      <c r="E19" s="327"/>
      <c r="F19" s="327"/>
      <c r="G19" s="327"/>
      <c r="I19" s="98"/>
    </row>
    <row r="21" spans="1:10" x14ac:dyDescent="0.2">
      <c r="A21" s="322" t="s">
        <v>1</v>
      </c>
      <c r="B21" s="324" t="s">
        <v>182</v>
      </c>
      <c r="C21" s="322" t="s">
        <v>183</v>
      </c>
      <c r="D21" s="135" t="s">
        <v>184</v>
      </c>
      <c r="E21" s="322" t="s">
        <v>185</v>
      </c>
      <c r="F21" s="322" t="s">
        <v>186</v>
      </c>
      <c r="G21" s="135" t="s">
        <v>184</v>
      </c>
    </row>
    <row r="22" spans="1:10" x14ac:dyDescent="0.2">
      <c r="A22" s="323"/>
      <c r="B22" s="325"/>
      <c r="C22" s="323"/>
      <c r="D22" s="136">
        <f>D7</f>
        <v>43101</v>
      </c>
      <c r="E22" s="323"/>
      <c r="F22" s="323"/>
      <c r="G22" s="136">
        <f>G7</f>
        <v>43465</v>
      </c>
    </row>
    <row r="23" spans="1:10" ht="14.25" x14ac:dyDescent="0.2">
      <c r="A23" s="137">
        <v>1</v>
      </c>
      <c r="B23" s="212" t="s">
        <v>188</v>
      </c>
      <c r="C23" s="211"/>
      <c r="D23" s="213"/>
      <c r="E23" s="213"/>
      <c r="F23" s="213"/>
      <c r="G23" s="213">
        <f t="shared" ref="G23:G29" si="1">D23+E23</f>
        <v>0</v>
      </c>
    </row>
    <row r="24" spans="1:10" ht="14.25" x14ac:dyDescent="0.2">
      <c r="A24" s="137">
        <v>2</v>
      </c>
      <c r="B24" s="220" t="s">
        <v>211</v>
      </c>
      <c r="C24" s="211"/>
      <c r="D24" s="213"/>
      <c r="E24" s="213"/>
      <c r="F24" s="213"/>
      <c r="G24" s="213">
        <f t="shared" si="1"/>
        <v>0</v>
      </c>
    </row>
    <row r="25" spans="1:10" ht="14.25" x14ac:dyDescent="0.2">
      <c r="A25" s="137">
        <v>3</v>
      </c>
      <c r="B25" s="212" t="s">
        <v>216</v>
      </c>
      <c r="C25" s="211"/>
      <c r="D25" s="213"/>
      <c r="E25" s="221"/>
      <c r="F25" s="221"/>
      <c r="G25" s="213">
        <f t="shared" si="1"/>
        <v>0</v>
      </c>
    </row>
    <row r="26" spans="1:10" ht="14.25" x14ac:dyDescent="0.2">
      <c r="A26" s="137">
        <v>4</v>
      </c>
      <c r="B26" s="212" t="s">
        <v>213</v>
      </c>
      <c r="C26" s="211"/>
      <c r="D26" s="213"/>
      <c r="E26" s="213">
        <v>182000</v>
      </c>
      <c r="F26" s="213"/>
      <c r="G26" s="213">
        <f t="shared" si="1"/>
        <v>182000</v>
      </c>
    </row>
    <row r="27" spans="1:10" ht="14.25" x14ac:dyDescent="0.2">
      <c r="A27" s="137">
        <v>5</v>
      </c>
      <c r="B27" s="212" t="s">
        <v>214</v>
      </c>
      <c r="C27" s="211"/>
      <c r="D27" s="213"/>
      <c r="E27" s="221"/>
      <c r="F27" s="213"/>
      <c r="G27" s="213">
        <f t="shared" si="1"/>
        <v>0</v>
      </c>
    </row>
    <row r="28" spans="1:10" ht="14.25" x14ac:dyDescent="0.2">
      <c r="A28" s="137">
        <v>6</v>
      </c>
      <c r="B28" s="212" t="s">
        <v>353</v>
      </c>
      <c r="C28" s="211"/>
      <c r="D28" s="213"/>
      <c r="E28" s="221"/>
      <c r="F28" s="213"/>
      <c r="G28" s="213">
        <f t="shared" si="1"/>
        <v>0</v>
      </c>
    </row>
    <row r="29" spans="1:10" ht="14.25" x14ac:dyDescent="0.2">
      <c r="A29" s="137">
        <v>1</v>
      </c>
      <c r="B29" s="212" t="s">
        <v>215</v>
      </c>
      <c r="C29" s="211"/>
      <c r="D29" s="213"/>
      <c r="E29" s="213"/>
      <c r="F29" s="213"/>
      <c r="G29" s="213">
        <f t="shared" si="1"/>
        <v>0</v>
      </c>
    </row>
    <row r="30" spans="1:10" ht="14.25" x14ac:dyDescent="0.2">
      <c r="A30" s="137">
        <v>2</v>
      </c>
      <c r="B30" s="212"/>
      <c r="C30" s="211"/>
      <c r="D30" s="213"/>
      <c r="E30" s="213"/>
      <c r="F30" s="213"/>
      <c r="G30" s="213">
        <f>D30+E30-F30</f>
        <v>0</v>
      </c>
    </row>
    <row r="31" spans="1:10" ht="15" thickBot="1" x14ac:dyDescent="0.25">
      <c r="A31" s="137">
        <v>3</v>
      </c>
      <c r="B31" s="212"/>
      <c r="C31" s="211"/>
      <c r="D31" s="213"/>
      <c r="E31" s="213"/>
      <c r="F31" s="213"/>
      <c r="G31" s="213">
        <f>D31+E31-F31</f>
        <v>0</v>
      </c>
    </row>
    <row r="32" spans="1:10" ht="15" thickBot="1" x14ac:dyDescent="0.25">
      <c r="A32" s="138"/>
      <c r="B32" s="217" t="s">
        <v>187</v>
      </c>
      <c r="C32" s="228"/>
      <c r="D32" s="218">
        <f>SUM(D23:D31)</f>
        <v>0</v>
      </c>
      <c r="E32" s="218">
        <f>SUM(E23:E31)</f>
        <v>182000</v>
      </c>
      <c r="F32" s="218">
        <f>SUM(F23:F31)</f>
        <v>0</v>
      </c>
      <c r="G32" s="219">
        <f>SUM(G23:G31)</f>
        <v>182000</v>
      </c>
      <c r="H32" s="139"/>
      <c r="I32" s="98"/>
      <c r="J32" s="98"/>
    </row>
    <row r="33" spans="1:14" x14ac:dyDescent="0.2">
      <c r="G33" s="139"/>
    </row>
    <row r="34" spans="1:14" ht="15.75" x14ac:dyDescent="0.25">
      <c r="B34" s="327" t="s">
        <v>398</v>
      </c>
      <c r="C34" s="327"/>
      <c r="D34" s="327"/>
      <c r="E34" s="327"/>
      <c r="F34" s="327"/>
      <c r="G34" s="327"/>
    </row>
    <row r="36" spans="1:14" x14ac:dyDescent="0.2">
      <c r="A36" s="322" t="s">
        <v>1</v>
      </c>
      <c r="B36" s="324" t="s">
        <v>182</v>
      </c>
      <c r="C36" s="322" t="s">
        <v>183</v>
      </c>
      <c r="D36" s="135" t="s">
        <v>184</v>
      </c>
      <c r="E36" s="322" t="s">
        <v>185</v>
      </c>
      <c r="F36" s="322" t="s">
        <v>186</v>
      </c>
      <c r="G36" s="135" t="s">
        <v>184</v>
      </c>
    </row>
    <row r="37" spans="1:14" x14ac:dyDescent="0.2">
      <c r="A37" s="323"/>
      <c r="B37" s="325"/>
      <c r="C37" s="323"/>
      <c r="D37" s="136">
        <f>D22</f>
        <v>43101</v>
      </c>
      <c r="E37" s="323"/>
      <c r="F37" s="323"/>
      <c r="G37" s="136">
        <f>G22</f>
        <v>43465</v>
      </c>
    </row>
    <row r="38" spans="1:14" ht="14.25" x14ac:dyDescent="0.2">
      <c r="A38" s="137">
        <v>1</v>
      </c>
      <c r="B38" s="220" t="s">
        <v>188</v>
      </c>
      <c r="C38" s="211"/>
      <c r="D38" s="213">
        <f t="shared" ref="D38:D39" si="2">G8</f>
        <v>0</v>
      </c>
      <c r="E38" s="213"/>
      <c r="F38" s="213">
        <f t="shared" ref="F38:F40" si="3">G23</f>
        <v>0</v>
      </c>
      <c r="G38" s="213">
        <f t="shared" ref="G38:G46" si="4">D38+E38-F38</f>
        <v>0</v>
      </c>
    </row>
    <row r="39" spans="1:14" ht="14.25" x14ac:dyDescent="0.2">
      <c r="A39" s="137">
        <v>2</v>
      </c>
      <c r="B39" s="212" t="s">
        <v>211</v>
      </c>
      <c r="C39" s="211"/>
      <c r="D39" s="213">
        <f t="shared" si="2"/>
        <v>0</v>
      </c>
      <c r="E39" s="213"/>
      <c r="F39" s="213">
        <f t="shared" si="3"/>
        <v>0</v>
      </c>
      <c r="G39" s="213">
        <f t="shared" si="4"/>
        <v>0</v>
      </c>
      <c r="M39" s="1"/>
      <c r="N39" s="1"/>
    </row>
    <row r="40" spans="1:14" ht="14.25" x14ac:dyDescent="0.2">
      <c r="A40" s="137">
        <v>3</v>
      </c>
      <c r="B40" s="212" t="s">
        <v>216</v>
      </c>
      <c r="C40" s="211"/>
      <c r="D40" s="213">
        <f>G10</f>
        <v>0</v>
      </c>
      <c r="E40" s="213"/>
      <c r="F40" s="213">
        <f t="shared" si="3"/>
        <v>0</v>
      </c>
      <c r="G40" s="213">
        <f t="shared" si="4"/>
        <v>0</v>
      </c>
      <c r="M40" s="1"/>
      <c r="N40" s="1"/>
    </row>
    <row r="41" spans="1:14" ht="14.25" x14ac:dyDescent="0.2">
      <c r="A41" s="137">
        <v>4</v>
      </c>
      <c r="B41" s="212" t="s">
        <v>213</v>
      </c>
      <c r="C41" s="211"/>
      <c r="D41" s="213">
        <f t="shared" ref="D41:D43" si="5">G11</f>
        <v>910000</v>
      </c>
      <c r="E41" s="213"/>
      <c r="F41" s="213">
        <f>G26</f>
        <v>182000</v>
      </c>
      <c r="G41" s="213">
        <f t="shared" si="4"/>
        <v>728000</v>
      </c>
      <c r="M41" s="1"/>
      <c r="N41" s="1"/>
    </row>
    <row r="42" spans="1:14" ht="14.25" x14ac:dyDescent="0.2">
      <c r="A42" s="137">
        <v>5</v>
      </c>
      <c r="B42" s="212" t="s">
        <v>214</v>
      </c>
      <c r="C42" s="211"/>
      <c r="D42" s="213">
        <f t="shared" si="5"/>
        <v>0</v>
      </c>
      <c r="E42" s="213"/>
      <c r="F42" s="213">
        <f t="shared" ref="F42:F46" si="6">G27</f>
        <v>0</v>
      </c>
      <c r="G42" s="213">
        <f t="shared" si="4"/>
        <v>0</v>
      </c>
      <c r="M42" s="1"/>
      <c r="N42" s="1"/>
    </row>
    <row r="43" spans="1:14" ht="14.25" x14ac:dyDescent="0.2">
      <c r="A43" s="137">
        <v>6</v>
      </c>
      <c r="B43" s="212" t="s">
        <v>353</v>
      </c>
      <c r="C43" s="211"/>
      <c r="D43" s="213">
        <f t="shared" si="5"/>
        <v>0</v>
      </c>
      <c r="E43" s="213"/>
      <c r="F43" s="213">
        <f t="shared" si="6"/>
        <v>0</v>
      </c>
      <c r="G43" s="213">
        <f t="shared" si="4"/>
        <v>0</v>
      </c>
      <c r="M43" s="1"/>
      <c r="N43" s="1"/>
    </row>
    <row r="44" spans="1:14" ht="14.25" x14ac:dyDescent="0.2">
      <c r="A44" s="137">
        <v>1</v>
      </c>
      <c r="B44" s="212" t="s">
        <v>215</v>
      </c>
      <c r="C44" s="211"/>
      <c r="D44" s="213"/>
      <c r="E44" s="213"/>
      <c r="F44" s="213">
        <f t="shared" si="6"/>
        <v>0</v>
      </c>
      <c r="G44" s="213">
        <f t="shared" si="4"/>
        <v>0</v>
      </c>
      <c r="M44" s="1"/>
      <c r="N44" s="1"/>
    </row>
    <row r="45" spans="1:14" ht="14.25" x14ac:dyDescent="0.2">
      <c r="A45" s="137">
        <v>2</v>
      </c>
      <c r="B45" s="212"/>
      <c r="C45" s="211"/>
      <c r="D45" s="213"/>
      <c r="E45" s="213"/>
      <c r="F45" s="213">
        <f t="shared" si="6"/>
        <v>0</v>
      </c>
      <c r="G45" s="213">
        <f t="shared" si="4"/>
        <v>0</v>
      </c>
      <c r="M45" s="1"/>
      <c r="N45" s="1"/>
    </row>
    <row r="46" spans="1:14" ht="15" thickBot="1" x14ac:dyDescent="0.25">
      <c r="A46" s="137">
        <v>3</v>
      </c>
      <c r="B46" s="212"/>
      <c r="C46" s="211"/>
      <c r="D46" s="213"/>
      <c r="E46" s="213"/>
      <c r="F46" s="213">
        <f t="shared" si="6"/>
        <v>0</v>
      </c>
      <c r="G46" s="213">
        <f t="shared" si="4"/>
        <v>0</v>
      </c>
      <c r="M46" s="1"/>
      <c r="N46" s="1"/>
    </row>
    <row r="47" spans="1:14" ht="15" thickBot="1" x14ac:dyDescent="0.25">
      <c r="A47" s="138"/>
      <c r="B47" s="217" t="s">
        <v>187</v>
      </c>
      <c r="C47" s="228"/>
      <c r="D47" s="218">
        <f>SUM(D38:D46)</f>
        <v>910000</v>
      </c>
      <c r="E47" s="218">
        <f t="shared" ref="E47:G47" si="7">SUM(E38:E46)</f>
        <v>0</v>
      </c>
      <c r="F47" s="218">
        <f t="shared" si="7"/>
        <v>182000</v>
      </c>
      <c r="G47" s="218">
        <f t="shared" si="7"/>
        <v>728000</v>
      </c>
      <c r="I47" s="139"/>
      <c r="J47" s="98"/>
      <c r="M47" s="222"/>
      <c r="N47" s="1"/>
    </row>
    <row r="48" spans="1:14" s="1" customFormat="1" x14ac:dyDescent="0.2">
      <c r="F48" s="140"/>
      <c r="G48" s="223"/>
      <c r="J48" s="140"/>
    </row>
    <row r="49" spans="5:14" ht="15.75" x14ac:dyDescent="0.25">
      <c r="E49" s="326" t="s">
        <v>354</v>
      </c>
      <c r="F49" s="326"/>
      <c r="G49" s="326"/>
      <c r="M49" s="1"/>
      <c r="N49" s="1"/>
    </row>
    <row r="50" spans="5:14" x14ac:dyDescent="0.2">
      <c r="F50" t="s">
        <v>383</v>
      </c>
    </row>
  </sheetData>
  <mergeCells count="19">
    <mergeCell ref="E36:E37"/>
    <mergeCell ref="F36:F37"/>
    <mergeCell ref="E49:G49"/>
    <mergeCell ref="B4:G4"/>
    <mergeCell ref="B19:G19"/>
    <mergeCell ref="B34:G34"/>
    <mergeCell ref="E21:E22"/>
    <mergeCell ref="F21:F22"/>
    <mergeCell ref="A6:A7"/>
    <mergeCell ref="B6:B7"/>
    <mergeCell ref="C6:C7"/>
    <mergeCell ref="E6:E7"/>
    <mergeCell ref="F6:F7"/>
    <mergeCell ref="A36:A37"/>
    <mergeCell ref="B36:B37"/>
    <mergeCell ref="A21:A22"/>
    <mergeCell ref="B21:B22"/>
    <mergeCell ref="C21:C22"/>
    <mergeCell ref="C36:C3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Kopertina</vt:lpstr>
      <vt:lpstr>Aktivet</vt:lpstr>
      <vt:lpstr>Pasivet</vt:lpstr>
      <vt:lpstr>PASH 1</vt:lpstr>
      <vt:lpstr>Fluksi 2</vt:lpstr>
      <vt:lpstr>KAPITALI</vt:lpstr>
      <vt:lpstr>SHENIMET SHPJEGUESE</vt:lpstr>
      <vt:lpstr>inv. mjeteve</vt:lpstr>
      <vt:lpstr>AMORTIZIMI</vt:lpstr>
      <vt:lpstr>INVENTARI 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Nardi</cp:lastModifiedBy>
  <cp:lastPrinted>2019-02-21T22:13:07Z</cp:lastPrinted>
  <dcterms:created xsi:type="dcterms:W3CDTF">2002-02-16T18:16:52Z</dcterms:created>
  <dcterms:modified xsi:type="dcterms:W3CDTF">2019-02-21T22:13:08Z</dcterms:modified>
</cp:coreProperties>
</file>