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65C75A-7814-4567-986C-2D25009B0C64}" xr6:coauthVersionLast="47" xr6:coauthVersionMax="47" xr10:uidLastSave="{00000000-0000-0000-0000-000000000000}"/>
  <bookViews>
    <workbookView xWindow="-120" yWindow="-120" windowWidth="25440" windowHeight="15270" tabRatio="904" activeTab="2" xr2:uid="{00000000-000D-0000-FFFF-FFFF00000000}"/>
  </bookViews>
  <sheets>
    <sheet name="Kopertina" sheetId="1" r:id="rId1"/>
    <sheet name="Aktivet" sheetId="4" r:id="rId2"/>
    <sheet name="Pasivet" sheetId="14" r:id="rId3"/>
    <sheet name="Rezultati" sheetId="15" r:id="rId4"/>
    <sheet name="Ndihmese Fluksi" sheetId="28" r:id="rId5"/>
    <sheet name="Kapitali" sheetId="20" r:id="rId6"/>
    <sheet name="Amortizimi" sheetId="30" r:id="rId7"/>
    <sheet name="sqarime" sheetId="31" r:id="rId8"/>
    <sheet name="Inventari" sheetId="33" r:id="rId9"/>
    <sheet name="Shenimet" sheetId="21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0" l="1"/>
  <c r="G9" i="30"/>
  <c r="G10" i="30"/>
  <c r="G11" i="30"/>
  <c r="G12" i="30"/>
  <c r="G13" i="30"/>
  <c r="G14" i="30"/>
  <c r="G7" i="30"/>
  <c r="E13" i="15" l="1"/>
  <c r="F25" i="15"/>
  <c r="F22" i="15" s="1"/>
  <c r="F27" i="15" s="1"/>
  <c r="F13" i="15"/>
  <c r="F18" i="15" s="1"/>
  <c r="F19" i="15" s="1"/>
  <c r="H34" i="14"/>
  <c r="H30" i="14"/>
  <c r="H27" i="14"/>
  <c r="H26" i="14" s="1"/>
  <c r="H13" i="14"/>
  <c r="H10" i="14"/>
  <c r="H8" i="14" s="1"/>
  <c r="H36" i="4"/>
  <c r="H34" i="4" s="1"/>
  <c r="H31" i="4"/>
  <c r="H21" i="4"/>
  <c r="H13" i="4"/>
  <c r="H8" i="4" s="1"/>
  <c r="H9" i="4"/>
  <c r="H33" i="14" l="1"/>
  <c r="H45" i="4"/>
  <c r="F28" i="15"/>
  <c r="F29" i="15" s="1"/>
  <c r="F30" i="15" s="1"/>
  <c r="H45" i="14"/>
  <c r="G21" i="4" l="1"/>
  <c r="B16" i="31"/>
  <c r="B5" i="31"/>
  <c r="B8" i="31" s="1"/>
  <c r="E15" i="30" l="1"/>
  <c r="F15" i="30"/>
  <c r="E24" i="28"/>
  <c r="E23" i="28"/>
  <c r="E14" i="28"/>
  <c r="H17" i="20"/>
  <c r="G36" i="4"/>
  <c r="G34" i="4" s="1"/>
  <c r="E18" i="15"/>
  <c r="E19" i="15" s="1"/>
  <c r="E13" i="28"/>
  <c r="E15" i="28"/>
  <c r="G15" i="28" s="1"/>
  <c r="E16" i="28"/>
  <c r="D16" i="28"/>
  <c r="F16" i="28" s="1"/>
  <c r="D15" i="28"/>
  <c r="E25" i="15"/>
  <c r="E22" i="15" s="1"/>
  <c r="E27" i="15" s="1"/>
  <c r="G30" i="14"/>
  <c r="H12" i="20"/>
  <c r="G13" i="4"/>
  <c r="D13" i="28" s="1"/>
  <c r="D14" i="28"/>
  <c r="G9" i="4"/>
  <c r="G31" i="4"/>
  <c r="G13" i="14"/>
  <c r="H25" i="28"/>
  <c r="I25" i="28"/>
  <c r="D18" i="28"/>
  <c r="E18" i="28"/>
  <c r="D19" i="28"/>
  <c r="E19" i="28"/>
  <c r="D20" i="28"/>
  <c r="E20" i="28"/>
  <c r="F20" i="28" s="1"/>
  <c r="D17" i="28"/>
  <c r="E17" i="28"/>
  <c r="F21" i="28"/>
  <c r="G21" i="28"/>
  <c r="J21" i="28"/>
  <c r="J22" i="28"/>
  <c r="J23" i="28"/>
  <c r="J24" i="28"/>
  <c r="J13" i="28"/>
  <c r="I7" i="28"/>
  <c r="I9" i="28" s="1"/>
  <c r="H7" i="28"/>
  <c r="I8" i="28"/>
  <c r="H8" i="28"/>
  <c r="J8" i="28" s="1"/>
  <c r="J14" i="28"/>
  <c r="H10" i="20"/>
  <c r="H11" i="20"/>
  <c r="H13" i="20"/>
  <c r="H14" i="20"/>
  <c r="H15" i="20"/>
  <c r="H9" i="20"/>
  <c r="D16" i="20"/>
  <c r="D21" i="20" s="1"/>
  <c r="E16" i="20"/>
  <c r="E21" i="20"/>
  <c r="F16" i="20"/>
  <c r="F21" i="20" s="1"/>
  <c r="G16" i="20"/>
  <c r="G21" i="20" s="1"/>
  <c r="C21" i="20"/>
  <c r="J15" i="28"/>
  <c r="J16" i="28"/>
  <c r="J17" i="28"/>
  <c r="J18" i="28"/>
  <c r="J19" i="28"/>
  <c r="J20" i="28"/>
  <c r="G10" i="14"/>
  <c r="G27" i="14"/>
  <c r="G34" i="14"/>
  <c r="D24" i="28" s="1"/>
  <c r="G17" i="28" l="1"/>
  <c r="G26" i="14"/>
  <c r="D23" i="28" s="1"/>
  <c r="F23" i="28" s="1"/>
  <c r="G19" i="28"/>
  <c r="G16" i="28"/>
  <c r="G15" i="30"/>
  <c r="F18" i="28"/>
  <c r="F17" i="28"/>
  <c r="F15" i="28"/>
  <c r="J25" i="28"/>
  <c r="F13" i="28"/>
  <c r="G13" i="28"/>
  <c r="G8" i="4"/>
  <c r="G45" i="4" s="1"/>
  <c r="G8" i="14"/>
  <c r="D22" i="28" s="1"/>
  <c r="H16" i="20"/>
  <c r="H21" i="20" s="1"/>
  <c r="F19" i="28"/>
  <c r="F14" i="28"/>
  <c r="G14" i="28"/>
  <c r="H47" i="14"/>
  <c r="E22" i="28"/>
  <c r="E25" i="28" s="1"/>
  <c r="E28" i="15"/>
  <c r="F24" i="28"/>
  <c r="G24" i="28"/>
  <c r="H47" i="4"/>
  <c r="G18" i="28"/>
  <c r="G20" i="28"/>
  <c r="J7" i="28"/>
  <c r="J9" i="28" s="1"/>
  <c r="H9" i="28"/>
  <c r="G23" i="28" l="1"/>
  <c r="J27" i="28"/>
  <c r="G33" i="14"/>
  <c r="G45" i="14" s="1"/>
  <c r="G47" i="14" s="1"/>
  <c r="F22" i="28"/>
  <c r="F25" i="28" s="1"/>
  <c r="G22" i="28"/>
  <c r="G25" i="28" s="1"/>
  <c r="E34" i="15"/>
  <c r="E36" i="15" s="1"/>
  <c r="E30" i="15"/>
  <c r="D25" i="28"/>
  <c r="G47" i="4" l="1"/>
  <c r="F36" i="15"/>
  <c r="E37" i="15"/>
  <c r="E39" i="15" s="1"/>
</calcChain>
</file>

<file path=xl/sharedStrings.xml><?xml version="1.0" encoding="utf-8"?>
<sst xmlns="http://schemas.openxmlformats.org/spreadsheetml/2006/main" count="319" uniqueCount="215">
  <si>
    <t>Data e krijimit</t>
  </si>
  <si>
    <t>Nr. i  Regjistrit  Tregetar</t>
  </si>
  <si>
    <t>Nr</t>
  </si>
  <si>
    <t>I</t>
  </si>
  <si>
    <t>II</t>
  </si>
  <si>
    <t>Ndertesa</t>
  </si>
  <si>
    <t>Adresa e Selise</t>
  </si>
  <si>
    <t>P A S Q Y R A T     F I N A N C I A R E</t>
  </si>
  <si>
    <t>A   K   T   I   V   E   T</t>
  </si>
  <si>
    <t>Shenime</t>
  </si>
  <si>
    <t>Aktivet  monetare</t>
  </si>
  <si>
    <t>Inventari</t>
  </si>
  <si>
    <t>Lendet e para</t>
  </si>
  <si>
    <t>Prodhim ne proces</t>
  </si>
  <si>
    <t>Mallra per rishitje</t>
  </si>
  <si>
    <t>Parapagesa per furnizime</t>
  </si>
  <si>
    <t>Parapagime dhe shpenzime te shtyra</t>
  </si>
  <si>
    <t>A K T I V E T    A F A T G J A T A</t>
  </si>
  <si>
    <t>Investimet  financiare afatgjata</t>
  </si>
  <si>
    <t>Aktive afatgjata materiale</t>
  </si>
  <si>
    <t>Ativet biologjike afatgjata</t>
  </si>
  <si>
    <t>Aktive afatgjata jo materiale</t>
  </si>
  <si>
    <t>Kapitali aksioner i pa paguar</t>
  </si>
  <si>
    <t>Aktive te tjera afatgjata</t>
  </si>
  <si>
    <t>Toka</t>
  </si>
  <si>
    <t>Derivativet</t>
  </si>
  <si>
    <t>Huamarjet</t>
  </si>
  <si>
    <t>Huat  dhe  parapagimet</t>
  </si>
  <si>
    <t>Grantet dhe te ardhurat e shtyra</t>
  </si>
  <si>
    <t>Banka</t>
  </si>
  <si>
    <t>Arka</t>
  </si>
  <si>
    <t>Bono te konvertueshme</t>
  </si>
  <si>
    <t>Veprimtaria  Kryesore</t>
  </si>
  <si>
    <t>Te pagushme ndaj furnitoreve</t>
  </si>
  <si>
    <t>Huat  afatgjata</t>
  </si>
  <si>
    <t>Hua,bono dhe detyrime nga qeraja financiare</t>
  </si>
  <si>
    <t>Huamarje te tjera afatgjata</t>
  </si>
  <si>
    <t>Provizionet afatgjata</t>
  </si>
  <si>
    <t>III</t>
  </si>
  <si>
    <t xml:space="preserve">K A P I T A L I </t>
  </si>
  <si>
    <t>Aksionet e pakices (PF te konsoliduara)</t>
  </si>
  <si>
    <t>Kapitali aksionereve te shoq.meme (PF te kons.)</t>
  </si>
  <si>
    <t>Kapitali aksionar</t>
  </si>
  <si>
    <t>Primi aksionit</t>
  </si>
  <si>
    <t>Rezervat statutore</t>
  </si>
  <si>
    <t>Rezervat ligjore</t>
  </si>
  <si>
    <t>Rezervat e tjera</t>
  </si>
  <si>
    <t>Fitimet e pa shperndara</t>
  </si>
  <si>
    <t>Fitimi (Humbja) e vitit financiar</t>
  </si>
  <si>
    <t>PASIVET  DHE  KAPITALI</t>
  </si>
  <si>
    <t>P A S I V E T      A F A T S H K U R T E R A</t>
  </si>
  <si>
    <t>P A S I V E T      A F A T G J A T A</t>
  </si>
  <si>
    <t>TOTALI   PASIVEVE   DHE   KAPITALIT  (I+II+III)</t>
  </si>
  <si>
    <t>T O T A L I      P A S I V E V E      ( I+II )</t>
  </si>
  <si>
    <t>T O T A L I     A K T I V E V E   ( I + II )</t>
  </si>
  <si>
    <t>Shitjet neto</t>
  </si>
  <si>
    <t>Te ardhura te tjera nga veprimtaria e shfrytezimit</t>
  </si>
  <si>
    <t>Te ardhurat dhe shpenzimet financiare nga njesite e kontrolluara</t>
  </si>
  <si>
    <t xml:space="preserve">Te ardhurat dhe shpenzimet financiare </t>
  </si>
  <si>
    <t xml:space="preserve">Te ardh.e shpenz. financ.nga inves.te tjera financ.afatgjata </t>
  </si>
  <si>
    <t>Fitimet (Humbjet) nga kursi kembimit</t>
  </si>
  <si>
    <t>Te ardhura dhe shpenzime te tjera financiare</t>
  </si>
  <si>
    <t>Totali i te Ardhurave dhe Shpenzimeve financiare</t>
  </si>
  <si>
    <t>Shpenzimet e tatimit mbi fitimin</t>
  </si>
  <si>
    <t>Te pagushme ndaj punonjesve</t>
  </si>
  <si>
    <t>Pozicioni i rregulluar</t>
  </si>
  <si>
    <t>TOTALI</t>
  </si>
  <si>
    <t>Efekti ndryshimeve ne politikat kontabel</t>
  </si>
  <si>
    <t>Dividentet e paguar</t>
  </si>
  <si>
    <t>Fitimi neto per periudhen kontabel</t>
  </si>
  <si>
    <t>Nje pasqyre e pa Konsoliduar</t>
  </si>
  <si>
    <t>Rezerva stat.ligjore</t>
  </si>
  <si>
    <t>Aksione thesari</t>
  </si>
  <si>
    <t xml:space="preserve">Fitimi pashperndare </t>
  </si>
  <si>
    <t>Rritja rezerves kapitalit</t>
  </si>
  <si>
    <t>Emetimi aksioneve</t>
  </si>
  <si>
    <t>Emetimi kapitali aksionar</t>
  </si>
  <si>
    <t>S H E N I M E T          S P J E G U E S E</t>
  </si>
  <si>
    <t>Per Drejtimin  e Njesise  Ekonomike</t>
  </si>
  <si>
    <t xml:space="preserve">(  Ne zbarim te Standartit Kombetar te Kontabilitetit Nr.2 dhe </t>
  </si>
  <si>
    <t>Ligjit Nr. 9228 Date 29.04.2004     Per Kontabilitetin dhe Pasqyrat Financiare  )</t>
  </si>
  <si>
    <t>NIPT -i</t>
  </si>
  <si>
    <t>Pasqyra Financiare jane te shprehura ne</t>
  </si>
  <si>
    <t>Pasqyra Financiare jane te rumbullakosura ne</t>
  </si>
  <si>
    <t>Nga</t>
  </si>
  <si>
    <t>Deri</t>
  </si>
  <si>
    <t xml:space="preserve">  Data  e  mbylljes se Pasqyrave Financiare</t>
  </si>
  <si>
    <t>Pasqyra Financiare jane individuale</t>
  </si>
  <si>
    <t>Pasqyra Financiare jane te konsoliduara</t>
  </si>
  <si>
    <t>Leke</t>
  </si>
  <si>
    <t xml:space="preserve">  Periudha  Kontabel e Pasqyrave Financiare</t>
  </si>
  <si>
    <t>&gt;</t>
  </si>
  <si>
    <t>Kliente</t>
  </si>
  <si>
    <t>Debitore,Kreditore te tjere</t>
  </si>
  <si>
    <t>Tatim mbi fitimin</t>
  </si>
  <si>
    <t>Tvsh</t>
  </si>
  <si>
    <t>Makineri dhe paisje</t>
  </si>
  <si>
    <t>Inventari Imet</t>
  </si>
  <si>
    <t>Te drejta e detyrime ndaj ortakeve</t>
  </si>
  <si>
    <t>Overdraftet bankare</t>
  </si>
  <si>
    <t>Detyrime per Sigurime Shoq.Shend.</t>
  </si>
  <si>
    <t>Detyrime tatimore per TAP-in</t>
  </si>
  <si>
    <t>Detyrime tatimore per Tatim Fitimin</t>
  </si>
  <si>
    <t>Detyrime tatimore per Tvsh-ne</t>
  </si>
  <si>
    <t>Detyrime tatimore per Tatimin ne Burim</t>
  </si>
  <si>
    <t>Debitore dhe Kreditore te tjere</t>
  </si>
  <si>
    <t>Dividente per tu paguar</t>
  </si>
  <si>
    <t>Njesite ose aksionet e thesarit (Negative)</t>
  </si>
  <si>
    <t>Materialet e konsumuara</t>
  </si>
  <si>
    <t>Kosto e punes</t>
  </si>
  <si>
    <t>Pagat e personelit</t>
  </si>
  <si>
    <t>Shpenzimet per sigurime shoqerore e shendetesore</t>
  </si>
  <si>
    <t>Amortizimet dhe zhvleresimet</t>
  </si>
  <si>
    <t>Shpenzime te tjera</t>
  </si>
  <si>
    <t>Totali shpenzimeve  (  shumat  4 - 7 )</t>
  </si>
  <si>
    <t>Fitimi (humbja) nga veprimtarite e kryesore (1+2+/-3-8)</t>
  </si>
  <si>
    <t>Te ardhurat dhe shpenzimet financiare nga pjesemarrjet</t>
  </si>
  <si>
    <t>Te ardhurat dhe shpenzimet nga interesat</t>
  </si>
  <si>
    <t>Elementet e pasqyrave te konsoliduara</t>
  </si>
  <si>
    <t>Fitimi (humbja) para tatimit  ( 9 +/- 13 )</t>
  </si>
  <si>
    <t>Fitimi (humbja) neto e vitit financiar  ( 14 - 15 )</t>
  </si>
  <si>
    <t>(  Bazuar ne klasifikimin e Shpenzimeve sipas Natyres  )</t>
  </si>
  <si>
    <t>Pershkrimi  i  Elementeve</t>
  </si>
  <si>
    <t>Periudha</t>
  </si>
  <si>
    <t>Raportuese</t>
  </si>
  <si>
    <t>Para ardhese</t>
  </si>
  <si>
    <t>A K T I V E T    A F A T S H K U R T R A</t>
  </si>
  <si>
    <t>Derivative dhe aktive te mbajtura per tregtim</t>
  </si>
  <si>
    <t>Aktive te tjera financiare afatshkurtra</t>
  </si>
  <si>
    <t>Aktive biologjike afatshkurtra</t>
  </si>
  <si>
    <t>Aktive afatshkurtra te mbajtura per rishitje</t>
  </si>
  <si>
    <t>Produkte te gatshme</t>
  </si>
  <si>
    <t>Shpenzime te periudhave te ardhshme</t>
  </si>
  <si>
    <t>Huamarrje afat shkuatra</t>
  </si>
  <si>
    <t>Provizionet afatshkurtra</t>
  </si>
  <si>
    <t>Ndrysh.ne invent.prod.gatshme e prodhimit ne proces</t>
  </si>
  <si>
    <t>A</t>
  </si>
  <si>
    <t>B</t>
  </si>
  <si>
    <t>Aksione te thesari te riblera</t>
  </si>
  <si>
    <t>Emertimi dhe Forma ligjore</t>
  </si>
  <si>
    <t>Po</t>
  </si>
  <si>
    <t>Jo</t>
  </si>
  <si>
    <t>Ne   Leke</t>
  </si>
  <si>
    <t>Emertimi</t>
  </si>
  <si>
    <t>Gjendja</t>
  </si>
  <si>
    <t>Ndryshimi</t>
  </si>
  <si>
    <t>( +  ose  - )</t>
  </si>
  <si>
    <t>T O T A L I</t>
  </si>
  <si>
    <t>Sqarim</t>
  </si>
  <si>
    <t>Diferenca</t>
  </si>
  <si>
    <t>Te Hyra</t>
  </si>
  <si>
    <t>Te Dala</t>
  </si>
  <si>
    <t>(Shtesa te dala me  - )</t>
  </si>
  <si>
    <t>Amortizimi</t>
  </si>
  <si>
    <t>(Shtesa te hyra me + )</t>
  </si>
  <si>
    <t>S H U M A</t>
  </si>
  <si>
    <t>Pasivet afatgjata</t>
  </si>
  <si>
    <t>Pasivet afatshkurtera</t>
  </si>
  <si>
    <t xml:space="preserve">Kapitali </t>
  </si>
  <si>
    <t>LUSHNJE</t>
  </si>
  <si>
    <t>Mjete transporti</t>
  </si>
  <si>
    <t>sasi</t>
  </si>
  <si>
    <t>nr</t>
  </si>
  <si>
    <t xml:space="preserve">    emertimi</t>
  </si>
  <si>
    <t xml:space="preserve">                                                      </t>
  </si>
  <si>
    <t xml:space="preserve">Ndertesa </t>
  </si>
  <si>
    <t>Fitimi para tatimit</t>
  </si>
  <si>
    <t>shpenzime te pazbritshme</t>
  </si>
  <si>
    <t>shuma</t>
  </si>
  <si>
    <t>gjendja ne fillim</t>
  </si>
  <si>
    <t>blerjet</t>
  </si>
  <si>
    <t>SHUMA</t>
  </si>
  <si>
    <t>aqt</t>
  </si>
  <si>
    <t>gjendja ne fund</t>
  </si>
  <si>
    <t xml:space="preserve"> shitjet me kosto</t>
  </si>
  <si>
    <t>Ndarja e shpenzimeve te tjera</t>
  </si>
  <si>
    <t>tax lokale</t>
  </si>
  <si>
    <t>kom banke</t>
  </si>
  <si>
    <t>parapagime</t>
  </si>
  <si>
    <t>per tu paguar</t>
  </si>
  <si>
    <t xml:space="preserve">GJENDJA   </t>
  </si>
  <si>
    <t>ARTIKUJT</t>
  </si>
  <si>
    <t>Njesia</t>
  </si>
  <si>
    <t>Sasi</t>
  </si>
  <si>
    <t>Cmim</t>
  </si>
  <si>
    <t>Vlera</t>
  </si>
  <si>
    <t>Blerje rafte</t>
  </si>
  <si>
    <t>Aktive tjera afat gjata materiale MT</t>
  </si>
  <si>
    <t>Qera</t>
  </si>
  <si>
    <t>Rakordimi I blerjeve</t>
  </si>
  <si>
    <t>vlera e mbetur 2022</t>
  </si>
  <si>
    <t>Pozicioni me 31 dhjetor 2023</t>
  </si>
  <si>
    <t>31.12.2024</t>
  </si>
  <si>
    <t>vlera e mbetur 2024</t>
  </si>
  <si>
    <t>Pozicioni me 31 dhjetor 2024</t>
  </si>
  <si>
    <t>mallra ushqimor + industrial</t>
  </si>
  <si>
    <t>Viti   2025</t>
  </si>
  <si>
    <t>01.01.2025</t>
  </si>
  <si>
    <t>31.12.2025</t>
  </si>
  <si>
    <t>14.02.2026</t>
  </si>
  <si>
    <t>Pasqyrat    Financiare    te    Vitit   2025</t>
  </si>
  <si>
    <t>Pasqyra   e   te   Ardhurave   dhe   Shpenzimeve     2025</t>
  </si>
  <si>
    <t>Amortizimi 2025</t>
  </si>
  <si>
    <t>Inventari I aktiveve dhe Amortizimi 2025</t>
  </si>
  <si>
    <t>Pasqyre  Ndihmese per Fluksin Monetar 2025</t>
  </si>
  <si>
    <t>30.12.2024</t>
  </si>
  <si>
    <t>Pasqyra  e  Ndryshimeve  ne  Kapital  2025</t>
  </si>
  <si>
    <t>Pozicioni me 31 dhjetor 2025</t>
  </si>
  <si>
    <t>VILA  MET  CELA</t>
  </si>
  <si>
    <t>SHPK</t>
  </si>
  <si>
    <t>M53731401B</t>
  </si>
  <si>
    <t>PRODHIME BRUMI</t>
  </si>
  <si>
    <t>(Ervis Cela)</t>
  </si>
  <si>
    <t>Blerje 2025</t>
  </si>
  <si>
    <t>makineri e paisje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</si>
</sst>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-* #,##0.00_L_e_k_-;\-* #,##0.00_L_e_k_-;_-* &quot;-&quot;??_L_e_k_-;_-@_-"/>
    <numFmt numFmtId="166" formatCode="#,##0.0"/>
    <numFmt numFmtId="167" formatCode="0.0"/>
    <numFmt numFmtId="168" formatCode="_-* #,##0.0_L_e_k_-;\-* #,##0.0_L_e_k_-;_-* &quot;-&quot;??_L_e_k_-;_-@_-"/>
    <numFmt numFmtId="169" formatCode="_-* #,##0_L_e_k_-;\-* #,##0_L_e_k_-;_-* &quot;-&quot;??_L_e_k_-;_-@_-"/>
    <numFmt numFmtId="170" formatCode="#,##0_);\-#,##0"/>
    <numFmt numFmtId="171" formatCode="#,##0.00&quot;Lek&quot;;[Red]\-#,##0.00&quot;Lek&quot;"/>
    <numFmt numFmtId="172" formatCode="_(* #,##0_);_(* \(#,##0\);_(* &quot;-&quot;??_);_(@_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2"/>
      <name val="Arial"/>
      <family val="2"/>
    </font>
    <font>
      <sz val="9"/>
      <name val="Arial"/>
      <family val="2"/>
    </font>
    <font>
      <sz val="9"/>
      <name val="Arial"/>
      <family val="2"/>
    </font>
    <font>
      <u/>
      <sz val="11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26"/>
      <name val="Arial Narrow"/>
      <family val="2"/>
    </font>
    <font>
      <sz val="10"/>
      <name val="Arial"/>
      <family val="2"/>
    </font>
    <font>
      <b/>
      <sz val="2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6"/>
      <name val="Arial Narrow"/>
      <family val="2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.9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MS Sans Serif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/>
    <xf numFmtId="172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" fillId="0" borderId="0"/>
    <xf numFmtId="0" fontId="5" fillId="0" borderId="0"/>
    <xf numFmtId="0" fontId="36" fillId="0" borderId="0"/>
  </cellStyleXfs>
  <cellXfs count="2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3" fontId="9" fillId="0" borderId="16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0" fontId="10" fillId="0" borderId="0" xfId="0" applyFont="1"/>
    <xf numFmtId="0" fontId="4" fillId="0" borderId="0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3" fillId="0" borderId="0" xfId="0" applyFont="1" applyBorder="1" applyAlignment="1">
      <alignment horizontal="center"/>
    </xf>
    <xf numFmtId="0" fontId="11" fillId="0" borderId="0" xfId="0" applyFont="1" applyBorder="1"/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2" xfId="0" applyFont="1" applyBorder="1"/>
    <xf numFmtId="0" fontId="8" fillId="0" borderId="22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14" fillId="0" borderId="0" xfId="0" applyFont="1"/>
    <xf numFmtId="0" fontId="16" fillId="0" borderId="0" xfId="0" applyFont="1"/>
    <xf numFmtId="0" fontId="16" fillId="0" borderId="4" xfId="0" applyFont="1" applyBorder="1"/>
    <xf numFmtId="0" fontId="17" fillId="0" borderId="0" xfId="0" applyFont="1" applyBorder="1" applyAlignment="1">
      <alignment horizontal="center"/>
    </xf>
    <xf numFmtId="0" fontId="18" fillId="0" borderId="0" xfId="0" applyFont="1" applyBorder="1"/>
    <xf numFmtId="0" fontId="18" fillId="0" borderId="5" xfId="0" applyFont="1" applyBorder="1"/>
    <xf numFmtId="0" fontId="18" fillId="0" borderId="0" xfId="0" applyFont="1"/>
    <xf numFmtId="0" fontId="18" fillId="0" borderId="4" xfId="0" applyFont="1" applyBorder="1"/>
    <xf numFmtId="0" fontId="19" fillId="0" borderId="4" xfId="0" applyFont="1" applyBorder="1"/>
    <xf numFmtId="0" fontId="19" fillId="0" borderId="0" xfId="0" applyFont="1" applyBorder="1"/>
    <xf numFmtId="0" fontId="19" fillId="0" borderId="5" xfId="0" applyFont="1" applyBorder="1"/>
    <xf numFmtId="0" fontId="19" fillId="0" borderId="0" xfId="0" applyFont="1"/>
    <xf numFmtId="0" fontId="20" fillId="0" borderId="6" xfId="0" applyFont="1" applyBorder="1"/>
    <xf numFmtId="0" fontId="20" fillId="0" borderId="7" xfId="0" applyFont="1" applyBorder="1"/>
    <xf numFmtId="0" fontId="20" fillId="0" borderId="8" xfId="0" applyFont="1" applyBorder="1"/>
    <xf numFmtId="0" fontId="20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3" fontId="2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3" fontId="14" fillId="0" borderId="0" xfId="0" applyNumberFormat="1" applyFont="1"/>
    <xf numFmtId="0" fontId="14" fillId="0" borderId="13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23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3" fontId="25" fillId="0" borderId="11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0" fontId="26" fillId="0" borderId="24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3" fontId="27" fillId="0" borderId="11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24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3" fontId="25" fillId="0" borderId="0" xfId="0" applyNumberFormat="1" applyFont="1"/>
    <xf numFmtId="0" fontId="24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25" fillId="0" borderId="0" xfId="0" applyFont="1" applyBorder="1"/>
    <xf numFmtId="3" fontId="25" fillId="0" borderId="0" xfId="0" applyNumberFormat="1" applyFont="1" applyBorder="1"/>
    <xf numFmtId="3" fontId="23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4" fillId="0" borderId="3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3" fontId="24" fillId="0" borderId="2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166" fontId="14" fillId="0" borderId="10" xfId="0" applyNumberFormat="1" applyFont="1" applyBorder="1" applyAlignment="1">
      <alignment horizontal="left" vertical="center"/>
    </xf>
    <xf numFmtId="3" fontId="27" fillId="0" borderId="11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vertical="center"/>
    </xf>
    <xf numFmtId="0" fontId="28" fillId="0" borderId="7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1" fontId="8" fillId="0" borderId="11" xfId="0" applyNumberFormat="1" applyFont="1" applyBorder="1"/>
    <xf numFmtId="3" fontId="8" fillId="0" borderId="11" xfId="0" applyNumberFormat="1" applyFont="1" applyBorder="1"/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" fontId="8" fillId="0" borderId="0" xfId="0" applyNumberFormat="1" applyFont="1"/>
    <xf numFmtId="0" fontId="8" fillId="0" borderId="13" xfId="0" applyFont="1" applyBorder="1" applyAlignment="1">
      <alignment vertical="center"/>
    </xf>
    <xf numFmtId="1" fontId="8" fillId="0" borderId="1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1" fontId="8" fillId="0" borderId="23" xfId="0" applyNumberFormat="1" applyFont="1" applyBorder="1" applyAlignment="1">
      <alignment horizontal="center"/>
    </xf>
    <xf numFmtId="1" fontId="8" fillId="0" borderId="23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3" fontId="8" fillId="0" borderId="0" xfId="0" applyNumberFormat="1" applyFont="1"/>
    <xf numFmtId="46" fontId="8" fillId="0" borderId="23" xfId="0" applyNumberFormat="1" applyFont="1" applyBorder="1" applyAlignment="1">
      <alignment horizontal="center"/>
    </xf>
    <xf numFmtId="0" fontId="13" fillId="0" borderId="11" xfId="0" applyFont="1" applyBorder="1"/>
    <xf numFmtId="3" fontId="8" fillId="0" borderId="23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0" borderId="11" xfId="0" applyNumberFormat="1" applyFont="1" applyBorder="1" applyAlignment="1">
      <alignment horizontal="right" vertical="center"/>
    </xf>
    <xf numFmtId="14" fontId="8" fillId="0" borderId="7" xfId="0" applyNumberFormat="1" applyFont="1" applyBorder="1"/>
    <xf numFmtId="0" fontId="29" fillId="0" borderId="0" xfId="0" applyFont="1" applyBorder="1"/>
    <xf numFmtId="14" fontId="29" fillId="0" borderId="7" xfId="0" applyNumberFormat="1" applyFont="1" applyBorder="1"/>
    <xf numFmtId="0" fontId="29" fillId="0" borderId="22" xfId="0" applyFont="1" applyBorder="1"/>
    <xf numFmtId="0" fontId="0" fillId="0" borderId="11" xfId="0" applyBorder="1"/>
    <xf numFmtId="167" fontId="25" fillId="0" borderId="0" xfId="0" applyNumberFormat="1" applyFont="1" applyAlignment="1">
      <alignment vertical="center"/>
    </xf>
    <xf numFmtId="3" fontId="14" fillId="0" borderId="11" xfId="0" applyNumberFormat="1" applyFont="1" applyBorder="1"/>
    <xf numFmtId="0" fontId="14" fillId="0" borderId="11" xfId="0" applyFont="1" applyFill="1" applyBorder="1" applyAlignment="1">
      <alignment vertical="center"/>
    </xf>
    <xf numFmtId="169" fontId="14" fillId="0" borderId="11" xfId="1" applyNumberFormat="1" applyFont="1" applyFill="1" applyBorder="1" applyAlignment="1">
      <alignment horizontal="right" vertical="center"/>
    </xf>
    <xf numFmtId="169" fontId="14" fillId="0" borderId="11" xfId="1" applyNumberFormat="1" applyFont="1" applyBorder="1"/>
    <xf numFmtId="166" fontId="14" fillId="0" borderId="11" xfId="0" applyNumberFormat="1" applyFont="1" applyBorder="1"/>
    <xf numFmtId="0" fontId="5" fillId="0" borderId="11" xfId="0" applyFont="1" applyBorder="1"/>
    <xf numFmtId="169" fontId="0" fillId="0" borderId="0" xfId="0" applyNumberFormat="1"/>
    <xf numFmtId="169" fontId="0" fillId="0" borderId="0" xfId="1" applyNumberFormat="1" applyFont="1"/>
    <xf numFmtId="169" fontId="0" fillId="0" borderId="11" xfId="1" applyNumberFormat="1" applyFont="1" applyBorder="1"/>
    <xf numFmtId="0" fontId="0" fillId="0" borderId="11" xfId="0" applyFont="1" applyFill="1" applyBorder="1"/>
    <xf numFmtId="3" fontId="25" fillId="0" borderId="0" xfId="0" applyNumberFormat="1" applyFont="1" applyAlignment="1">
      <alignment vertical="center"/>
    </xf>
    <xf numFmtId="3" fontId="30" fillId="0" borderId="11" xfId="0" applyNumberFormat="1" applyFont="1" applyBorder="1" applyAlignment="1">
      <alignment vertical="center"/>
    </xf>
    <xf numFmtId="168" fontId="14" fillId="0" borderId="0" xfId="1" applyNumberFormat="1" applyFont="1" applyAlignment="1">
      <alignment vertical="center"/>
    </xf>
    <xf numFmtId="0" fontId="4" fillId="0" borderId="0" xfId="0" applyFont="1" applyAlignment="1">
      <alignment horizontal="left"/>
    </xf>
    <xf numFmtId="2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31" fillId="0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3" fillId="0" borderId="0" xfId="0" applyFont="1" applyAlignment="1">
      <alignment horizontal="left" vertical="center"/>
    </xf>
    <xf numFmtId="0" fontId="34" fillId="0" borderId="11" xfId="0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right" vertical="center" wrapText="1"/>
    </xf>
    <xf numFmtId="0" fontId="35" fillId="0" borderId="11" xfId="0" applyFont="1" applyBorder="1" applyAlignment="1">
      <alignment horizontal="left" vertical="center"/>
    </xf>
    <xf numFmtId="0" fontId="35" fillId="0" borderId="11" xfId="0" applyFont="1" applyBorder="1" applyAlignment="1">
      <alignment vertical="center"/>
    </xf>
    <xf numFmtId="170" fontId="35" fillId="0" borderId="11" xfId="0" applyNumberFormat="1" applyFont="1" applyBorder="1" applyAlignment="1">
      <alignment horizontal="right" vertical="center"/>
    </xf>
    <xf numFmtId="0" fontId="31" fillId="0" borderId="11" xfId="0" applyNumberFormat="1" applyFont="1" applyFill="1" applyBorder="1" applyAlignment="1" applyProtection="1"/>
    <xf numFmtId="170" fontId="31" fillId="0" borderId="11" xfId="0" applyNumberFormat="1" applyFont="1" applyFill="1" applyBorder="1" applyAlignment="1" applyProtection="1"/>
    <xf numFmtId="0" fontId="35" fillId="0" borderId="11" xfId="0" applyNumberFormat="1" applyFont="1" applyFill="1" applyBorder="1" applyAlignment="1" applyProtection="1">
      <alignment vertical="center"/>
    </xf>
    <xf numFmtId="169" fontId="3" fillId="0" borderId="0" xfId="1" applyNumberFormat="1" applyFont="1"/>
    <xf numFmtId="169" fontId="3" fillId="0" borderId="11" xfId="1" applyNumberFormat="1" applyFont="1" applyBorder="1"/>
    <xf numFmtId="169" fontId="11" fillId="0" borderId="11" xfId="1" applyNumberFormat="1" applyFont="1" applyBorder="1" applyAlignment="1">
      <alignment horizontal="center"/>
    </xf>
    <xf numFmtId="0" fontId="3" fillId="0" borderId="0" xfId="0" applyFont="1"/>
    <xf numFmtId="1" fontId="3" fillId="0" borderId="11" xfId="0" applyNumberFormat="1" applyFont="1" applyBorder="1"/>
    <xf numFmtId="3" fontId="0" fillId="0" borderId="0" xfId="0" applyNumberFormat="1"/>
    <xf numFmtId="3" fontId="27" fillId="0" borderId="0" xfId="0" applyNumberFormat="1" applyFont="1" applyAlignment="1">
      <alignment vertical="center"/>
    </xf>
    <xf numFmtId="169" fontId="0" fillId="2" borderId="11" xfId="1" applyNumberFormat="1" applyFont="1" applyFill="1" applyBorder="1"/>
    <xf numFmtId="0" fontId="37" fillId="0" borderId="7" xfId="0" applyFont="1" applyBorder="1"/>
    <xf numFmtId="169" fontId="28" fillId="0" borderId="7" xfId="1" applyNumberFormat="1" applyFont="1" applyBorder="1"/>
    <xf numFmtId="169" fontId="7" fillId="0" borderId="0" xfId="1" applyNumberFormat="1" applyFont="1" applyAlignment="1">
      <alignment horizontal="left" vertical="center"/>
    </xf>
    <xf numFmtId="169" fontId="5" fillId="0" borderId="0" xfId="1" applyNumberFormat="1" applyFont="1"/>
    <xf numFmtId="169" fontId="0" fillId="0" borderId="11" xfId="1" applyNumberFormat="1" applyFont="1" applyBorder="1" applyAlignment="1">
      <alignment wrapText="1"/>
    </xf>
    <xf numFmtId="169" fontId="0" fillId="0" borderId="0" xfId="1" applyNumberFormat="1" applyFont="1" applyAlignment="1">
      <alignment wrapText="1"/>
    </xf>
    <xf numFmtId="169" fontId="5" fillId="0" borderId="11" xfId="1" applyNumberFormat="1" applyFont="1" applyBorder="1"/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12">
    <cellStyle name="Comma" xfId="1" builtinId="3"/>
    <cellStyle name="Comma 10" xfId="7" xr:uid="{00000000-0005-0000-0000-000001000000}"/>
    <cellStyle name="Comma 2" xfId="5" xr:uid="{00000000-0005-0000-0000-000002000000}"/>
    <cellStyle name="Comma 2 2" xfId="8" xr:uid="{00000000-0005-0000-0000-000003000000}"/>
    <cellStyle name="Comma 3" xfId="3" xr:uid="{00000000-0005-0000-0000-000004000000}"/>
    <cellStyle name="Normal" xfId="0" builtinId="0"/>
    <cellStyle name="Normal 2" xfId="2" xr:uid="{00000000-0005-0000-0000-000006000000}"/>
    <cellStyle name="Normal 2 2 2" xfId="4" xr:uid="{00000000-0005-0000-0000-000007000000}"/>
    <cellStyle name="Normal 2 3" xfId="10" xr:uid="{00000000-0005-0000-0000-000008000000}"/>
    <cellStyle name="Normal 3" xfId="6" xr:uid="{00000000-0005-0000-0000-000009000000}"/>
    <cellStyle name="Normal 5" xfId="9" xr:uid="{00000000-0005-0000-0000-00000A000000}"/>
    <cellStyle name="Normal 8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8"/>
  <sheetViews>
    <sheetView workbookViewId="0">
      <selection activeCell="F3" sqref="F3"/>
    </sheetView>
  </sheetViews>
  <sheetFormatPr defaultRowHeight="12.75" x14ac:dyDescent="0.2"/>
  <cols>
    <col min="1" max="1" width="3.42578125" style="76" customWidth="1"/>
    <col min="2" max="3" width="9.140625" style="76"/>
    <col min="4" max="4" width="9.28515625" style="76" customWidth="1"/>
    <col min="5" max="5" width="11.42578125" style="76" customWidth="1"/>
    <col min="6" max="6" width="12.85546875" style="76" customWidth="1"/>
    <col min="7" max="7" width="5.42578125" style="76" customWidth="1"/>
    <col min="8" max="8" width="9.85546875" style="76" bestFit="1" customWidth="1"/>
    <col min="9" max="9" width="9.140625" style="76"/>
    <col min="10" max="10" width="3.140625" style="76" customWidth="1"/>
    <col min="11" max="11" width="9.140625" style="76"/>
    <col min="12" max="12" width="1.85546875" style="76" customWidth="1"/>
    <col min="13" max="16384" width="9.140625" style="76"/>
  </cols>
  <sheetData>
    <row r="1" spans="2:11" s="40" customFormat="1" ht="6.75" customHeight="1" x14ac:dyDescent="0.2"/>
    <row r="2" spans="2:11" s="40" customFormat="1" x14ac:dyDescent="0.2">
      <c r="B2" s="41"/>
      <c r="C2" s="42"/>
      <c r="D2" s="42"/>
      <c r="E2" s="42"/>
      <c r="F2" s="42"/>
      <c r="G2" s="42"/>
      <c r="H2" s="42"/>
      <c r="I2" s="42"/>
      <c r="J2" s="42"/>
      <c r="K2" s="43"/>
    </row>
    <row r="3" spans="2:11" s="50" customFormat="1" ht="21" customHeight="1" x14ac:dyDescent="0.3">
      <c r="B3" s="44"/>
      <c r="C3" s="45" t="s">
        <v>139</v>
      </c>
      <c r="D3" s="45"/>
      <c r="E3" s="45"/>
      <c r="F3" s="139" t="s">
        <v>208</v>
      </c>
      <c r="G3" s="47"/>
      <c r="H3" s="48"/>
      <c r="I3" s="208" t="s">
        <v>209</v>
      </c>
      <c r="J3" s="45"/>
      <c r="K3" s="49"/>
    </row>
    <row r="4" spans="2:11" s="50" customFormat="1" ht="14.1" customHeight="1" x14ac:dyDescent="0.2">
      <c r="B4" s="44"/>
      <c r="C4" s="45" t="s">
        <v>81</v>
      </c>
      <c r="D4" s="45"/>
      <c r="E4" s="45"/>
      <c r="F4" s="46" t="s">
        <v>210</v>
      </c>
      <c r="G4" s="51"/>
      <c r="H4" s="52"/>
      <c r="I4" s="53"/>
      <c r="J4" s="53"/>
      <c r="K4" s="49"/>
    </row>
    <row r="5" spans="2:11" s="50" customFormat="1" ht="14.1" customHeight="1" x14ac:dyDescent="0.2">
      <c r="B5" s="44"/>
      <c r="C5" s="45" t="s">
        <v>6</v>
      </c>
      <c r="D5" s="45"/>
      <c r="E5" s="45"/>
      <c r="F5" s="54" t="s">
        <v>159</v>
      </c>
      <c r="G5" s="46"/>
      <c r="H5" s="46"/>
      <c r="I5" s="46"/>
      <c r="J5" s="46"/>
      <c r="K5" s="49"/>
    </row>
    <row r="6" spans="2:11" s="50" customFormat="1" ht="14.1" customHeight="1" x14ac:dyDescent="0.2">
      <c r="B6" s="44"/>
      <c r="C6" s="45"/>
      <c r="D6" s="45"/>
      <c r="E6" s="45"/>
      <c r="F6" s="167"/>
      <c r="G6" s="45"/>
      <c r="H6" s="55"/>
      <c r="I6" s="55"/>
      <c r="J6" s="53"/>
      <c r="K6" s="49"/>
    </row>
    <row r="7" spans="2:11" s="50" customFormat="1" ht="14.1" customHeight="1" x14ac:dyDescent="0.2">
      <c r="B7" s="44"/>
      <c r="C7" s="45" t="s">
        <v>0</v>
      </c>
      <c r="D7" s="45"/>
      <c r="E7" s="45"/>
      <c r="F7" s="168"/>
      <c r="G7" s="56"/>
      <c r="H7" s="45"/>
      <c r="I7" s="45"/>
      <c r="J7" s="45"/>
      <c r="K7" s="49"/>
    </row>
    <row r="8" spans="2:11" s="50" customFormat="1" ht="14.1" customHeight="1" x14ac:dyDescent="0.2">
      <c r="B8" s="44"/>
      <c r="C8" s="45" t="s">
        <v>1</v>
      </c>
      <c r="D8" s="45"/>
      <c r="E8" s="45"/>
      <c r="F8" s="169"/>
      <c r="G8" s="57"/>
      <c r="H8" s="45"/>
      <c r="I8" s="45"/>
      <c r="J8" s="45"/>
      <c r="K8" s="49"/>
    </row>
    <row r="9" spans="2:11" s="50" customFormat="1" ht="14.1" customHeight="1" x14ac:dyDescent="0.2">
      <c r="B9" s="44"/>
      <c r="C9" s="45"/>
      <c r="D9" s="45"/>
      <c r="E9" s="45"/>
      <c r="F9" s="45"/>
      <c r="G9" s="45"/>
      <c r="H9" s="45"/>
      <c r="I9" s="45"/>
      <c r="J9" s="45"/>
      <c r="K9" s="49"/>
    </row>
    <row r="10" spans="2:11" s="50" customFormat="1" ht="14.1" customHeight="1" x14ac:dyDescent="0.2">
      <c r="B10" s="44"/>
      <c r="C10" s="45" t="s">
        <v>32</v>
      </c>
      <c r="D10" s="45"/>
      <c r="E10" s="45"/>
      <c r="F10" s="46" t="s">
        <v>211</v>
      </c>
      <c r="G10" s="46"/>
      <c r="H10" s="46"/>
      <c r="I10" s="46"/>
      <c r="J10" s="46"/>
      <c r="K10" s="49"/>
    </row>
    <row r="11" spans="2:11" s="50" customFormat="1" ht="14.1" customHeight="1" x14ac:dyDescent="0.2">
      <c r="B11" s="44"/>
      <c r="C11" s="45"/>
      <c r="D11" s="45"/>
      <c r="E11" s="45"/>
      <c r="F11" s="54"/>
      <c r="G11" s="54"/>
      <c r="H11" s="54"/>
      <c r="I11" s="54"/>
      <c r="J11" s="54"/>
      <c r="K11" s="49"/>
    </row>
    <row r="12" spans="2:11" s="50" customFormat="1" ht="14.1" customHeight="1" x14ac:dyDescent="0.2">
      <c r="B12" s="44"/>
      <c r="C12" s="45"/>
      <c r="D12" s="45"/>
      <c r="E12" s="45"/>
      <c r="F12" s="54"/>
      <c r="G12" s="54"/>
      <c r="H12" s="54"/>
      <c r="I12" s="54"/>
      <c r="J12" s="54"/>
      <c r="K12" s="49"/>
    </row>
    <row r="13" spans="2:11" s="61" customFormat="1" x14ac:dyDescent="0.2">
      <c r="B13" s="58"/>
      <c r="C13" s="59"/>
      <c r="D13" s="59"/>
      <c r="E13" s="59"/>
      <c r="F13" s="59"/>
      <c r="G13" s="59"/>
      <c r="H13" s="59"/>
      <c r="I13" s="59"/>
      <c r="J13" s="59"/>
      <c r="K13" s="60"/>
    </row>
    <row r="14" spans="2:11" s="61" customFormat="1" x14ac:dyDescent="0.2">
      <c r="B14" s="58"/>
      <c r="C14" s="59"/>
      <c r="D14" s="59"/>
      <c r="E14" s="59"/>
      <c r="F14" s="59"/>
      <c r="G14" s="59"/>
      <c r="H14" s="59"/>
      <c r="I14" s="59"/>
      <c r="J14" s="59"/>
      <c r="K14" s="60"/>
    </row>
    <row r="15" spans="2:11" s="61" customFormat="1" x14ac:dyDescent="0.2">
      <c r="B15" s="58"/>
      <c r="C15" s="59"/>
      <c r="D15" s="59"/>
      <c r="E15" s="59"/>
      <c r="F15" s="59"/>
      <c r="G15" s="59"/>
      <c r="H15" s="59"/>
      <c r="I15" s="59"/>
      <c r="J15" s="59"/>
      <c r="K15" s="60"/>
    </row>
    <row r="16" spans="2:11" s="61" customFormat="1" x14ac:dyDescent="0.2">
      <c r="B16" s="58"/>
      <c r="C16" s="59"/>
      <c r="D16" s="59"/>
      <c r="E16" s="59"/>
      <c r="F16" s="59"/>
      <c r="G16" s="59"/>
      <c r="H16" s="59"/>
      <c r="I16" s="59"/>
      <c r="J16" s="59"/>
      <c r="K16" s="60"/>
    </row>
    <row r="17" spans="2:11" s="61" customFormat="1" x14ac:dyDescent="0.2">
      <c r="B17" s="58"/>
      <c r="C17" s="59"/>
      <c r="D17" s="59"/>
      <c r="E17" s="59"/>
      <c r="F17" s="59"/>
      <c r="G17" s="59"/>
      <c r="H17" s="59"/>
      <c r="I17" s="59"/>
      <c r="J17" s="59"/>
      <c r="K17" s="60"/>
    </row>
    <row r="18" spans="2:11" s="61" customFormat="1" x14ac:dyDescent="0.2">
      <c r="B18" s="58"/>
      <c r="C18" s="59"/>
      <c r="D18" s="59"/>
      <c r="E18" s="59"/>
      <c r="F18" s="59"/>
      <c r="G18" s="59"/>
      <c r="H18" s="59"/>
      <c r="I18" s="59"/>
      <c r="J18" s="59"/>
      <c r="K18" s="60"/>
    </row>
    <row r="19" spans="2:11" s="61" customFormat="1" x14ac:dyDescent="0.2">
      <c r="B19" s="58"/>
      <c r="C19" s="59"/>
      <c r="D19" s="59"/>
      <c r="E19" s="59"/>
      <c r="F19" s="59"/>
      <c r="G19" s="59"/>
      <c r="H19" s="59"/>
      <c r="I19" s="59"/>
      <c r="J19" s="59"/>
      <c r="K19" s="60"/>
    </row>
    <row r="20" spans="2:11" s="61" customFormat="1" x14ac:dyDescent="0.2">
      <c r="B20" s="58"/>
      <c r="C20" s="59"/>
      <c r="D20" s="59"/>
      <c r="E20" s="59"/>
      <c r="F20" s="59"/>
      <c r="G20" s="59"/>
      <c r="H20" s="59"/>
      <c r="I20" s="59"/>
      <c r="J20" s="59"/>
      <c r="K20" s="60"/>
    </row>
    <row r="21" spans="2:11" s="61" customFormat="1" x14ac:dyDescent="0.2">
      <c r="B21" s="58"/>
      <c r="D21" s="59"/>
      <c r="E21" s="59"/>
      <c r="F21" s="59"/>
      <c r="G21" s="59"/>
      <c r="H21" s="59"/>
      <c r="I21" s="59"/>
      <c r="J21" s="59"/>
      <c r="K21" s="60"/>
    </row>
    <row r="22" spans="2:11" s="61" customFormat="1" x14ac:dyDescent="0.2">
      <c r="B22" s="58"/>
      <c r="C22" s="59"/>
      <c r="D22" s="59"/>
      <c r="E22" s="59"/>
      <c r="F22" s="59"/>
      <c r="G22" s="59"/>
      <c r="H22" s="59"/>
      <c r="I22" s="59"/>
      <c r="J22" s="59"/>
      <c r="K22" s="60"/>
    </row>
    <row r="23" spans="2:11" s="61" customFormat="1" x14ac:dyDescent="0.2">
      <c r="B23" s="58"/>
      <c r="C23" s="59"/>
      <c r="D23" s="59"/>
      <c r="E23" s="59"/>
      <c r="F23" s="59"/>
      <c r="G23" s="59"/>
      <c r="H23" s="59"/>
      <c r="I23" s="59"/>
      <c r="J23" s="59"/>
      <c r="K23" s="60"/>
    </row>
    <row r="24" spans="2:11" s="61" customFormat="1" x14ac:dyDescent="0.2">
      <c r="B24" s="58"/>
      <c r="C24" s="59"/>
      <c r="D24" s="59"/>
      <c r="E24" s="59"/>
      <c r="F24" s="59"/>
      <c r="G24" s="59"/>
      <c r="H24" s="59"/>
      <c r="I24" s="59"/>
      <c r="J24" s="59"/>
      <c r="K24" s="60"/>
    </row>
    <row r="25" spans="2:11" s="62" customFormat="1" ht="33.75" x14ac:dyDescent="0.5">
      <c r="B25" s="215" t="s">
        <v>7</v>
      </c>
      <c r="C25" s="216"/>
      <c r="D25" s="216"/>
      <c r="E25" s="216"/>
      <c r="F25" s="216"/>
      <c r="G25" s="216"/>
      <c r="H25" s="216"/>
      <c r="I25" s="216"/>
      <c r="J25" s="216"/>
      <c r="K25" s="217"/>
    </row>
    <row r="26" spans="2:11" s="61" customFormat="1" x14ac:dyDescent="0.2">
      <c r="B26" s="63"/>
      <c r="C26" s="218" t="s">
        <v>79</v>
      </c>
      <c r="D26" s="218"/>
      <c r="E26" s="218"/>
      <c r="F26" s="218"/>
      <c r="G26" s="218"/>
      <c r="H26" s="218"/>
      <c r="I26" s="218"/>
      <c r="J26" s="218"/>
      <c r="K26" s="60"/>
    </row>
    <row r="27" spans="2:11" s="61" customFormat="1" x14ac:dyDescent="0.2">
      <c r="B27" s="58"/>
      <c r="C27" s="218" t="s">
        <v>80</v>
      </c>
      <c r="D27" s="218"/>
      <c r="E27" s="218"/>
      <c r="F27" s="218"/>
      <c r="G27" s="218"/>
      <c r="H27" s="218"/>
      <c r="I27" s="218"/>
      <c r="J27" s="218"/>
      <c r="K27" s="60"/>
    </row>
    <row r="28" spans="2:11" s="61" customFormat="1" x14ac:dyDescent="0.2">
      <c r="B28" s="58"/>
      <c r="C28" s="59"/>
      <c r="D28" s="59"/>
      <c r="E28" s="59"/>
      <c r="F28" s="59"/>
      <c r="G28" s="59"/>
      <c r="H28" s="59"/>
      <c r="I28" s="59"/>
      <c r="J28" s="59"/>
      <c r="K28" s="60"/>
    </row>
    <row r="29" spans="2:11" s="61" customFormat="1" x14ac:dyDescent="0.2">
      <c r="B29" s="58"/>
      <c r="C29" s="59"/>
      <c r="D29" s="59"/>
      <c r="E29" s="59"/>
      <c r="F29" s="59"/>
      <c r="G29" s="59"/>
      <c r="H29" s="59"/>
      <c r="I29" s="59"/>
      <c r="J29" s="59"/>
      <c r="K29" s="60"/>
    </row>
    <row r="30" spans="2:11" s="67" customFormat="1" ht="33.75" x14ac:dyDescent="0.5">
      <c r="B30" s="58"/>
      <c r="C30" s="59"/>
      <c r="D30" s="59"/>
      <c r="E30" s="59"/>
      <c r="F30" s="64" t="s">
        <v>196</v>
      </c>
      <c r="G30" s="65"/>
      <c r="H30" s="65"/>
      <c r="I30" s="65"/>
      <c r="J30" s="65"/>
      <c r="K30" s="66"/>
    </row>
    <row r="31" spans="2:11" s="67" customFormat="1" x14ac:dyDescent="0.2">
      <c r="B31" s="68"/>
      <c r="C31" s="65"/>
      <c r="D31" s="65"/>
      <c r="E31" s="65"/>
      <c r="F31" s="65"/>
      <c r="G31" s="65"/>
      <c r="H31" s="65"/>
      <c r="I31" s="65"/>
      <c r="J31" s="65"/>
      <c r="K31" s="66"/>
    </row>
    <row r="32" spans="2:11" s="67" customFormat="1" x14ac:dyDescent="0.2">
      <c r="B32" s="68"/>
      <c r="C32" s="65"/>
      <c r="D32" s="65"/>
      <c r="E32" s="65"/>
      <c r="F32" s="65"/>
      <c r="G32" s="65"/>
      <c r="H32" s="65"/>
      <c r="I32" s="65"/>
      <c r="J32" s="65"/>
      <c r="K32" s="66"/>
    </row>
    <row r="33" spans="2:11" s="67" customFormat="1" x14ac:dyDescent="0.2">
      <c r="B33" s="68"/>
      <c r="C33" s="65"/>
      <c r="D33" s="65"/>
      <c r="E33" s="65"/>
      <c r="F33" s="65"/>
      <c r="G33" s="65"/>
      <c r="H33" s="65"/>
      <c r="I33" s="65"/>
      <c r="J33" s="65"/>
      <c r="K33" s="66"/>
    </row>
    <row r="34" spans="2:11" s="67" customFormat="1" x14ac:dyDescent="0.2">
      <c r="B34" s="68"/>
      <c r="C34" s="65"/>
      <c r="D34" s="65"/>
      <c r="E34" s="65"/>
      <c r="F34" s="65"/>
      <c r="G34" s="65"/>
      <c r="H34" s="65"/>
      <c r="I34" s="65"/>
      <c r="J34" s="65"/>
      <c r="K34" s="66"/>
    </row>
    <row r="35" spans="2:11" s="67" customFormat="1" x14ac:dyDescent="0.2">
      <c r="B35" s="68"/>
      <c r="C35" s="65"/>
      <c r="D35" s="65"/>
      <c r="E35" s="65"/>
      <c r="F35" s="65"/>
      <c r="G35" s="65"/>
      <c r="H35" s="65"/>
      <c r="I35" s="65"/>
      <c r="J35" s="65"/>
      <c r="K35" s="66"/>
    </row>
    <row r="36" spans="2:11" s="67" customFormat="1" x14ac:dyDescent="0.2">
      <c r="B36" s="68"/>
      <c r="C36" s="65"/>
      <c r="D36" s="65"/>
      <c r="E36" s="65"/>
      <c r="F36" s="65"/>
      <c r="G36" s="65"/>
      <c r="H36" s="65"/>
      <c r="I36" s="65"/>
      <c r="J36" s="65"/>
      <c r="K36" s="66"/>
    </row>
    <row r="37" spans="2:11" s="67" customFormat="1" x14ac:dyDescent="0.2">
      <c r="B37" s="68"/>
      <c r="C37" s="65"/>
      <c r="D37" s="65"/>
      <c r="E37" s="65"/>
      <c r="F37" s="65"/>
      <c r="G37" s="65"/>
      <c r="H37" s="65"/>
      <c r="I37" s="65"/>
      <c r="J37" s="65"/>
      <c r="K37" s="66"/>
    </row>
    <row r="38" spans="2:11" s="67" customFormat="1" x14ac:dyDescent="0.2">
      <c r="B38" s="68"/>
      <c r="C38" s="65"/>
      <c r="D38" s="65"/>
      <c r="E38" s="65"/>
      <c r="F38" s="65"/>
      <c r="G38" s="65"/>
      <c r="H38" s="65"/>
      <c r="I38" s="65"/>
      <c r="J38" s="65"/>
      <c r="K38" s="66"/>
    </row>
    <row r="39" spans="2:11" s="67" customFormat="1" x14ac:dyDescent="0.2">
      <c r="B39" s="68"/>
      <c r="C39" s="65"/>
      <c r="D39" s="65"/>
      <c r="E39" s="65"/>
      <c r="F39" s="65"/>
      <c r="G39" s="65"/>
      <c r="H39" s="65"/>
      <c r="I39" s="65"/>
      <c r="J39" s="65"/>
      <c r="K39" s="66"/>
    </row>
    <row r="40" spans="2:11" s="67" customFormat="1" x14ac:dyDescent="0.2">
      <c r="B40" s="68"/>
      <c r="C40" s="65"/>
      <c r="D40" s="65"/>
      <c r="E40" s="65"/>
      <c r="F40" s="65"/>
      <c r="G40" s="65"/>
      <c r="H40" s="65"/>
      <c r="I40" s="65"/>
      <c r="J40" s="65"/>
      <c r="K40" s="66"/>
    </row>
    <row r="41" spans="2:11" s="67" customFormat="1" x14ac:dyDescent="0.2">
      <c r="B41" s="68"/>
      <c r="C41" s="65"/>
      <c r="D41" s="65"/>
      <c r="E41" s="65"/>
      <c r="F41" s="65"/>
      <c r="G41" s="65"/>
      <c r="H41" s="65"/>
      <c r="I41" s="65"/>
      <c r="J41" s="65"/>
      <c r="K41" s="66"/>
    </row>
    <row r="42" spans="2:11" s="67" customFormat="1" x14ac:dyDescent="0.2">
      <c r="B42" s="68"/>
      <c r="C42" s="65"/>
      <c r="D42" s="65"/>
      <c r="E42" s="65"/>
      <c r="F42" s="65"/>
      <c r="G42" s="65"/>
      <c r="H42" s="65"/>
      <c r="I42" s="65"/>
      <c r="J42" s="65"/>
      <c r="K42" s="66"/>
    </row>
    <row r="43" spans="2:11" s="67" customFormat="1" x14ac:dyDescent="0.2">
      <c r="B43" s="68"/>
      <c r="C43" s="65"/>
      <c r="D43" s="65"/>
      <c r="E43" s="65"/>
      <c r="F43" s="65"/>
      <c r="G43" s="65"/>
      <c r="H43" s="65"/>
      <c r="I43" s="65"/>
      <c r="J43" s="65"/>
      <c r="K43" s="66"/>
    </row>
    <row r="44" spans="2:11" s="67" customFormat="1" x14ac:dyDescent="0.2">
      <c r="B44" s="68"/>
      <c r="C44" s="65"/>
      <c r="D44" s="65"/>
      <c r="E44" s="65"/>
      <c r="F44" s="65"/>
      <c r="G44" s="65"/>
      <c r="H44" s="65"/>
      <c r="I44" s="65"/>
      <c r="J44" s="65"/>
      <c r="K44" s="66"/>
    </row>
    <row r="45" spans="2:11" s="67" customFormat="1" ht="9" customHeight="1" x14ac:dyDescent="0.2">
      <c r="B45" s="68"/>
      <c r="C45" s="65"/>
      <c r="D45" s="65"/>
      <c r="E45" s="65"/>
      <c r="F45" s="65"/>
      <c r="G45" s="65"/>
      <c r="H45" s="65"/>
      <c r="I45" s="65"/>
      <c r="J45" s="65"/>
      <c r="K45" s="66"/>
    </row>
    <row r="46" spans="2:11" s="67" customFormat="1" x14ac:dyDescent="0.2">
      <c r="B46" s="68"/>
      <c r="C46" s="65"/>
      <c r="D46" s="65"/>
      <c r="E46" s="65"/>
      <c r="F46" s="65"/>
      <c r="G46" s="65"/>
      <c r="H46" s="65"/>
      <c r="I46" s="65"/>
      <c r="J46" s="65"/>
      <c r="K46" s="66"/>
    </row>
    <row r="47" spans="2:11" s="67" customFormat="1" x14ac:dyDescent="0.2">
      <c r="B47" s="68"/>
      <c r="C47" s="65"/>
      <c r="D47" s="65"/>
      <c r="E47" s="65"/>
      <c r="F47" s="65"/>
      <c r="G47" s="65"/>
      <c r="H47" s="65"/>
      <c r="I47" s="65"/>
      <c r="J47" s="65"/>
      <c r="K47" s="66"/>
    </row>
    <row r="48" spans="2:11" s="50" customFormat="1" ht="12.95" customHeight="1" x14ac:dyDescent="0.2">
      <c r="B48" s="44"/>
      <c r="C48" s="45" t="s">
        <v>87</v>
      </c>
      <c r="D48" s="45"/>
      <c r="E48" s="45"/>
      <c r="F48" s="45"/>
      <c r="G48" s="45"/>
      <c r="H48" s="219" t="s">
        <v>140</v>
      </c>
      <c r="I48" s="219"/>
      <c r="J48" s="45"/>
      <c r="K48" s="49"/>
    </row>
    <row r="49" spans="2:11" s="50" customFormat="1" ht="12.95" customHeight="1" x14ac:dyDescent="0.2">
      <c r="B49" s="44"/>
      <c r="C49" s="45" t="s">
        <v>88</v>
      </c>
      <c r="D49" s="45"/>
      <c r="E49" s="45"/>
      <c r="F49" s="45"/>
      <c r="G49" s="45"/>
      <c r="H49" s="220" t="s">
        <v>141</v>
      </c>
      <c r="I49" s="220"/>
      <c r="J49" s="45"/>
      <c r="K49" s="49"/>
    </row>
    <row r="50" spans="2:11" s="50" customFormat="1" ht="12.95" customHeight="1" x14ac:dyDescent="0.2">
      <c r="B50" s="44"/>
      <c r="C50" s="45" t="s">
        <v>82</v>
      </c>
      <c r="D50" s="45"/>
      <c r="E50" s="45"/>
      <c r="F50" s="45"/>
      <c r="G50" s="45"/>
      <c r="H50" s="220" t="s">
        <v>89</v>
      </c>
      <c r="I50" s="220"/>
      <c r="J50" s="45"/>
      <c r="K50" s="49"/>
    </row>
    <row r="51" spans="2:11" s="50" customFormat="1" ht="12.95" customHeight="1" x14ac:dyDescent="0.2">
      <c r="B51" s="44"/>
      <c r="C51" s="45" t="s">
        <v>83</v>
      </c>
      <c r="D51" s="45"/>
      <c r="E51" s="45"/>
      <c r="F51" s="45"/>
      <c r="G51" s="45"/>
      <c r="H51" s="220" t="s">
        <v>89</v>
      </c>
      <c r="I51" s="220"/>
      <c r="J51" s="45"/>
      <c r="K51" s="49"/>
    </row>
    <row r="52" spans="2:11" s="61" customFormat="1" x14ac:dyDescent="0.2">
      <c r="B52" s="58"/>
      <c r="C52" s="59"/>
      <c r="D52" s="59"/>
      <c r="E52" s="59"/>
      <c r="F52" s="59"/>
      <c r="G52" s="59"/>
      <c r="H52" s="59"/>
      <c r="I52" s="59"/>
      <c r="J52" s="59"/>
      <c r="K52" s="60"/>
    </row>
    <row r="53" spans="2:11" s="72" customFormat="1" ht="12.95" customHeight="1" x14ac:dyDescent="0.2">
      <c r="B53" s="69"/>
      <c r="C53" s="45" t="s">
        <v>90</v>
      </c>
      <c r="D53" s="45"/>
      <c r="E53" s="45"/>
      <c r="F53" s="45"/>
      <c r="G53" s="57" t="s">
        <v>84</v>
      </c>
      <c r="H53" s="219" t="s">
        <v>197</v>
      </c>
      <c r="I53" s="219"/>
      <c r="J53" s="70"/>
      <c r="K53" s="71"/>
    </row>
    <row r="54" spans="2:11" s="72" customFormat="1" ht="12.95" customHeight="1" x14ac:dyDescent="0.2">
      <c r="B54" s="69"/>
      <c r="C54" s="45"/>
      <c r="D54" s="45"/>
      <c r="E54" s="45"/>
      <c r="F54" s="45"/>
      <c r="G54" s="57" t="s">
        <v>85</v>
      </c>
      <c r="H54" s="220" t="s">
        <v>198</v>
      </c>
      <c r="I54" s="220"/>
      <c r="J54" s="70"/>
      <c r="K54" s="71"/>
    </row>
    <row r="55" spans="2:11" s="72" customFormat="1" ht="7.5" customHeight="1" x14ac:dyDescent="0.2">
      <c r="B55" s="69"/>
      <c r="C55" s="45"/>
      <c r="D55" s="45"/>
      <c r="E55" s="45"/>
      <c r="F55" s="45"/>
      <c r="G55" s="57"/>
      <c r="H55" s="57"/>
      <c r="I55" s="57"/>
      <c r="J55" s="70"/>
      <c r="K55" s="71"/>
    </row>
    <row r="56" spans="2:11" s="72" customFormat="1" ht="12.95" customHeight="1" x14ac:dyDescent="0.2">
      <c r="B56" s="69"/>
      <c r="C56" s="45" t="s">
        <v>86</v>
      </c>
      <c r="D56" s="45"/>
      <c r="E56" s="45"/>
      <c r="F56" s="57"/>
      <c r="G56" s="45"/>
      <c r="H56" s="166" t="s">
        <v>199</v>
      </c>
      <c r="I56" s="46"/>
      <c r="J56" s="70"/>
      <c r="K56" s="71"/>
    </row>
    <row r="57" spans="2:11" ht="22.5" customHeight="1" x14ac:dyDescent="0.2">
      <c r="B57" s="73"/>
      <c r="C57" s="74"/>
      <c r="D57" s="74"/>
      <c r="E57" s="74"/>
      <c r="F57" s="74"/>
      <c r="G57" s="74"/>
      <c r="H57" s="74"/>
      <c r="I57" s="74"/>
      <c r="J57" s="74"/>
      <c r="K57" s="75"/>
    </row>
    <row r="58" spans="2:11" ht="6.75" customHeight="1" x14ac:dyDescent="0.2"/>
  </sheetData>
  <mergeCells count="9">
    <mergeCell ref="B25:K25"/>
    <mergeCell ref="C26:J26"/>
    <mergeCell ref="C27:J27"/>
    <mergeCell ref="H48:I48"/>
    <mergeCell ref="H54:I54"/>
    <mergeCell ref="H49:I49"/>
    <mergeCell ref="H50:I50"/>
    <mergeCell ref="H51:I51"/>
    <mergeCell ref="H53:I53"/>
  </mergeCells>
  <phoneticPr fontId="0" type="noConversion"/>
  <printOptions horizontalCentered="1" verticalCentered="1"/>
  <pageMargins left="0" right="0" top="0" bottom="0" header="0.17" footer="0.17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57"/>
  <sheetViews>
    <sheetView topLeftCell="A16" workbookViewId="0">
      <selection activeCell="J48" sqref="J48"/>
    </sheetView>
  </sheetViews>
  <sheetFormatPr defaultRowHeight="12.75" x14ac:dyDescent="0.2"/>
  <cols>
    <col min="1" max="1" width="5.85546875" customWidth="1"/>
    <col min="2" max="10" width="8.7109375" customWidth="1"/>
    <col min="11" max="11" width="10.7109375" customWidth="1"/>
    <col min="12" max="12" width="2.140625" customWidth="1"/>
    <col min="13" max="13" width="9.42578125" customWidth="1"/>
  </cols>
  <sheetData>
    <row r="2" spans="2:11" x14ac:dyDescent="0.2">
      <c r="B2" s="1"/>
      <c r="C2" s="2"/>
      <c r="D2" s="2"/>
      <c r="E2" s="2"/>
      <c r="F2" s="2"/>
      <c r="G2" s="2"/>
      <c r="H2" s="2"/>
      <c r="I2" s="2"/>
      <c r="J2" s="2"/>
      <c r="K2" s="3"/>
    </row>
    <row r="3" spans="2:11" x14ac:dyDescent="0.2">
      <c r="B3" s="4"/>
      <c r="C3" s="5"/>
      <c r="D3" s="5"/>
      <c r="E3" s="5"/>
      <c r="F3" s="5"/>
      <c r="G3" s="5"/>
      <c r="H3" s="5"/>
      <c r="I3" s="5"/>
      <c r="J3" s="5"/>
      <c r="K3" s="6"/>
    </row>
    <row r="4" spans="2:11" s="11" customFormat="1" ht="33" customHeight="1" x14ac:dyDescent="0.2">
      <c r="B4" s="258" t="s">
        <v>77</v>
      </c>
      <c r="C4" s="259"/>
      <c r="D4" s="259"/>
      <c r="E4" s="259"/>
      <c r="F4" s="259"/>
      <c r="G4" s="259"/>
      <c r="H4" s="259"/>
      <c r="I4" s="259"/>
      <c r="J4" s="259"/>
      <c r="K4" s="260"/>
    </row>
    <row r="5" spans="2:11" x14ac:dyDescent="0.2">
      <c r="B5" s="4"/>
      <c r="C5" s="5"/>
      <c r="D5" s="5"/>
      <c r="E5" s="5"/>
      <c r="F5" s="5"/>
      <c r="G5" s="5"/>
      <c r="H5" s="5"/>
      <c r="I5" s="5"/>
      <c r="J5" s="5"/>
      <c r="K5" s="6"/>
    </row>
    <row r="6" spans="2:11" ht="15" x14ac:dyDescent="0.2">
      <c r="B6" s="4"/>
      <c r="C6" s="5"/>
      <c r="D6" s="26"/>
      <c r="E6" s="5"/>
      <c r="F6" s="5"/>
      <c r="G6" s="5"/>
      <c r="H6" s="5"/>
      <c r="I6" s="5"/>
      <c r="J6" s="5"/>
      <c r="K6" s="6"/>
    </row>
    <row r="7" spans="2:11" x14ac:dyDescent="0.2">
      <c r="B7" s="4"/>
      <c r="C7" s="5"/>
      <c r="D7" s="5"/>
      <c r="E7" s="5"/>
      <c r="F7" s="5"/>
      <c r="G7" s="5"/>
      <c r="H7" s="5"/>
      <c r="I7" s="5"/>
      <c r="J7" s="5"/>
      <c r="K7" s="6"/>
    </row>
    <row r="8" spans="2:11" x14ac:dyDescent="0.2">
      <c r="B8" s="4"/>
      <c r="C8" s="5"/>
      <c r="D8" s="5"/>
      <c r="E8" s="5"/>
      <c r="F8" s="5"/>
      <c r="G8" s="5"/>
      <c r="H8" s="5"/>
      <c r="I8" s="5"/>
      <c r="J8" s="5"/>
      <c r="K8" s="6"/>
    </row>
    <row r="9" spans="2:11" x14ac:dyDescent="0.2">
      <c r="B9" s="4"/>
      <c r="C9" s="5"/>
      <c r="D9" s="5"/>
      <c r="E9" s="5"/>
      <c r="F9" s="5"/>
      <c r="G9" s="5"/>
      <c r="H9" s="5"/>
      <c r="I9" s="5"/>
      <c r="J9" s="5"/>
      <c r="K9" s="6"/>
    </row>
    <row r="10" spans="2:11" x14ac:dyDescent="0.2">
      <c r="B10" s="4"/>
      <c r="C10" s="5"/>
      <c r="D10" s="5"/>
      <c r="E10" s="5"/>
      <c r="F10" s="5"/>
      <c r="G10" s="5"/>
      <c r="H10" s="5"/>
      <c r="I10" s="5"/>
      <c r="J10" s="5"/>
      <c r="K10" s="6"/>
    </row>
    <row r="11" spans="2:11" x14ac:dyDescent="0.2">
      <c r="B11" s="4"/>
      <c r="C11" s="5"/>
      <c r="D11" s="5"/>
      <c r="E11" s="5"/>
      <c r="F11" s="5"/>
      <c r="G11" s="5"/>
      <c r="H11" s="5"/>
      <c r="I11" s="5"/>
      <c r="J11" s="5"/>
      <c r="K11" s="6"/>
    </row>
    <row r="12" spans="2:11" x14ac:dyDescent="0.2">
      <c r="B12" s="4"/>
      <c r="C12" s="5"/>
      <c r="D12" s="5"/>
      <c r="E12" s="5"/>
      <c r="F12" s="5"/>
      <c r="G12" s="5"/>
      <c r="H12" s="5"/>
      <c r="I12" s="5"/>
      <c r="J12" s="5"/>
      <c r="K12" s="6"/>
    </row>
    <row r="13" spans="2:11" x14ac:dyDescent="0.2">
      <c r="B13" s="4"/>
      <c r="C13" s="5"/>
      <c r="D13" s="5"/>
      <c r="E13" s="5"/>
      <c r="F13" s="5"/>
      <c r="G13" s="5"/>
      <c r="H13" s="5"/>
      <c r="I13" s="5"/>
      <c r="J13" s="5"/>
      <c r="K13" s="6"/>
    </row>
    <row r="14" spans="2:11" x14ac:dyDescent="0.2">
      <c r="B14" s="4"/>
      <c r="C14" s="5"/>
      <c r="D14" s="5"/>
      <c r="E14" s="5"/>
      <c r="F14" s="5"/>
      <c r="G14" s="5"/>
      <c r="H14" s="5"/>
      <c r="I14" s="5"/>
      <c r="J14" s="5"/>
      <c r="K14" s="6"/>
    </row>
    <row r="15" spans="2:11" x14ac:dyDescent="0.2">
      <c r="B15" s="4"/>
      <c r="C15" s="5"/>
      <c r="D15" s="5"/>
      <c r="E15" s="5"/>
      <c r="F15" s="5"/>
      <c r="G15" s="5"/>
      <c r="H15" s="5"/>
      <c r="I15" s="5"/>
      <c r="J15" s="5"/>
      <c r="K15" s="6"/>
    </row>
    <row r="16" spans="2:11" x14ac:dyDescent="0.2">
      <c r="B16" s="4"/>
      <c r="C16" s="5"/>
      <c r="D16" s="5"/>
      <c r="E16" s="5"/>
      <c r="F16" s="5"/>
      <c r="G16" s="5"/>
      <c r="H16" s="5"/>
      <c r="I16" s="5"/>
      <c r="J16" s="5"/>
      <c r="K16" s="6"/>
    </row>
    <row r="17" spans="2:11" x14ac:dyDescent="0.2">
      <c r="B17" s="4"/>
      <c r="C17" s="5"/>
      <c r="D17" s="5"/>
      <c r="E17" s="5"/>
      <c r="F17" s="5"/>
      <c r="G17" s="5"/>
      <c r="H17" s="5"/>
      <c r="I17" s="5"/>
      <c r="J17" s="5"/>
      <c r="K17" s="6"/>
    </row>
    <row r="18" spans="2:11" x14ac:dyDescent="0.2">
      <c r="B18" s="4"/>
      <c r="C18" s="5"/>
      <c r="D18" s="5"/>
      <c r="E18" s="5"/>
      <c r="F18" s="5"/>
      <c r="G18" s="5"/>
      <c r="H18" s="5"/>
      <c r="I18" s="5"/>
      <c r="J18" s="5"/>
      <c r="K18" s="6"/>
    </row>
    <row r="19" spans="2:11" x14ac:dyDescent="0.2">
      <c r="B19" s="4"/>
      <c r="C19" s="5"/>
      <c r="D19" s="5"/>
      <c r="E19" s="5"/>
      <c r="F19" s="5"/>
      <c r="G19" s="5"/>
      <c r="H19" s="5"/>
      <c r="I19" s="5"/>
      <c r="J19" s="5"/>
      <c r="K19" s="6"/>
    </row>
    <row r="20" spans="2:11" x14ac:dyDescent="0.2">
      <c r="B20" s="4"/>
      <c r="C20" s="5"/>
      <c r="D20" s="5"/>
      <c r="E20" s="5"/>
      <c r="F20" s="5"/>
      <c r="G20" s="5"/>
      <c r="H20" s="5"/>
      <c r="I20" s="5"/>
      <c r="J20" s="5"/>
      <c r="K20" s="6"/>
    </row>
    <row r="21" spans="2:11" x14ac:dyDescent="0.2">
      <c r="B21" s="4"/>
      <c r="C21" s="5"/>
      <c r="D21" s="5"/>
      <c r="E21" s="5"/>
      <c r="F21" s="5"/>
      <c r="G21" s="5"/>
      <c r="H21" s="5"/>
      <c r="I21" s="5"/>
      <c r="J21" s="5"/>
      <c r="K21" s="6"/>
    </row>
    <row r="22" spans="2:11" x14ac:dyDescent="0.2">
      <c r="B22" s="4"/>
      <c r="C22" s="5"/>
      <c r="D22" s="5"/>
      <c r="E22" s="5"/>
      <c r="F22" s="5"/>
      <c r="G22" s="5" t="s">
        <v>164</v>
      </c>
      <c r="H22" s="5"/>
      <c r="I22" s="5"/>
      <c r="J22" s="5"/>
      <c r="K22" s="6"/>
    </row>
    <row r="23" spans="2:11" x14ac:dyDescent="0.2">
      <c r="B23" s="4"/>
      <c r="C23" s="5"/>
      <c r="D23" s="5"/>
      <c r="E23" s="5"/>
      <c r="F23" s="5"/>
      <c r="G23" s="5"/>
      <c r="H23" s="5"/>
      <c r="I23" s="5"/>
      <c r="J23" s="5"/>
      <c r="K23" s="6"/>
    </row>
    <row r="24" spans="2:11" x14ac:dyDescent="0.2">
      <c r="B24" s="4"/>
      <c r="C24" s="5"/>
      <c r="D24" s="5"/>
      <c r="E24" s="5"/>
      <c r="F24" s="5"/>
      <c r="G24" s="5"/>
      <c r="H24" s="5"/>
      <c r="I24" s="5"/>
      <c r="J24" s="5"/>
      <c r="K24" s="6"/>
    </row>
    <row r="25" spans="2:11" x14ac:dyDescent="0.2">
      <c r="B25" s="4"/>
      <c r="C25" s="5"/>
      <c r="D25" s="5"/>
      <c r="E25" s="5"/>
      <c r="F25" s="5"/>
      <c r="G25" s="5"/>
      <c r="H25" s="5"/>
      <c r="I25" s="5"/>
      <c r="J25" s="5"/>
      <c r="K25" s="6"/>
    </row>
    <row r="26" spans="2:11" x14ac:dyDescent="0.2">
      <c r="B26" s="4"/>
      <c r="C26" s="5"/>
      <c r="D26" s="5"/>
      <c r="E26" s="5"/>
      <c r="F26" s="5"/>
      <c r="G26" s="5"/>
      <c r="H26" s="5"/>
      <c r="I26" s="5"/>
      <c r="J26" s="5"/>
      <c r="K26" s="6"/>
    </row>
    <row r="27" spans="2:11" x14ac:dyDescent="0.2">
      <c r="B27" s="4"/>
      <c r="C27" s="5"/>
      <c r="D27" s="5"/>
      <c r="E27" s="5"/>
      <c r="F27" s="5"/>
      <c r="G27" s="5"/>
      <c r="H27" s="5"/>
      <c r="I27" s="5"/>
      <c r="J27" s="5"/>
      <c r="K27" s="6"/>
    </row>
    <row r="28" spans="2:11" x14ac:dyDescent="0.2">
      <c r="B28" s="4"/>
      <c r="C28" s="5"/>
      <c r="D28" s="5"/>
      <c r="E28" s="5"/>
      <c r="F28" s="5"/>
      <c r="G28" s="5"/>
      <c r="H28" s="5"/>
      <c r="I28" s="5"/>
      <c r="J28" s="5"/>
      <c r="K28" s="6"/>
    </row>
    <row r="29" spans="2:11" x14ac:dyDescent="0.2">
      <c r="B29" s="4"/>
      <c r="C29" s="5"/>
      <c r="D29" s="5"/>
      <c r="E29" s="5"/>
      <c r="F29" s="5"/>
      <c r="G29" s="5"/>
      <c r="H29" s="5"/>
      <c r="I29" s="5"/>
      <c r="J29" s="5"/>
      <c r="K29" s="6"/>
    </row>
    <row r="30" spans="2:11" x14ac:dyDescent="0.2">
      <c r="B30" s="4"/>
      <c r="C30" s="5"/>
      <c r="D30" s="5"/>
      <c r="E30" s="5"/>
      <c r="F30" s="5"/>
      <c r="G30" s="5"/>
      <c r="H30" s="5"/>
      <c r="I30" s="5"/>
      <c r="J30" s="5"/>
      <c r="K30" s="6"/>
    </row>
    <row r="31" spans="2:11" x14ac:dyDescent="0.2">
      <c r="B31" s="4"/>
      <c r="C31" s="5"/>
      <c r="D31" s="5"/>
      <c r="E31" s="5"/>
      <c r="F31" s="5"/>
      <c r="G31" s="5"/>
      <c r="H31" s="5"/>
      <c r="I31" s="5"/>
      <c r="J31" s="5"/>
      <c r="K31" s="6"/>
    </row>
    <row r="32" spans="2:11" x14ac:dyDescent="0.2">
      <c r="B32" s="4"/>
      <c r="C32" s="5"/>
      <c r="D32" s="5"/>
      <c r="E32" s="5"/>
      <c r="F32" s="5"/>
      <c r="G32" s="5"/>
      <c r="H32" s="5"/>
      <c r="I32" s="5"/>
      <c r="J32" s="5"/>
      <c r="K32" s="6"/>
    </row>
    <row r="33" spans="2:11" x14ac:dyDescent="0.2">
      <c r="B33" s="4"/>
      <c r="C33" s="5"/>
      <c r="D33" s="5"/>
      <c r="E33" s="5"/>
      <c r="F33" s="5"/>
      <c r="G33" s="5"/>
      <c r="H33" s="5"/>
      <c r="I33" s="5"/>
      <c r="J33" s="5"/>
      <c r="K33" s="6"/>
    </row>
    <row r="34" spans="2:11" x14ac:dyDescent="0.2">
      <c r="B34" s="4"/>
      <c r="C34" s="5"/>
      <c r="D34" s="5"/>
      <c r="E34" s="5"/>
      <c r="F34" s="5"/>
      <c r="G34" s="5"/>
      <c r="H34" s="5"/>
      <c r="I34" s="5"/>
      <c r="J34" s="5"/>
      <c r="K34" s="6"/>
    </row>
    <row r="35" spans="2:11" x14ac:dyDescent="0.2">
      <c r="B35" s="4"/>
      <c r="C35" s="5"/>
      <c r="D35" s="5"/>
      <c r="E35" s="5"/>
      <c r="F35" s="5"/>
      <c r="G35" s="5"/>
      <c r="H35" s="5"/>
      <c r="I35" s="5"/>
      <c r="J35" s="5"/>
      <c r="K35" s="6"/>
    </row>
    <row r="36" spans="2:11" x14ac:dyDescent="0.2">
      <c r="B36" s="4"/>
      <c r="C36" s="5"/>
      <c r="D36" s="5"/>
      <c r="E36" s="5"/>
      <c r="F36" s="5"/>
      <c r="G36" s="5"/>
      <c r="H36" s="5"/>
      <c r="I36" s="5"/>
      <c r="J36" s="5"/>
      <c r="K36" s="6"/>
    </row>
    <row r="37" spans="2:11" x14ac:dyDescent="0.2">
      <c r="B37" s="4"/>
      <c r="C37" s="5"/>
      <c r="D37" s="5"/>
      <c r="E37" s="5"/>
      <c r="F37" s="5"/>
      <c r="G37" s="5"/>
      <c r="H37" s="5"/>
      <c r="I37" s="5"/>
      <c r="J37" s="5"/>
      <c r="K37" s="6"/>
    </row>
    <row r="38" spans="2:11" x14ac:dyDescent="0.2">
      <c r="B38" s="4"/>
      <c r="C38" s="5"/>
      <c r="D38" s="5"/>
      <c r="E38" s="5"/>
      <c r="F38" s="5"/>
      <c r="G38" s="5"/>
      <c r="H38" s="5"/>
      <c r="I38" s="5"/>
      <c r="J38" s="5"/>
      <c r="K38" s="6"/>
    </row>
    <row r="39" spans="2:11" x14ac:dyDescent="0.2">
      <c r="B39" s="4"/>
      <c r="C39" s="5"/>
      <c r="D39" s="5"/>
      <c r="E39" s="5"/>
      <c r="F39" s="5"/>
      <c r="G39" s="5"/>
      <c r="H39" s="5"/>
      <c r="I39" s="5"/>
      <c r="J39" s="5"/>
      <c r="K39" s="6"/>
    </row>
    <row r="40" spans="2:11" x14ac:dyDescent="0.2">
      <c r="B40" s="4"/>
      <c r="C40" s="5"/>
      <c r="D40" s="5"/>
      <c r="E40" s="5"/>
      <c r="F40" s="5"/>
      <c r="G40" s="5"/>
      <c r="H40" s="5"/>
      <c r="I40" s="5"/>
      <c r="J40" s="5"/>
      <c r="K40" s="6"/>
    </row>
    <row r="41" spans="2:11" x14ac:dyDescent="0.2">
      <c r="B41" s="4"/>
      <c r="C41" s="5"/>
      <c r="D41" s="5"/>
      <c r="E41" s="5"/>
      <c r="F41" s="5"/>
      <c r="G41" s="5"/>
      <c r="H41" s="5"/>
      <c r="I41" s="5"/>
      <c r="J41" s="5"/>
      <c r="K41" s="6"/>
    </row>
    <row r="42" spans="2:11" x14ac:dyDescent="0.2">
      <c r="B42" s="4"/>
      <c r="C42" s="5"/>
      <c r="D42" s="5"/>
      <c r="E42" s="5"/>
      <c r="F42" s="5"/>
      <c r="G42" s="5"/>
      <c r="H42" s="5"/>
      <c r="I42" s="5"/>
      <c r="J42" s="5"/>
      <c r="K42" s="6"/>
    </row>
    <row r="43" spans="2:11" x14ac:dyDescent="0.2">
      <c r="B43" s="4"/>
      <c r="C43" s="5"/>
      <c r="D43" s="5"/>
      <c r="E43" s="5"/>
      <c r="F43" s="5"/>
      <c r="G43" s="5"/>
      <c r="H43" s="5"/>
      <c r="I43" s="5"/>
      <c r="J43" s="5"/>
      <c r="K43" s="6"/>
    </row>
    <row r="44" spans="2:11" x14ac:dyDescent="0.2">
      <c r="B44" s="4"/>
      <c r="C44" s="5"/>
      <c r="D44" s="5"/>
      <c r="E44" s="5"/>
      <c r="F44" s="5"/>
      <c r="G44" s="5"/>
      <c r="H44" s="5"/>
      <c r="I44" s="5"/>
      <c r="J44" s="5"/>
      <c r="K44" s="6"/>
    </row>
    <row r="45" spans="2:11" x14ac:dyDescent="0.2">
      <c r="B45" s="4"/>
      <c r="C45" s="5"/>
      <c r="D45" s="5"/>
      <c r="E45" s="5"/>
      <c r="F45" s="5"/>
      <c r="G45" s="5"/>
      <c r="H45" s="5"/>
      <c r="I45" s="5"/>
      <c r="J45" s="5"/>
      <c r="K45" s="6"/>
    </row>
    <row r="46" spans="2:11" x14ac:dyDescent="0.2">
      <c r="B46" s="4"/>
      <c r="C46" s="5"/>
      <c r="D46" s="5"/>
      <c r="E46" s="5"/>
      <c r="F46" s="5"/>
      <c r="G46" s="5"/>
      <c r="H46" s="5"/>
      <c r="I46" s="5"/>
      <c r="J46" s="5"/>
      <c r="K46" s="6"/>
    </row>
    <row r="47" spans="2:11" x14ac:dyDescent="0.2">
      <c r="B47" s="4"/>
      <c r="C47" s="5"/>
      <c r="D47" s="5"/>
      <c r="E47" s="5"/>
      <c r="F47" s="5"/>
      <c r="G47" s="5"/>
      <c r="H47" s="5"/>
      <c r="I47" s="5"/>
      <c r="J47" s="5"/>
      <c r="K47" s="6"/>
    </row>
    <row r="48" spans="2:11" x14ac:dyDescent="0.2">
      <c r="B48" s="4"/>
      <c r="C48" s="5"/>
      <c r="D48" s="5"/>
      <c r="E48" s="5"/>
      <c r="F48" s="5"/>
      <c r="G48" s="5"/>
      <c r="H48" s="5"/>
      <c r="I48" s="5"/>
      <c r="J48" s="5"/>
      <c r="K48" s="6"/>
    </row>
    <row r="49" spans="2:11" x14ac:dyDescent="0.2">
      <c r="B49" s="4"/>
      <c r="C49" s="5"/>
      <c r="D49" s="5"/>
      <c r="E49" s="5"/>
      <c r="F49" s="5"/>
      <c r="G49" s="5"/>
      <c r="H49" s="5"/>
      <c r="I49" s="5"/>
      <c r="J49" s="5"/>
      <c r="K49" s="6"/>
    </row>
    <row r="50" spans="2:11" s="30" customFormat="1" ht="15" x14ac:dyDescent="0.2">
      <c r="B50" s="27"/>
      <c r="C50" s="28"/>
      <c r="D50" s="26"/>
      <c r="E50" s="28"/>
      <c r="F50" s="28"/>
      <c r="G50" s="28"/>
      <c r="H50" s="28"/>
      <c r="I50" s="28"/>
      <c r="J50" s="28"/>
      <c r="K50" s="29"/>
    </row>
    <row r="51" spans="2:11" s="30" customFormat="1" ht="15" x14ac:dyDescent="0.2">
      <c r="B51" s="27"/>
      <c r="C51" s="10"/>
      <c r="E51" s="10"/>
      <c r="F51" s="10"/>
      <c r="G51" s="10"/>
      <c r="H51" s="10"/>
      <c r="I51" s="10"/>
      <c r="J51" s="28"/>
      <c r="K51" s="29"/>
    </row>
    <row r="52" spans="2:11" s="30" customFormat="1" ht="15" x14ac:dyDescent="0.2">
      <c r="B52" s="27"/>
      <c r="C52" s="10"/>
      <c r="D52" s="10"/>
      <c r="E52" s="10"/>
      <c r="F52" s="10"/>
      <c r="G52" s="10"/>
      <c r="H52" s="10"/>
      <c r="I52" s="26" t="s">
        <v>78</v>
      </c>
      <c r="J52" s="28"/>
      <c r="K52" s="29"/>
    </row>
    <row r="53" spans="2:11" s="30" customFormat="1" ht="15" x14ac:dyDescent="0.2">
      <c r="B53" s="27"/>
      <c r="C53" s="10"/>
      <c r="D53" s="10"/>
      <c r="E53" s="10"/>
      <c r="F53" s="10"/>
      <c r="G53" s="10"/>
      <c r="H53" s="10"/>
      <c r="I53" s="31" t="s">
        <v>212</v>
      </c>
      <c r="J53" s="28"/>
      <c r="K53" s="29"/>
    </row>
    <row r="54" spans="2:11" ht="15.75" x14ac:dyDescent="0.25">
      <c r="B54" s="4"/>
      <c r="C54" s="32"/>
      <c r="D54" s="32"/>
      <c r="E54" s="32"/>
      <c r="F54" s="32"/>
      <c r="G54" s="32"/>
      <c r="H54" s="32"/>
      <c r="I54" s="32"/>
      <c r="J54" s="5"/>
      <c r="K54" s="6"/>
    </row>
    <row r="55" spans="2:11" x14ac:dyDescent="0.2">
      <c r="B55" s="4"/>
      <c r="C55" s="5"/>
      <c r="D55" s="5"/>
      <c r="E55" s="5"/>
      <c r="F55" s="5"/>
      <c r="G55" s="5"/>
      <c r="H55" s="5"/>
      <c r="I55" s="5"/>
      <c r="J55" s="5"/>
      <c r="K55" s="6"/>
    </row>
    <row r="56" spans="2:11" x14ac:dyDescent="0.2">
      <c r="B56" s="4"/>
      <c r="C56" s="5"/>
      <c r="D56" s="5"/>
      <c r="E56" s="5"/>
      <c r="F56" s="5"/>
      <c r="G56" s="5"/>
      <c r="H56" s="5"/>
      <c r="I56" s="5"/>
      <c r="J56" s="5"/>
      <c r="K56" s="6"/>
    </row>
    <row r="57" spans="2:11" x14ac:dyDescent="0.2">
      <c r="B57" s="7"/>
      <c r="C57" s="8"/>
      <c r="D57" s="8"/>
      <c r="E57" s="8"/>
      <c r="F57" s="8"/>
      <c r="G57" s="8"/>
      <c r="H57" s="8"/>
      <c r="I57" s="8"/>
      <c r="J57" s="8"/>
      <c r="K57" s="9"/>
    </row>
  </sheetData>
  <mergeCells count="1">
    <mergeCell ref="B4:K4"/>
  </mergeCells>
  <phoneticPr fontId="0" type="noConversion"/>
  <printOptions horizontalCentered="1" verticalCentered="1"/>
  <pageMargins left="0" right="0" top="0" bottom="0" header="0.3" footer="0.2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47"/>
  <sheetViews>
    <sheetView topLeftCell="A34" zoomScale="150" zoomScaleNormal="150" workbookViewId="0">
      <selection activeCell="J17" sqref="J17"/>
    </sheetView>
  </sheetViews>
  <sheetFormatPr defaultRowHeight="12.75" x14ac:dyDescent="0.2"/>
  <cols>
    <col min="1" max="1" width="4.7109375" style="114" customWidth="1"/>
    <col min="2" max="2" width="3.7109375" style="115" customWidth="1"/>
    <col min="3" max="3" width="2.7109375" style="115" customWidth="1"/>
    <col min="4" max="4" width="4" style="115" customWidth="1"/>
    <col min="5" max="5" width="40.5703125" style="114" customWidth="1"/>
    <col min="6" max="6" width="8.28515625" style="114" customWidth="1"/>
    <col min="7" max="8" width="15.7109375" style="116" customWidth="1"/>
    <col min="9" max="9" width="1.42578125" style="114" customWidth="1"/>
    <col min="10" max="12" width="9.140625" style="114"/>
    <col min="13" max="13" width="10.140625" style="114" bestFit="1" customWidth="1"/>
    <col min="14" max="16384" width="9.140625" style="114"/>
  </cols>
  <sheetData>
    <row r="1" spans="2:8" s="40" customFormat="1" ht="17.25" customHeight="1" x14ac:dyDescent="0.2">
      <c r="B1" s="77"/>
      <c r="C1" s="77"/>
      <c r="D1" s="77"/>
      <c r="G1" s="78"/>
      <c r="H1" s="78"/>
    </row>
    <row r="2" spans="2:8" s="82" customFormat="1" ht="20.25" x14ac:dyDescent="0.3">
      <c r="B2" s="139" t="s">
        <v>208</v>
      </c>
      <c r="C2" s="80"/>
      <c r="D2" s="80"/>
      <c r="E2" s="81"/>
      <c r="H2" s="83" t="s">
        <v>142</v>
      </c>
    </row>
    <row r="3" spans="2:8" s="82" customFormat="1" ht="9" customHeight="1" x14ac:dyDescent="0.2">
      <c r="B3" s="79"/>
      <c r="C3" s="80"/>
      <c r="D3" s="80"/>
      <c r="E3" s="81"/>
      <c r="G3" s="83"/>
      <c r="H3" s="83"/>
    </row>
    <row r="4" spans="2:8" s="84" customFormat="1" ht="18" customHeight="1" x14ac:dyDescent="0.2">
      <c r="B4" s="221" t="s">
        <v>200</v>
      </c>
      <c r="C4" s="222"/>
      <c r="D4" s="222"/>
      <c r="E4" s="222"/>
      <c r="F4" s="222"/>
      <c r="G4" s="222"/>
      <c r="H4" s="222"/>
    </row>
    <row r="5" spans="2:8" s="61" customFormat="1" ht="6.75" customHeight="1" x14ac:dyDescent="0.2">
      <c r="B5" s="85"/>
      <c r="C5" s="85"/>
      <c r="D5" s="85"/>
      <c r="G5" s="86"/>
      <c r="H5" s="86"/>
    </row>
    <row r="6" spans="2:8" s="61" customFormat="1" ht="12" customHeight="1" x14ac:dyDescent="0.2">
      <c r="B6" s="226" t="s">
        <v>2</v>
      </c>
      <c r="C6" s="228" t="s">
        <v>8</v>
      </c>
      <c r="D6" s="229"/>
      <c r="E6" s="230"/>
      <c r="F6" s="226" t="s">
        <v>9</v>
      </c>
      <c r="G6" s="89" t="s">
        <v>123</v>
      </c>
      <c r="H6" s="89" t="s">
        <v>123</v>
      </c>
    </row>
    <row r="7" spans="2:8" s="61" customFormat="1" ht="12" customHeight="1" x14ac:dyDescent="0.2">
      <c r="B7" s="227"/>
      <c r="C7" s="231"/>
      <c r="D7" s="232"/>
      <c r="E7" s="233"/>
      <c r="F7" s="227"/>
      <c r="G7" s="90" t="s">
        <v>124</v>
      </c>
      <c r="H7" s="91" t="s">
        <v>125</v>
      </c>
    </row>
    <row r="8" spans="2:8" s="96" customFormat="1" ht="24.95" customHeight="1" x14ac:dyDescent="0.2">
      <c r="B8" s="92" t="s">
        <v>3</v>
      </c>
      <c r="C8" s="223" t="s">
        <v>126</v>
      </c>
      <c r="D8" s="224"/>
      <c r="E8" s="225"/>
      <c r="F8" s="94"/>
      <c r="G8" s="95">
        <f>G9+G12+G13+G21+G29+G30+G31</f>
        <v>387919</v>
      </c>
      <c r="H8" s="95">
        <f>H9+H12+H13+H21+H29+H30+H31</f>
        <v>0</v>
      </c>
    </row>
    <row r="9" spans="2:8" s="96" customFormat="1" ht="17.100000000000001" customHeight="1" x14ac:dyDescent="0.2">
      <c r="B9" s="97"/>
      <c r="C9" s="93">
        <v>1</v>
      </c>
      <c r="D9" s="88" t="s">
        <v>10</v>
      </c>
      <c r="E9" s="98"/>
      <c r="F9" s="99"/>
      <c r="G9" s="95">
        <f>G10+G11</f>
        <v>32456</v>
      </c>
      <c r="H9" s="95">
        <f>H10+H11</f>
        <v>0</v>
      </c>
    </row>
    <row r="10" spans="2:8" s="104" customFormat="1" ht="17.100000000000001" customHeight="1" x14ac:dyDescent="0.2">
      <c r="B10" s="97"/>
      <c r="C10" s="93"/>
      <c r="D10" s="100" t="s">
        <v>91</v>
      </c>
      <c r="E10" s="101" t="s">
        <v>29</v>
      </c>
      <c r="F10" s="102"/>
      <c r="G10" s="103"/>
      <c r="H10" s="103"/>
    </row>
    <row r="11" spans="2:8" s="104" customFormat="1" ht="17.100000000000001" customHeight="1" x14ac:dyDescent="0.2">
      <c r="B11" s="105"/>
      <c r="C11" s="93"/>
      <c r="D11" s="100" t="s">
        <v>91</v>
      </c>
      <c r="E11" s="101" t="s">
        <v>30</v>
      </c>
      <c r="F11" s="102"/>
      <c r="G11" s="103">
        <v>32456</v>
      </c>
      <c r="H11" s="103"/>
    </row>
    <row r="12" spans="2:8" s="96" customFormat="1" ht="17.100000000000001" customHeight="1" x14ac:dyDescent="0.2">
      <c r="B12" s="105"/>
      <c r="C12" s="93">
        <v>2</v>
      </c>
      <c r="D12" s="88" t="s">
        <v>127</v>
      </c>
      <c r="E12" s="98"/>
      <c r="F12" s="99"/>
      <c r="G12" s="95"/>
      <c r="H12" s="95"/>
    </row>
    <row r="13" spans="2:8" s="96" customFormat="1" ht="17.100000000000001" customHeight="1" x14ac:dyDescent="0.2">
      <c r="B13" s="97"/>
      <c r="C13" s="93">
        <v>3</v>
      </c>
      <c r="D13" s="88" t="s">
        <v>128</v>
      </c>
      <c r="E13" s="98"/>
      <c r="F13" s="99"/>
      <c r="G13" s="95">
        <f>G14+G15+G16+G17+G18+G19+G20</f>
        <v>0</v>
      </c>
      <c r="H13" s="95">
        <f>H14+H15+H16+H17+H18+H19+H20</f>
        <v>0</v>
      </c>
    </row>
    <row r="14" spans="2:8" s="104" customFormat="1" ht="17.100000000000001" customHeight="1" x14ac:dyDescent="0.2">
      <c r="B14" s="97"/>
      <c r="C14" s="106"/>
      <c r="D14" s="100" t="s">
        <v>91</v>
      </c>
      <c r="E14" s="101" t="s">
        <v>92</v>
      </c>
      <c r="F14" s="102"/>
      <c r="G14" s="103"/>
      <c r="H14" s="103"/>
    </row>
    <row r="15" spans="2:8" s="104" customFormat="1" ht="17.100000000000001" customHeight="1" x14ac:dyDescent="0.2">
      <c r="B15" s="105"/>
      <c r="C15" s="107"/>
      <c r="D15" s="108" t="s">
        <v>91</v>
      </c>
      <c r="E15" s="101" t="s">
        <v>93</v>
      </c>
      <c r="F15" s="102"/>
      <c r="G15" s="103"/>
      <c r="H15" s="103"/>
    </row>
    <row r="16" spans="2:8" s="104" customFormat="1" ht="17.100000000000001" customHeight="1" x14ac:dyDescent="0.2">
      <c r="B16" s="105"/>
      <c r="C16" s="107"/>
      <c r="D16" s="108" t="s">
        <v>91</v>
      </c>
      <c r="E16" s="101" t="s">
        <v>94</v>
      </c>
      <c r="F16" s="102"/>
      <c r="G16" s="103"/>
      <c r="H16" s="103"/>
    </row>
    <row r="17" spans="2:8" s="104" customFormat="1" ht="17.100000000000001" customHeight="1" x14ac:dyDescent="0.2">
      <c r="B17" s="105"/>
      <c r="C17" s="107"/>
      <c r="D17" s="108" t="s">
        <v>91</v>
      </c>
      <c r="E17" s="101" t="s">
        <v>95</v>
      </c>
      <c r="F17" s="102"/>
      <c r="G17" s="103"/>
      <c r="H17" s="103"/>
    </row>
    <row r="18" spans="2:8" s="104" customFormat="1" ht="17.100000000000001" customHeight="1" x14ac:dyDescent="0.2">
      <c r="B18" s="105"/>
      <c r="C18" s="107"/>
      <c r="D18" s="108" t="s">
        <v>91</v>
      </c>
      <c r="E18" s="101" t="s">
        <v>98</v>
      </c>
      <c r="F18" s="102"/>
      <c r="G18" s="103"/>
      <c r="H18" s="103"/>
    </row>
    <row r="19" spans="2:8" s="104" customFormat="1" ht="17.100000000000001" customHeight="1" x14ac:dyDescent="0.2">
      <c r="B19" s="105"/>
      <c r="C19" s="107"/>
      <c r="D19" s="108" t="s">
        <v>91</v>
      </c>
      <c r="E19" s="101" t="s">
        <v>15</v>
      </c>
      <c r="F19" s="102"/>
      <c r="G19" s="103"/>
      <c r="H19" s="103"/>
    </row>
    <row r="20" spans="2:8" s="104" customFormat="1" ht="17.100000000000001" customHeight="1" x14ac:dyDescent="0.2">
      <c r="B20" s="105"/>
      <c r="C20" s="107"/>
      <c r="D20" s="108" t="s">
        <v>91</v>
      </c>
      <c r="E20" s="101"/>
      <c r="F20" s="102"/>
      <c r="G20" s="103"/>
      <c r="H20" s="103"/>
    </row>
    <row r="21" spans="2:8" s="96" customFormat="1" ht="17.100000000000001" customHeight="1" x14ac:dyDescent="0.2">
      <c r="B21" s="105"/>
      <c r="C21" s="93">
        <v>4</v>
      </c>
      <c r="D21" s="88" t="s">
        <v>11</v>
      </c>
      <c r="E21" s="98"/>
      <c r="F21" s="99"/>
      <c r="G21" s="95">
        <f>G22+G23+G24+G25+G26+G27+G28</f>
        <v>355463</v>
      </c>
      <c r="H21" s="95">
        <f>H22+H23+H24+H25+H26+H27+H28</f>
        <v>0</v>
      </c>
    </row>
    <row r="22" spans="2:8" s="104" customFormat="1" ht="17.100000000000001" customHeight="1" x14ac:dyDescent="0.2">
      <c r="B22" s="97"/>
      <c r="C22" s="106"/>
      <c r="D22" s="100" t="s">
        <v>91</v>
      </c>
      <c r="E22" s="101" t="s">
        <v>12</v>
      </c>
      <c r="F22" s="102"/>
      <c r="G22" s="103">
        <v>355463</v>
      </c>
      <c r="H22" s="103"/>
    </row>
    <row r="23" spans="2:8" s="104" customFormat="1" ht="17.100000000000001" customHeight="1" x14ac:dyDescent="0.2">
      <c r="B23" s="105"/>
      <c r="C23" s="107"/>
      <c r="D23" s="108" t="s">
        <v>91</v>
      </c>
      <c r="E23" s="101" t="s">
        <v>97</v>
      </c>
      <c r="F23" s="102"/>
      <c r="G23" s="103"/>
      <c r="H23" s="103"/>
    </row>
    <row r="24" spans="2:8" s="104" customFormat="1" ht="17.100000000000001" customHeight="1" x14ac:dyDescent="0.2">
      <c r="B24" s="105"/>
      <c r="C24" s="107"/>
      <c r="D24" s="108" t="s">
        <v>91</v>
      </c>
      <c r="E24" s="101" t="s">
        <v>13</v>
      </c>
      <c r="F24" s="102"/>
      <c r="G24" s="103"/>
      <c r="H24" s="103"/>
    </row>
    <row r="25" spans="2:8" s="104" customFormat="1" ht="17.100000000000001" customHeight="1" x14ac:dyDescent="0.2">
      <c r="B25" s="105"/>
      <c r="C25" s="107"/>
      <c r="D25" s="108" t="s">
        <v>91</v>
      </c>
      <c r="E25" s="101" t="s">
        <v>131</v>
      </c>
      <c r="F25" s="102"/>
      <c r="G25" s="103"/>
      <c r="H25" s="103"/>
    </row>
    <row r="26" spans="2:8" s="104" customFormat="1" ht="17.100000000000001" customHeight="1" x14ac:dyDescent="0.2">
      <c r="B26" s="105"/>
      <c r="C26" s="107"/>
      <c r="D26" s="108" t="s">
        <v>91</v>
      </c>
      <c r="E26" s="101" t="s">
        <v>14</v>
      </c>
      <c r="F26" s="102"/>
      <c r="G26" s="103"/>
      <c r="H26" s="103"/>
    </row>
    <row r="27" spans="2:8" s="104" customFormat="1" ht="17.100000000000001" customHeight="1" x14ac:dyDescent="0.2">
      <c r="B27" s="105"/>
      <c r="C27" s="107"/>
      <c r="D27" s="108" t="s">
        <v>91</v>
      </c>
      <c r="E27" s="101" t="s">
        <v>15</v>
      </c>
      <c r="F27" s="102"/>
      <c r="G27" s="103"/>
      <c r="H27" s="103"/>
    </row>
    <row r="28" spans="2:8" s="104" customFormat="1" ht="17.100000000000001" customHeight="1" x14ac:dyDescent="0.2">
      <c r="B28" s="105"/>
      <c r="C28" s="107"/>
      <c r="D28" s="108" t="s">
        <v>91</v>
      </c>
      <c r="E28" s="101"/>
      <c r="F28" s="102"/>
      <c r="G28" s="103"/>
      <c r="H28" s="103"/>
    </row>
    <row r="29" spans="2:8" s="96" customFormat="1" ht="17.100000000000001" customHeight="1" x14ac:dyDescent="0.2">
      <c r="B29" s="105"/>
      <c r="C29" s="93">
        <v>5</v>
      </c>
      <c r="D29" s="88" t="s">
        <v>129</v>
      </c>
      <c r="E29" s="98"/>
      <c r="F29" s="99"/>
      <c r="G29" s="95"/>
      <c r="H29" s="95"/>
    </row>
    <row r="30" spans="2:8" s="96" customFormat="1" ht="17.100000000000001" customHeight="1" x14ac:dyDescent="0.2">
      <c r="B30" s="97"/>
      <c r="C30" s="93">
        <v>6</v>
      </c>
      <c r="D30" s="88" t="s">
        <v>130</v>
      </c>
      <c r="E30" s="98"/>
      <c r="F30" s="99"/>
      <c r="G30" s="95"/>
      <c r="H30" s="95"/>
    </row>
    <row r="31" spans="2:8" s="96" customFormat="1" ht="17.100000000000001" customHeight="1" x14ac:dyDescent="0.2">
      <c r="B31" s="97"/>
      <c r="C31" s="93">
        <v>7</v>
      </c>
      <c r="D31" s="88" t="s">
        <v>16</v>
      </c>
      <c r="E31" s="98"/>
      <c r="F31" s="99"/>
      <c r="G31" s="95">
        <f>G32+G33</f>
        <v>0</v>
      </c>
      <c r="H31" s="95">
        <f>H32+H33</f>
        <v>0</v>
      </c>
    </row>
    <row r="32" spans="2:8" s="96" customFormat="1" ht="17.100000000000001" customHeight="1" x14ac:dyDescent="0.2">
      <c r="B32" s="97"/>
      <c r="C32" s="93"/>
      <c r="D32" s="100" t="s">
        <v>91</v>
      </c>
      <c r="E32" s="98" t="s">
        <v>132</v>
      </c>
      <c r="F32" s="99"/>
      <c r="G32" s="95"/>
      <c r="H32" s="95"/>
    </row>
    <row r="33" spans="2:18" s="96" customFormat="1" ht="17.100000000000001" customHeight="1" x14ac:dyDescent="0.2">
      <c r="B33" s="97"/>
      <c r="C33" s="93"/>
      <c r="D33" s="100" t="s">
        <v>91</v>
      </c>
      <c r="E33" s="98"/>
      <c r="F33" s="99"/>
      <c r="G33" s="95"/>
      <c r="H33" s="95"/>
    </row>
    <row r="34" spans="2:18" s="96" customFormat="1" ht="24.95" customHeight="1" x14ac:dyDescent="0.2">
      <c r="B34" s="109" t="s">
        <v>4</v>
      </c>
      <c r="C34" s="223" t="s">
        <v>17</v>
      </c>
      <c r="D34" s="224"/>
      <c r="E34" s="225"/>
      <c r="F34" s="99"/>
      <c r="G34" s="95">
        <f>G35+G36+G41+G42+G43+G44</f>
        <v>15089618</v>
      </c>
      <c r="H34" s="95">
        <f>H35+H36+H41+H42+H43+H44</f>
        <v>0</v>
      </c>
      <c r="K34" s="182"/>
    </row>
    <row r="35" spans="2:18" s="96" customFormat="1" ht="17.100000000000001" customHeight="1" x14ac:dyDescent="0.2">
      <c r="B35" s="97"/>
      <c r="C35" s="93">
        <v>1</v>
      </c>
      <c r="D35" s="88" t="s">
        <v>18</v>
      </c>
      <c r="E35" s="98"/>
      <c r="F35" s="99"/>
      <c r="G35" s="95"/>
      <c r="H35" s="95"/>
    </row>
    <row r="36" spans="2:18" s="96" customFormat="1" ht="17.100000000000001" customHeight="1" x14ac:dyDescent="0.2">
      <c r="B36" s="97"/>
      <c r="C36" s="93">
        <v>2</v>
      </c>
      <c r="D36" s="88" t="s">
        <v>19</v>
      </c>
      <c r="E36" s="110"/>
      <c r="F36" s="99"/>
      <c r="G36" s="95">
        <f>G38+G39+G40</f>
        <v>15089618</v>
      </c>
      <c r="H36" s="95">
        <f>H38+H39+H40</f>
        <v>0</v>
      </c>
      <c r="K36" s="182"/>
    </row>
    <row r="37" spans="2:18" s="104" customFormat="1" ht="17.100000000000001" customHeight="1" x14ac:dyDescent="0.2">
      <c r="B37" s="97"/>
      <c r="C37" s="106"/>
      <c r="D37" s="100" t="s">
        <v>91</v>
      </c>
      <c r="E37" s="101" t="s">
        <v>24</v>
      </c>
      <c r="F37" s="102"/>
      <c r="G37" s="103"/>
      <c r="H37" s="103"/>
    </row>
    <row r="38" spans="2:18" s="104" customFormat="1" ht="17.100000000000001" customHeight="1" x14ac:dyDescent="0.2">
      <c r="B38" s="105"/>
      <c r="C38" s="107"/>
      <c r="D38" s="108" t="s">
        <v>91</v>
      </c>
      <c r="E38" s="101" t="s">
        <v>5</v>
      </c>
      <c r="F38" s="102"/>
      <c r="G38" s="103"/>
      <c r="H38" s="103"/>
      <c r="M38" s="206"/>
    </row>
    <row r="39" spans="2:18" s="104" customFormat="1" ht="17.100000000000001" customHeight="1" x14ac:dyDescent="0.2">
      <c r="B39" s="105"/>
      <c r="C39" s="107"/>
      <c r="D39" s="108" t="s">
        <v>91</v>
      </c>
      <c r="E39" s="101" t="s">
        <v>96</v>
      </c>
      <c r="F39" s="102"/>
      <c r="G39" s="103">
        <v>15089618</v>
      </c>
      <c r="H39" s="103"/>
    </row>
    <row r="40" spans="2:18" s="104" customFormat="1" ht="17.100000000000001" customHeight="1" x14ac:dyDescent="0.2">
      <c r="B40" s="105"/>
      <c r="C40" s="107"/>
      <c r="D40" s="108" t="s">
        <v>91</v>
      </c>
      <c r="E40" s="101" t="s">
        <v>187</v>
      </c>
      <c r="F40" s="102"/>
      <c r="G40" s="103"/>
      <c r="H40" s="103"/>
    </row>
    <row r="41" spans="2:18" s="96" customFormat="1" ht="17.100000000000001" customHeight="1" x14ac:dyDescent="0.2">
      <c r="B41" s="105"/>
      <c r="C41" s="93">
        <v>3</v>
      </c>
      <c r="D41" s="88" t="s">
        <v>20</v>
      </c>
      <c r="E41" s="98"/>
      <c r="F41" s="99"/>
      <c r="G41" s="95"/>
      <c r="H41" s="95"/>
    </row>
    <row r="42" spans="2:18" s="96" customFormat="1" ht="17.100000000000001" customHeight="1" x14ac:dyDescent="0.2">
      <c r="B42" s="97"/>
      <c r="C42" s="93">
        <v>4</v>
      </c>
      <c r="D42" s="88" t="s">
        <v>21</v>
      </c>
      <c r="E42" s="98"/>
      <c r="F42" s="99"/>
      <c r="G42" s="95"/>
      <c r="H42" s="95"/>
    </row>
    <row r="43" spans="2:18" s="96" customFormat="1" ht="17.100000000000001" customHeight="1" x14ac:dyDescent="0.2">
      <c r="B43" s="97"/>
      <c r="C43" s="93">
        <v>5</v>
      </c>
      <c r="D43" s="88" t="s">
        <v>22</v>
      </c>
      <c r="E43" s="98"/>
      <c r="F43" s="99"/>
      <c r="G43" s="95"/>
      <c r="H43" s="95"/>
    </row>
    <row r="44" spans="2:18" s="96" customFormat="1" ht="17.100000000000001" customHeight="1" x14ac:dyDescent="0.2">
      <c r="B44" s="97"/>
      <c r="C44" s="93">
        <v>6</v>
      </c>
      <c r="D44" s="88" t="s">
        <v>23</v>
      </c>
      <c r="E44" s="98"/>
      <c r="F44" s="99"/>
      <c r="G44" s="95"/>
      <c r="H44" s="95"/>
    </row>
    <row r="45" spans="2:18" s="96" customFormat="1" ht="30" customHeight="1" x14ac:dyDescent="0.2">
      <c r="B45" s="99"/>
      <c r="C45" s="223" t="s">
        <v>54</v>
      </c>
      <c r="D45" s="224"/>
      <c r="E45" s="225"/>
      <c r="F45" s="99"/>
      <c r="G45" s="95">
        <f>G8+G34</f>
        <v>15477537</v>
      </c>
      <c r="H45" s="95">
        <f>H8+H34</f>
        <v>0</v>
      </c>
    </row>
    <row r="46" spans="2:18" s="96" customFormat="1" ht="9.75" customHeight="1" x14ac:dyDescent="0.2">
      <c r="B46" s="111"/>
      <c r="C46" s="111"/>
      <c r="D46" s="111"/>
      <c r="E46" s="111"/>
      <c r="F46" s="112"/>
      <c r="G46" s="113"/>
      <c r="H46" s="113"/>
    </row>
    <row r="47" spans="2:18" s="96" customFormat="1" ht="15.95" customHeight="1" x14ac:dyDescent="0.2">
      <c r="B47" s="111"/>
      <c r="C47" s="111"/>
      <c r="D47" s="111"/>
      <c r="E47" s="111"/>
      <c r="F47" s="112"/>
      <c r="G47" s="113">
        <f>G45-Pasivet!G45</f>
        <v>0</v>
      </c>
      <c r="H47" s="113">
        <f>H45-Pasivet!H45</f>
        <v>0</v>
      </c>
      <c r="I47" s="114"/>
      <c r="J47" s="116"/>
      <c r="K47" s="116"/>
      <c r="L47" s="114"/>
      <c r="M47" s="114"/>
      <c r="N47" s="114"/>
      <c r="O47" s="114"/>
      <c r="P47" s="114"/>
      <c r="Q47" s="114"/>
      <c r="R47" s="114"/>
    </row>
  </sheetData>
  <mergeCells count="7">
    <mergeCell ref="B4:H4"/>
    <mergeCell ref="C34:E34"/>
    <mergeCell ref="C45:E45"/>
    <mergeCell ref="F6:F7"/>
    <mergeCell ref="C6:E7"/>
    <mergeCell ref="B6:B7"/>
    <mergeCell ref="C8:E8"/>
  </mergeCells>
  <phoneticPr fontId="0" type="noConversion"/>
  <printOptions horizontalCentered="1" verticalCentered="1"/>
  <pageMargins left="0" right="0" top="0" bottom="0" header="0.33" footer="0.17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6"/>
  <sheetViews>
    <sheetView tabSelected="1" zoomScale="150" zoomScaleNormal="150" workbookViewId="0">
      <selection activeCell="G45" sqref="G45"/>
    </sheetView>
  </sheetViews>
  <sheetFormatPr defaultRowHeight="12.75" x14ac:dyDescent="0.2"/>
  <cols>
    <col min="1" max="1" width="3.140625" style="114" customWidth="1"/>
    <col min="2" max="2" width="3.7109375" style="115" customWidth="1"/>
    <col min="3" max="3" width="2.7109375" style="115" customWidth="1"/>
    <col min="4" max="4" width="4" style="115" customWidth="1"/>
    <col min="5" max="5" width="40.5703125" style="114" customWidth="1"/>
    <col min="6" max="6" width="8.28515625" style="114" customWidth="1"/>
    <col min="7" max="8" width="15.7109375" style="116" customWidth="1"/>
    <col min="9" max="9" width="8.85546875" style="114" customWidth="1"/>
    <col min="10" max="16384" width="9.140625" style="114"/>
  </cols>
  <sheetData>
    <row r="2" spans="2:8" s="82" customFormat="1" ht="20.25" x14ac:dyDescent="0.3">
      <c r="B2" s="139" t="s">
        <v>208</v>
      </c>
      <c r="C2" s="80"/>
      <c r="D2" s="80"/>
      <c r="E2" s="81"/>
      <c r="H2" s="83" t="s">
        <v>142</v>
      </c>
    </row>
    <row r="3" spans="2:8" s="82" customFormat="1" ht="6" customHeight="1" x14ac:dyDescent="0.2">
      <c r="B3" s="79"/>
      <c r="C3" s="80"/>
      <c r="D3" s="80"/>
      <c r="E3" s="81"/>
      <c r="G3" s="83"/>
      <c r="H3" s="83"/>
    </row>
    <row r="4" spans="2:8" s="84" customFormat="1" ht="18" customHeight="1" x14ac:dyDescent="0.2">
      <c r="B4" s="221" t="s">
        <v>200</v>
      </c>
      <c r="C4" s="222"/>
      <c r="D4" s="222"/>
      <c r="E4" s="222"/>
      <c r="F4" s="222"/>
      <c r="G4" s="222"/>
      <c r="H4" s="222"/>
    </row>
    <row r="5" spans="2:8" s="61" customFormat="1" ht="6.75" customHeight="1" x14ac:dyDescent="0.2">
      <c r="B5" s="85"/>
      <c r="C5" s="85"/>
      <c r="D5" s="85"/>
      <c r="G5" s="86"/>
      <c r="H5" s="86"/>
    </row>
    <row r="6" spans="2:8" s="84" customFormat="1" ht="15.95" customHeight="1" x14ac:dyDescent="0.2">
      <c r="B6" s="226" t="s">
        <v>2</v>
      </c>
      <c r="C6" s="228" t="s">
        <v>49</v>
      </c>
      <c r="D6" s="229"/>
      <c r="E6" s="230"/>
      <c r="F6" s="226" t="s">
        <v>9</v>
      </c>
      <c r="G6" s="89" t="s">
        <v>123</v>
      </c>
      <c r="H6" s="89" t="s">
        <v>123</v>
      </c>
    </row>
    <row r="7" spans="2:8" s="84" customFormat="1" ht="15.95" customHeight="1" x14ac:dyDescent="0.2">
      <c r="B7" s="227"/>
      <c r="C7" s="231"/>
      <c r="D7" s="232"/>
      <c r="E7" s="233"/>
      <c r="F7" s="227"/>
      <c r="G7" s="90" t="s">
        <v>124</v>
      </c>
      <c r="H7" s="91" t="s">
        <v>125</v>
      </c>
    </row>
    <row r="8" spans="2:8" s="96" customFormat="1" ht="24.95" customHeight="1" x14ac:dyDescent="0.2">
      <c r="B8" s="109" t="s">
        <v>3</v>
      </c>
      <c r="C8" s="223" t="s">
        <v>50</v>
      </c>
      <c r="D8" s="224"/>
      <c r="E8" s="225"/>
      <c r="F8" s="99"/>
      <c r="G8" s="183">
        <f>G9+G10+G13+G24+G25</f>
        <v>14408471</v>
      </c>
      <c r="H8" s="183">
        <f>H9+H10+H13+H24+H25</f>
        <v>0</v>
      </c>
    </row>
    <row r="9" spans="2:8" s="96" customFormat="1" ht="15.95" customHeight="1" x14ac:dyDescent="0.2">
      <c r="B9" s="97"/>
      <c r="C9" s="93">
        <v>1</v>
      </c>
      <c r="D9" s="88" t="s">
        <v>25</v>
      </c>
      <c r="E9" s="98"/>
      <c r="F9" s="99"/>
      <c r="G9" s="183"/>
      <c r="H9" s="183"/>
    </row>
    <row r="10" spans="2:8" s="96" customFormat="1" ht="15.95" customHeight="1" x14ac:dyDescent="0.2">
      <c r="B10" s="97"/>
      <c r="C10" s="93">
        <v>2</v>
      </c>
      <c r="D10" s="88" t="s">
        <v>26</v>
      </c>
      <c r="E10" s="98"/>
      <c r="F10" s="99"/>
      <c r="G10" s="183">
        <f>G11+G12</f>
        <v>0</v>
      </c>
      <c r="H10" s="183">
        <f>H11+H12</f>
        <v>0</v>
      </c>
    </row>
    <row r="11" spans="2:8" s="104" customFormat="1" ht="15.95" customHeight="1" x14ac:dyDescent="0.2">
      <c r="B11" s="97"/>
      <c r="C11" s="106"/>
      <c r="D11" s="100" t="s">
        <v>91</v>
      </c>
      <c r="E11" s="101" t="s">
        <v>99</v>
      </c>
      <c r="F11" s="102"/>
      <c r="G11" s="103"/>
      <c r="H11" s="103"/>
    </row>
    <row r="12" spans="2:8" s="104" customFormat="1" ht="15.95" customHeight="1" x14ac:dyDescent="0.2">
      <c r="B12" s="105"/>
      <c r="C12" s="107"/>
      <c r="D12" s="108" t="s">
        <v>91</v>
      </c>
      <c r="E12" s="101" t="s">
        <v>133</v>
      </c>
      <c r="F12" s="102"/>
      <c r="G12" s="103"/>
      <c r="H12" s="103"/>
    </row>
    <row r="13" spans="2:8" s="96" customFormat="1" ht="15.95" customHeight="1" x14ac:dyDescent="0.2">
      <c r="B13" s="105"/>
      <c r="C13" s="93">
        <v>3</v>
      </c>
      <c r="D13" s="88" t="s">
        <v>27</v>
      </c>
      <c r="E13" s="98"/>
      <c r="F13" s="99"/>
      <c r="G13" s="183">
        <f>G14+G15+G16+G17+G18+G19+G20+G21+G22+G23</f>
        <v>14408471</v>
      </c>
      <c r="H13" s="183">
        <f>H14+H15+H16+H17+H18+H19+H20+H21+H22+H23</f>
        <v>0</v>
      </c>
    </row>
    <row r="14" spans="2:8" s="104" customFormat="1" ht="15.95" customHeight="1" x14ac:dyDescent="0.2">
      <c r="B14" s="97"/>
      <c r="C14" s="106"/>
      <c r="D14" s="100" t="s">
        <v>91</v>
      </c>
      <c r="E14" s="101" t="s">
        <v>33</v>
      </c>
      <c r="F14" s="102"/>
      <c r="G14" s="103">
        <v>13116419</v>
      </c>
      <c r="H14" s="103"/>
    </row>
    <row r="15" spans="2:8" s="104" customFormat="1" ht="15.95" customHeight="1" x14ac:dyDescent="0.2">
      <c r="B15" s="105"/>
      <c r="C15" s="107"/>
      <c r="D15" s="108" t="s">
        <v>91</v>
      </c>
      <c r="E15" s="101" t="s">
        <v>64</v>
      </c>
      <c r="F15" s="102"/>
      <c r="G15" s="103">
        <v>875050</v>
      </c>
      <c r="H15" s="103"/>
    </row>
    <row r="16" spans="2:8" s="104" customFormat="1" ht="15.95" customHeight="1" x14ac:dyDescent="0.2">
      <c r="B16" s="105"/>
      <c r="C16" s="107"/>
      <c r="D16" s="108" t="s">
        <v>91</v>
      </c>
      <c r="E16" s="101" t="s">
        <v>100</v>
      </c>
      <c r="F16" s="102"/>
      <c r="G16" s="103">
        <v>242745</v>
      </c>
      <c r="H16" s="103"/>
    </row>
    <row r="17" spans="2:8" s="104" customFormat="1" ht="15.95" customHeight="1" x14ac:dyDescent="0.2">
      <c r="B17" s="105"/>
      <c r="C17" s="107"/>
      <c r="D17" s="108" t="s">
        <v>91</v>
      </c>
      <c r="E17" s="101" t="s">
        <v>101</v>
      </c>
      <c r="F17" s="102"/>
      <c r="G17" s="103">
        <v>3245</v>
      </c>
      <c r="H17" s="103"/>
    </row>
    <row r="18" spans="2:8" s="104" customFormat="1" ht="15.95" customHeight="1" x14ac:dyDescent="0.2">
      <c r="B18" s="105"/>
      <c r="C18" s="107"/>
      <c r="D18" s="108" t="s">
        <v>91</v>
      </c>
      <c r="E18" s="101" t="s">
        <v>102</v>
      </c>
      <c r="F18" s="102"/>
      <c r="G18" s="103">
        <v>171012</v>
      </c>
      <c r="H18" s="103"/>
    </row>
    <row r="19" spans="2:8" s="104" customFormat="1" ht="15.95" customHeight="1" x14ac:dyDescent="0.2">
      <c r="B19" s="105"/>
      <c r="C19" s="107"/>
      <c r="D19" s="108" t="s">
        <v>91</v>
      </c>
      <c r="E19" s="101" t="s">
        <v>103</v>
      </c>
      <c r="F19" s="102"/>
      <c r="G19" s="103"/>
      <c r="H19" s="103"/>
    </row>
    <row r="20" spans="2:8" s="104" customFormat="1" ht="15.95" customHeight="1" x14ac:dyDescent="0.2">
      <c r="B20" s="105"/>
      <c r="C20" s="107"/>
      <c r="D20" s="108" t="s">
        <v>91</v>
      </c>
      <c r="E20" s="101" t="s">
        <v>104</v>
      </c>
      <c r="F20" s="102"/>
      <c r="G20" s="103"/>
      <c r="H20" s="103"/>
    </row>
    <row r="21" spans="2:8" s="104" customFormat="1" ht="15.95" customHeight="1" x14ac:dyDescent="0.2">
      <c r="B21" s="105"/>
      <c r="C21" s="107"/>
      <c r="D21" s="108" t="s">
        <v>91</v>
      </c>
      <c r="E21" s="101" t="s">
        <v>98</v>
      </c>
      <c r="F21" s="102"/>
      <c r="G21" s="103"/>
      <c r="H21" s="103"/>
    </row>
    <row r="22" spans="2:8" s="104" customFormat="1" ht="15.95" customHeight="1" x14ac:dyDescent="0.2">
      <c r="B22" s="105"/>
      <c r="C22" s="107"/>
      <c r="D22" s="108" t="s">
        <v>91</v>
      </c>
      <c r="E22" s="101" t="s">
        <v>106</v>
      </c>
      <c r="F22" s="102"/>
      <c r="G22" s="103"/>
      <c r="H22" s="103"/>
    </row>
    <row r="23" spans="2:8" s="104" customFormat="1" ht="15.95" customHeight="1" x14ac:dyDescent="0.2">
      <c r="B23" s="105"/>
      <c r="C23" s="107"/>
      <c r="D23" s="108" t="s">
        <v>91</v>
      </c>
      <c r="E23" s="101" t="s">
        <v>105</v>
      </c>
      <c r="F23" s="102"/>
      <c r="G23" s="103"/>
      <c r="H23" s="103"/>
    </row>
    <row r="24" spans="2:8" s="96" customFormat="1" ht="15.95" customHeight="1" x14ac:dyDescent="0.2">
      <c r="B24" s="105"/>
      <c r="C24" s="93">
        <v>4</v>
      </c>
      <c r="D24" s="88" t="s">
        <v>28</v>
      </c>
      <c r="E24" s="98"/>
      <c r="F24" s="99"/>
      <c r="G24" s="95"/>
      <c r="H24" s="95"/>
    </row>
    <row r="25" spans="2:8" s="96" customFormat="1" ht="15.95" customHeight="1" x14ac:dyDescent="0.2">
      <c r="B25" s="97"/>
      <c r="C25" s="93">
        <v>5</v>
      </c>
      <c r="D25" s="88" t="s">
        <v>134</v>
      </c>
      <c r="E25" s="98"/>
      <c r="F25" s="99"/>
      <c r="G25" s="95"/>
      <c r="H25" s="95"/>
    </row>
    <row r="26" spans="2:8" s="96" customFormat="1" ht="24.75" customHeight="1" x14ac:dyDescent="0.2">
      <c r="B26" s="109" t="s">
        <v>4</v>
      </c>
      <c r="C26" s="223" t="s">
        <v>51</v>
      </c>
      <c r="D26" s="224"/>
      <c r="E26" s="225"/>
      <c r="F26" s="99"/>
      <c r="G26" s="95">
        <f>G27+G30+G31+G32</f>
        <v>0</v>
      </c>
      <c r="H26" s="95">
        <f>H27+H30+H31+H32</f>
        <v>0</v>
      </c>
    </row>
    <row r="27" spans="2:8" s="96" customFormat="1" ht="15.95" customHeight="1" x14ac:dyDescent="0.2">
      <c r="B27" s="97"/>
      <c r="C27" s="93">
        <v>1</v>
      </c>
      <c r="D27" s="88" t="s">
        <v>34</v>
      </c>
      <c r="E27" s="110"/>
      <c r="F27" s="99"/>
      <c r="G27" s="95">
        <f>G28+G29</f>
        <v>0</v>
      </c>
      <c r="H27" s="95">
        <f>H28+H29</f>
        <v>0</v>
      </c>
    </row>
    <row r="28" spans="2:8" s="104" customFormat="1" ht="15.95" customHeight="1" x14ac:dyDescent="0.2">
      <c r="B28" s="97"/>
      <c r="C28" s="106"/>
      <c r="D28" s="100" t="s">
        <v>91</v>
      </c>
      <c r="E28" s="101" t="s">
        <v>35</v>
      </c>
      <c r="F28" s="102"/>
      <c r="G28" s="103"/>
      <c r="H28" s="103"/>
    </row>
    <row r="29" spans="2:8" s="104" customFormat="1" ht="15.95" customHeight="1" x14ac:dyDescent="0.2">
      <c r="B29" s="105"/>
      <c r="C29" s="107"/>
      <c r="D29" s="108" t="s">
        <v>91</v>
      </c>
      <c r="E29" s="101" t="s">
        <v>31</v>
      </c>
      <c r="F29" s="102"/>
      <c r="G29" s="103"/>
      <c r="H29" s="103"/>
    </row>
    <row r="30" spans="2:8" s="96" customFormat="1" ht="15.95" customHeight="1" x14ac:dyDescent="0.2">
      <c r="B30" s="105"/>
      <c r="C30" s="93">
        <v>2</v>
      </c>
      <c r="D30" s="88" t="s">
        <v>36</v>
      </c>
      <c r="E30" s="98"/>
      <c r="F30" s="99"/>
      <c r="G30" s="95">
        <f>M29</f>
        <v>0</v>
      </c>
      <c r="H30" s="95">
        <f>N29</f>
        <v>0</v>
      </c>
    </row>
    <row r="31" spans="2:8" s="96" customFormat="1" ht="15.95" customHeight="1" x14ac:dyDescent="0.2">
      <c r="B31" s="97"/>
      <c r="C31" s="93">
        <v>3</v>
      </c>
      <c r="D31" s="88" t="s">
        <v>28</v>
      </c>
      <c r="E31" s="98"/>
      <c r="F31" s="99"/>
      <c r="G31" s="95"/>
      <c r="H31" s="95"/>
    </row>
    <row r="32" spans="2:8" s="96" customFormat="1" ht="15.95" customHeight="1" x14ac:dyDescent="0.2">
      <c r="B32" s="97"/>
      <c r="C32" s="93">
        <v>4</v>
      </c>
      <c r="D32" s="88" t="s">
        <v>37</v>
      </c>
      <c r="E32" s="98"/>
      <c r="F32" s="99"/>
      <c r="G32" s="95"/>
      <c r="H32" s="95"/>
    </row>
    <row r="33" spans="2:8" s="96" customFormat="1" ht="24.75" customHeight="1" x14ac:dyDescent="0.2">
      <c r="B33" s="97"/>
      <c r="C33" s="223" t="s">
        <v>53</v>
      </c>
      <c r="D33" s="224"/>
      <c r="E33" s="225"/>
      <c r="F33" s="99"/>
      <c r="G33" s="183">
        <f>G8+G26</f>
        <v>14408471</v>
      </c>
      <c r="H33" s="183">
        <f>H8+H26</f>
        <v>0</v>
      </c>
    </row>
    <row r="34" spans="2:8" s="96" customFormat="1" ht="24.75" customHeight="1" x14ac:dyDescent="0.2">
      <c r="B34" s="109" t="s">
        <v>38</v>
      </c>
      <c r="C34" s="223" t="s">
        <v>39</v>
      </c>
      <c r="D34" s="224"/>
      <c r="E34" s="225"/>
      <c r="F34" s="99"/>
      <c r="G34" s="183">
        <f>G35+G36+G37+G38+G39+G40+G41+G42+G43+G44</f>
        <v>1069066</v>
      </c>
      <c r="H34" s="183">
        <f>H35+H36+H37+H38+H39+H40+H41+H42+H43+H44</f>
        <v>0</v>
      </c>
    </row>
    <row r="35" spans="2:8" s="96" customFormat="1" ht="15.95" customHeight="1" x14ac:dyDescent="0.2">
      <c r="B35" s="97"/>
      <c r="C35" s="93">
        <v>1</v>
      </c>
      <c r="D35" s="88" t="s">
        <v>40</v>
      </c>
      <c r="E35" s="98"/>
      <c r="F35" s="99"/>
      <c r="G35" s="95"/>
      <c r="H35" s="95"/>
    </row>
    <row r="36" spans="2:8" s="96" customFormat="1" ht="15.95" customHeight="1" x14ac:dyDescent="0.2">
      <c r="B36" s="97"/>
      <c r="C36" s="117">
        <v>2</v>
      </c>
      <c r="D36" s="88" t="s">
        <v>41</v>
      </c>
      <c r="E36" s="98"/>
      <c r="F36" s="99"/>
      <c r="G36" s="95"/>
      <c r="H36" s="95"/>
    </row>
    <row r="37" spans="2:8" s="96" customFormat="1" ht="15.95" customHeight="1" x14ac:dyDescent="0.2">
      <c r="B37" s="97"/>
      <c r="C37" s="93">
        <v>3</v>
      </c>
      <c r="D37" s="88" t="s">
        <v>42</v>
      </c>
      <c r="E37" s="98"/>
      <c r="F37" s="99"/>
      <c r="G37" s="95">
        <v>100000</v>
      </c>
      <c r="H37" s="95"/>
    </row>
    <row r="38" spans="2:8" s="96" customFormat="1" ht="15.95" customHeight="1" x14ac:dyDescent="0.2">
      <c r="B38" s="97"/>
      <c r="C38" s="117">
        <v>4</v>
      </c>
      <c r="D38" s="88" t="s">
        <v>43</v>
      </c>
      <c r="E38" s="98"/>
      <c r="F38" s="99"/>
      <c r="G38" s="95"/>
      <c r="H38" s="95"/>
    </row>
    <row r="39" spans="2:8" s="96" customFormat="1" ht="15.95" customHeight="1" x14ac:dyDescent="0.2">
      <c r="B39" s="97"/>
      <c r="C39" s="93">
        <v>5</v>
      </c>
      <c r="D39" s="88" t="s">
        <v>107</v>
      </c>
      <c r="E39" s="98"/>
      <c r="F39" s="99"/>
      <c r="G39" s="95"/>
      <c r="H39" s="95"/>
    </row>
    <row r="40" spans="2:8" s="96" customFormat="1" ht="15.95" customHeight="1" x14ac:dyDescent="0.2">
      <c r="B40" s="97"/>
      <c r="C40" s="117">
        <v>6</v>
      </c>
      <c r="D40" s="88" t="s">
        <v>44</v>
      </c>
      <c r="E40" s="98"/>
      <c r="F40" s="99"/>
      <c r="G40" s="95"/>
      <c r="H40" s="95"/>
    </row>
    <row r="41" spans="2:8" s="96" customFormat="1" ht="15.95" customHeight="1" x14ac:dyDescent="0.2">
      <c r="B41" s="97"/>
      <c r="C41" s="93">
        <v>7</v>
      </c>
      <c r="D41" s="88" t="s">
        <v>45</v>
      </c>
      <c r="E41" s="98"/>
      <c r="F41" s="99"/>
      <c r="G41" s="95"/>
      <c r="H41" s="95"/>
    </row>
    <row r="42" spans="2:8" s="96" customFormat="1" ht="15.95" customHeight="1" x14ac:dyDescent="0.2">
      <c r="B42" s="97"/>
      <c r="C42" s="117">
        <v>8</v>
      </c>
      <c r="D42" s="88" t="s">
        <v>46</v>
      </c>
      <c r="E42" s="98"/>
      <c r="F42" s="99"/>
      <c r="G42" s="95"/>
      <c r="H42" s="95"/>
    </row>
    <row r="43" spans="2:8" s="96" customFormat="1" ht="15.95" customHeight="1" x14ac:dyDescent="0.2">
      <c r="B43" s="97"/>
      <c r="C43" s="93">
        <v>9</v>
      </c>
      <c r="D43" s="88" t="s">
        <v>47</v>
      </c>
      <c r="E43" s="98"/>
      <c r="F43" s="99"/>
      <c r="G43" s="95"/>
      <c r="H43" s="95"/>
    </row>
    <row r="44" spans="2:8" s="96" customFormat="1" ht="15.95" customHeight="1" x14ac:dyDescent="0.2">
      <c r="B44" s="97"/>
      <c r="C44" s="117">
        <v>10</v>
      </c>
      <c r="D44" s="88" t="s">
        <v>48</v>
      </c>
      <c r="E44" s="98"/>
      <c r="F44" s="99"/>
      <c r="G44" s="95">
        <v>969066</v>
      </c>
      <c r="H44" s="95"/>
    </row>
    <row r="45" spans="2:8" s="96" customFormat="1" ht="24.75" customHeight="1" x14ac:dyDescent="0.2">
      <c r="B45" s="97"/>
      <c r="C45" s="223" t="s">
        <v>52</v>
      </c>
      <c r="D45" s="224"/>
      <c r="E45" s="225"/>
      <c r="F45" s="99"/>
      <c r="G45" s="95">
        <f>G33+G34</f>
        <v>15477537</v>
      </c>
      <c r="H45" s="95">
        <f>H33+H34</f>
        <v>0</v>
      </c>
    </row>
    <row r="46" spans="2:8" s="96" customFormat="1" ht="15.95" customHeight="1" x14ac:dyDescent="0.2">
      <c r="B46" s="111"/>
      <c r="C46" s="111"/>
      <c r="D46" s="118"/>
      <c r="E46" s="112"/>
      <c r="F46" s="112"/>
      <c r="G46" s="113"/>
      <c r="H46" s="113"/>
    </row>
    <row r="47" spans="2:8" s="96" customFormat="1" ht="15.95" customHeight="1" x14ac:dyDescent="0.2">
      <c r="B47" s="111"/>
      <c r="C47" s="111"/>
      <c r="D47" s="118"/>
      <c r="E47" s="112"/>
      <c r="F47" s="112"/>
      <c r="G47" s="113">
        <f>G45-Aktivet!G45</f>
        <v>0</v>
      </c>
      <c r="H47" s="113">
        <f>H45-Aktivet!H45</f>
        <v>0</v>
      </c>
    </row>
    <row r="48" spans="2:8" s="96" customFormat="1" ht="15.95" customHeight="1" x14ac:dyDescent="0.2">
      <c r="B48" s="111"/>
      <c r="C48" s="111"/>
      <c r="D48" s="118"/>
      <c r="E48" s="112"/>
      <c r="F48" s="112"/>
      <c r="G48" s="113"/>
      <c r="H48" s="113"/>
    </row>
    <row r="49" spans="2:8" s="96" customFormat="1" ht="15.95" customHeight="1" x14ac:dyDescent="0.2">
      <c r="B49" s="111"/>
      <c r="C49" s="111"/>
      <c r="D49" s="118"/>
      <c r="E49" s="112"/>
      <c r="F49" s="112"/>
      <c r="G49" s="113"/>
      <c r="H49" s="113"/>
    </row>
    <row r="50" spans="2:8" s="96" customFormat="1" ht="15.95" customHeight="1" x14ac:dyDescent="0.2">
      <c r="B50" s="111"/>
      <c r="C50" s="111"/>
      <c r="D50" s="118"/>
      <c r="E50" s="112"/>
      <c r="F50" s="112"/>
      <c r="G50" s="113"/>
      <c r="H50" s="113"/>
    </row>
    <row r="51" spans="2:8" s="96" customFormat="1" ht="15.95" customHeight="1" x14ac:dyDescent="0.2">
      <c r="B51" s="111"/>
      <c r="C51" s="111"/>
      <c r="D51" s="118"/>
      <c r="E51" s="112"/>
      <c r="F51" s="112"/>
      <c r="G51" s="113"/>
      <c r="H51" s="113"/>
    </row>
    <row r="52" spans="2:8" s="96" customFormat="1" ht="15.95" customHeight="1" x14ac:dyDescent="0.2">
      <c r="B52" s="111"/>
      <c r="C52" s="111"/>
      <c r="D52" s="118"/>
      <c r="E52" s="112"/>
      <c r="F52" s="112"/>
      <c r="G52" s="113"/>
      <c r="H52" s="113"/>
    </row>
    <row r="53" spans="2:8" s="96" customFormat="1" ht="15.95" customHeight="1" x14ac:dyDescent="0.2">
      <c r="B53" s="111"/>
      <c r="C53" s="111"/>
      <c r="D53" s="118"/>
      <c r="E53" s="112"/>
      <c r="F53" s="112"/>
      <c r="G53" s="113"/>
      <c r="H53" s="113"/>
    </row>
    <row r="54" spans="2:8" s="96" customFormat="1" ht="15.95" customHeight="1" x14ac:dyDescent="0.2">
      <c r="B54" s="111"/>
      <c r="C54" s="111"/>
      <c r="D54" s="118"/>
      <c r="E54" s="112"/>
      <c r="F54" s="112"/>
      <c r="G54" s="113"/>
      <c r="H54" s="113"/>
    </row>
    <row r="55" spans="2:8" s="96" customFormat="1" ht="15.95" customHeight="1" x14ac:dyDescent="0.2">
      <c r="B55" s="111"/>
      <c r="C55" s="111"/>
      <c r="D55" s="111"/>
      <c r="E55" s="111"/>
      <c r="F55" s="112"/>
      <c r="G55" s="113"/>
      <c r="H55" s="113"/>
    </row>
    <row r="56" spans="2:8" x14ac:dyDescent="0.2">
      <c r="B56" s="119"/>
      <c r="C56" s="119"/>
      <c r="D56" s="120"/>
      <c r="E56" s="121"/>
      <c r="F56" s="121"/>
      <c r="G56" s="122"/>
      <c r="H56" s="122"/>
    </row>
  </sheetData>
  <mergeCells count="9">
    <mergeCell ref="C45:E45"/>
    <mergeCell ref="B6:B7"/>
    <mergeCell ref="C6:E7"/>
    <mergeCell ref="C26:E26"/>
    <mergeCell ref="B4:H4"/>
    <mergeCell ref="C33:E33"/>
    <mergeCell ref="C8:E8"/>
    <mergeCell ref="F6:F7"/>
    <mergeCell ref="C34:E34"/>
  </mergeCells>
  <phoneticPr fontId="0" type="noConversion"/>
  <printOptions horizontalCentered="1" verticalCentered="1"/>
  <pageMargins left="0" right="0" top="0" bottom="0" header="0.22" footer="0.28999999999999998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39"/>
  <sheetViews>
    <sheetView topLeftCell="A28" zoomScale="160" zoomScaleNormal="160" workbookViewId="0">
      <selection activeCell="D46" sqref="D46"/>
    </sheetView>
  </sheetViews>
  <sheetFormatPr defaultRowHeight="12.75" x14ac:dyDescent="0.2"/>
  <cols>
    <col min="1" max="1" width="3.7109375" style="85" customWidth="1"/>
    <col min="2" max="2" width="5.28515625" style="85" customWidth="1"/>
    <col min="3" max="3" width="2.7109375" style="85" customWidth="1"/>
    <col min="4" max="4" width="51.7109375" style="61" customWidth="1"/>
    <col min="5" max="5" width="14.85546875" style="86" customWidth="1"/>
    <col min="6" max="6" width="14" style="86" customWidth="1"/>
    <col min="7" max="7" width="1.42578125" style="61" customWidth="1"/>
    <col min="8" max="9" width="9.140625" style="61"/>
    <col min="10" max="10" width="10.140625" style="61" bestFit="1" customWidth="1"/>
    <col min="11" max="16384" width="9.140625" style="61"/>
  </cols>
  <sheetData>
    <row r="2" spans="1:10" s="84" customFormat="1" ht="20.25" x14ac:dyDescent="0.3">
      <c r="A2" s="139" t="s">
        <v>208</v>
      </c>
      <c r="B2" s="79"/>
      <c r="C2" s="80"/>
      <c r="D2" s="81"/>
      <c r="E2" s="82"/>
      <c r="F2" s="83" t="s">
        <v>142</v>
      </c>
      <c r="G2" s="82"/>
      <c r="H2" s="82"/>
    </row>
    <row r="3" spans="1:10" s="84" customFormat="1" ht="7.5" customHeight="1" x14ac:dyDescent="0.2">
      <c r="A3" s="79"/>
      <c r="B3" s="79"/>
      <c r="C3" s="80"/>
      <c r="D3" s="81"/>
      <c r="E3" s="83"/>
      <c r="F3" s="123"/>
      <c r="G3" s="82"/>
      <c r="H3" s="82"/>
    </row>
    <row r="4" spans="1:10" s="84" customFormat="1" ht="29.25" customHeight="1" x14ac:dyDescent="0.2">
      <c r="A4" s="242" t="s">
        <v>201</v>
      </c>
      <c r="B4" s="242"/>
      <c r="C4" s="242"/>
      <c r="D4" s="242"/>
      <c r="E4" s="242"/>
      <c r="F4" s="242"/>
      <c r="G4" s="82"/>
      <c r="H4" s="82"/>
    </row>
    <row r="5" spans="1:10" s="84" customFormat="1" ht="18.75" customHeight="1" x14ac:dyDescent="0.2">
      <c r="A5" s="251" t="s">
        <v>121</v>
      </c>
      <c r="B5" s="251"/>
      <c r="C5" s="251"/>
      <c r="D5" s="251"/>
      <c r="E5" s="251"/>
      <c r="F5" s="251"/>
      <c r="G5" s="124"/>
      <c r="H5" s="124"/>
    </row>
    <row r="6" spans="1:10" ht="7.5" customHeight="1" x14ac:dyDescent="0.2"/>
    <row r="7" spans="1:10" s="84" customFormat="1" ht="15.95" customHeight="1" x14ac:dyDescent="0.2">
      <c r="A7" s="249" t="s">
        <v>2</v>
      </c>
      <c r="B7" s="243" t="s">
        <v>122</v>
      </c>
      <c r="C7" s="244"/>
      <c r="D7" s="245"/>
      <c r="E7" s="125" t="s">
        <v>123</v>
      </c>
      <c r="F7" s="125" t="s">
        <v>123</v>
      </c>
      <c r="G7" s="96"/>
      <c r="H7" s="96"/>
    </row>
    <row r="8" spans="1:10" s="84" customFormat="1" ht="15.95" customHeight="1" x14ac:dyDescent="0.2">
      <c r="A8" s="250"/>
      <c r="B8" s="246"/>
      <c r="C8" s="247"/>
      <c r="D8" s="248"/>
      <c r="E8" s="126" t="s">
        <v>124</v>
      </c>
      <c r="F8" s="127" t="s">
        <v>125</v>
      </c>
      <c r="G8" s="96"/>
      <c r="H8" s="96"/>
    </row>
    <row r="9" spans="1:10" s="84" customFormat="1" ht="24.95" customHeight="1" x14ac:dyDescent="0.2">
      <c r="A9" s="128">
        <v>1</v>
      </c>
      <c r="B9" s="234" t="s">
        <v>55</v>
      </c>
      <c r="C9" s="235"/>
      <c r="D9" s="236"/>
      <c r="E9" s="130">
        <v>12751121</v>
      </c>
      <c r="F9" s="130"/>
    </row>
    <row r="10" spans="1:10" s="84" customFormat="1" ht="24.95" customHeight="1" x14ac:dyDescent="0.2">
      <c r="A10" s="128">
        <v>2</v>
      </c>
      <c r="B10" s="234" t="s">
        <v>56</v>
      </c>
      <c r="C10" s="235"/>
      <c r="D10" s="236"/>
      <c r="E10" s="130"/>
      <c r="F10" s="130"/>
      <c r="J10" s="187"/>
    </row>
    <row r="11" spans="1:10" s="84" customFormat="1" ht="24.95" customHeight="1" x14ac:dyDescent="0.2">
      <c r="A11" s="87">
        <v>3</v>
      </c>
      <c r="B11" s="234" t="s">
        <v>135</v>
      </c>
      <c r="C11" s="235"/>
      <c r="D11" s="236"/>
      <c r="E11" s="131"/>
      <c r="F11" s="131"/>
    </row>
    <row r="12" spans="1:10" s="84" customFormat="1" ht="24.95" customHeight="1" x14ac:dyDescent="0.2">
      <c r="A12" s="87">
        <v>4</v>
      </c>
      <c r="B12" s="234" t="s">
        <v>108</v>
      </c>
      <c r="C12" s="235"/>
      <c r="D12" s="236"/>
      <c r="E12" s="131">
        <v>5030212</v>
      </c>
      <c r="F12" s="131"/>
      <c r="J12" s="187"/>
    </row>
    <row r="13" spans="1:10" s="84" customFormat="1" ht="24.95" customHeight="1" x14ac:dyDescent="0.2">
      <c r="A13" s="87">
        <v>5</v>
      </c>
      <c r="B13" s="234" t="s">
        <v>109</v>
      </c>
      <c r="C13" s="235"/>
      <c r="D13" s="236"/>
      <c r="E13" s="131">
        <f>E14+E15</f>
        <v>6034281</v>
      </c>
      <c r="F13" s="131">
        <f>F14+F15</f>
        <v>0</v>
      </c>
    </row>
    <row r="14" spans="1:10" s="84" customFormat="1" ht="24.95" customHeight="1" x14ac:dyDescent="0.2">
      <c r="A14" s="87"/>
      <c r="B14" s="129"/>
      <c r="C14" s="240" t="s">
        <v>110</v>
      </c>
      <c r="D14" s="241"/>
      <c r="E14" s="132">
        <v>5170756</v>
      </c>
      <c r="F14" s="132"/>
      <c r="G14" s="104"/>
      <c r="H14" s="104"/>
    </row>
    <row r="15" spans="1:10" s="84" customFormat="1" ht="24.95" customHeight="1" x14ac:dyDescent="0.2">
      <c r="A15" s="87"/>
      <c r="B15" s="129"/>
      <c r="C15" s="240" t="s">
        <v>111</v>
      </c>
      <c r="D15" s="241"/>
      <c r="E15" s="132">
        <v>863525</v>
      </c>
      <c r="F15" s="132"/>
      <c r="G15" s="104"/>
      <c r="H15" s="104"/>
    </row>
    <row r="16" spans="1:10" s="84" customFormat="1" ht="24.95" customHeight="1" x14ac:dyDescent="0.2">
      <c r="A16" s="128">
        <v>6</v>
      </c>
      <c r="B16" s="234" t="s">
        <v>112</v>
      </c>
      <c r="C16" s="235"/>
      <c r="D16" s="236"/>
      <c r="E16" s="130">
        <v>0</v>
      </c>
      <c r="F16" s="130"/>
    </row>
    <row r="17" spans="1:9" s="84" customFormat="1" ht="24.95" customHeight="1" x14ac:dyDescent="0.2">
      <c r="A17" s="128">
        <v>7</v>
      </c>
      <c r="B17" s="234" t="s">
        <v>113</v>
      </c>
      <c r="C17" s="235"/>
      <c r="D17" s="236"/>
      <c r="E17" s="130">
        <v>546550</v>
      </c>
      <c r="F17" s="130"/>
    </row>
    <row r="18" spans="1:9" s="84" customFormat="1" ht="29.25" customHeight="1" x14ac:dyDescent="0.2">
      <c r="A18" s="128">
        <v>8</v>
      </c>
      <c r="B18" s="223" t="s">
        <v>114</v>
      </c>
      <c r="C18" s="224"/>
      <c r="D18" s="225"/>
      <c r="E18" s="133">
        <f>E12+E13+E16+E17</f>
        <v>11611043</v>
      </c>
      <c r="F18" s="133">
        <f>F12+F13+F16+F17</f>
        <v>0</v>
      </c>
      <c r="G18" s="96"/>
      <c r="H18" s="96"/>
    </row>
    <row r="19" spans="1:9" s="84" customFormat="1" ht="29.25" customHeight="1" x14ac:dyDescent="0.2">
      <c r="A19" s="128">
        <v>9</v>
      </c>
      <c r="B19" s="237" t="s">
        <v>115</v>
      </c>
      <c r="C19" s="238"/>
      <c r="D19" s="239"/>
      <c r="E19" s="133">
        <f>(E9+E10+E11)-E18</f>
        <v>1140078</v>
      </c>
      <c r="F19" s="133">
        <f>(F9+F10+F11)-F18</f>
        <v>0</v>
      </c>
      <c r="G19" s="96"/>
      <c r="H19" s="96"/>
    </row>
    <row r="20" spans="1:9" s="84" customFormat="1" ht="24.95" customHeight="1" x14ac:dyDescent="0.2">
      <c r="A20" s="128">
        <v>10</v>
      </c>
      <c r="B20" s="234" t="s">
        <v>57</v>
      </c>
      <c r="C20" s="235"/>
      <c r="D20" s="236"/>
      <c r="E20" s="130"/>
      <c r="F20" s="130"/>
    </row>
    <row r="21" spans="1:9" s="84" customFormat="1" ht="24.95" customHeight="1" x14ac:dyDescent="0.2">
      <c r="A21" s="128">
        <v>11</v>
      </c>
      <c r="B21" s="234" t="s">
        <v>116</v>
      </c>
      <c r="C21" s="235"/>
      <c r="D21" s="236"/>
      <c r="E21" s="130"/>
      <c r="F21" s="130"/>
    </row>
    <row r="22" spans="1:9" s="84" customFormat="1" ht="24.95" customHeight="1" x14ac:dyDescent="0.2">
      <c r="A22" s="128">
        <v>12</v>
      </c>
      <c r="B22" s="234" t="s">
        <v>58</v>
      </c>
      <c r="C22" s="235"/>
      <c r="D22" s="236"/>
      <c r="E22" s="130">
        <f>E23+E24+E25</f>
        <v>0</v>
      </c>
      <c r="F22" s="130">
        <f>F23+F24+F25</f>
        <v>0</v>
      </c>
    </row>
    <row r="23" spans="1:9" s="84" customFormat="1" ht="24.95" customHeight="1" x14ac:dyDescent="0.2">
      <c r="A23" s="128"/>
      <c r="B23" s="134">
        <v>121</v>
      </c>
      <c r="C23" s="240" t="s">
        <v>59</v>
      </c>
      <c r="D23" s="241"/>
      <c r="E23" s="135"/>
      <c r="F23" s="135"/>
      <c r="G23" s="104"/>
      <c r="H23" s="104"/>
    </row>
    <row r="24" spans="1:9" s="84" customFormat="1" ht="24.95" customHeight="1" x14ac:dyDescent="0.2">
      <c r="A24" s="128"/>
      <c r="B24" s="129">
        <v>122</v>
      </c>
      <c r="C24" s="240" t="s">
        <v>117</v>
      </c>
      <c r="D24" s="241"/>
      <c r="E24" s="135"/>
      <c r="F24" s="135"/>
      <c r="G24" s="104"/>
      <c r="H24" s="104"/>
    </row>
    <row r="25" spans="1:9" s="84" customFormat="1" ht="24.95" customHeight="1" x14ac:dyDescent="0.2">
      <c r="A25" s="128"/>
      <c r="B25" s="129">
        <v>123</v>
      </c>
      <c r="C25" s="240" t="s">
        <v>60</v>
      </c>
      <c r="D25" s="241"/>
      <c r="E25" s="135">
        <f>J52-O46</f>
        <v>0</v>
      </c>
      <c r="F25" s="135">
        <f>K52-P46</f>
        <v>0</v>
      </c>
      <c r="G25" s="104"/>
      <c r="H25" s="104"/>
    </row>
    <row r="26" spans="1:9" s="84" customFormat="1" ht="24.95" customHeight="1" x14ac:dyDescent="0.2">
      <c r="A26" s="128"/>
      <c r="B26" s="129">
        <v>124</v>
      </c>
      <c r="C26" s="240" t="s">
        <v>61</v>
      </c>
      <c r="D26" s="241"/>
      <c r="E26" s="135">
        <v>0</v>
      </c>
      <c r="F26" s="135">
        <v>0</v>
      </c>
      <c r="G26" s="104"/>
      <c r="H26" s="104"/>
    </row>
    <row r="27" spans="1:9" s="84" customFormat="1" ht="24.75" customHeight="1" x14ac:dyDescent="0.2">
      <c r="A27" s="128">
        <v>13</v>
      </c>
      <c r="B27" s="237" t="s">
        <v>62</v>
      </c>
      <c r="C27" s="238"/>
      <c r="D27" s="239"/>
      <c r="E27" s="133">
        <f>E20+E21+E22</f>
        <v>0</v>
      </c>
      <c r="F27" s="133">
        <f>F20+F21+F22</f>
        <v>0</v>
      </c>
      <c r="G27" s="96"/>
      <c r="H27" s="96"/>
    </row>
    <row r="28" spans="1:9" s="84" customFormat="1" ht="24.75" customHeight="1" x14ac:dyDescent="0.2">
      <c r="A28" s="128">
        <v>14</v>
      </c>
      <c r="B28" s="237" t="s">
        <v>119</v>
      </c>
      <c r="C28" s="238"/>
      <c r="D28" s="239"/>
      <c r="E28" s="133">
        <f>E19+E27</f>
        <v>1140078</v>
      </c>
      <c r="F28" s="133">
        <f>F19+F27</f>
        <v>0</v>
      </c>
      <c r="G28" s="96"/>
      <c r="H28" s="171"/>
      <c r="I28" s="171"/>
    </row>
    <row r="29" spans="1:9" s="84" customFormat="1" ht="24.95" customHeight="1" x14ac:dyDescent="0.2">
      <c r="A29" s="128">
        <v>15</v>
      </c>
      <c r="B29" s="234" t="s">
        <v>63</v>
      </c>
      <c r="C29" s="235"/>
      <c r="D29" s="236"/>
      <c r="E29" s="130">
        <v>171012</v>
      </c>
      <c r="F29" s="130">
        <f>F28*15/100</f>
        <v>0</v>
      </c>
      <c r="H29" s="184"/>
      <c r="I29" s="186"/>
    </row>
    <row r="30" spans="1:9" s="84" customFormat="1" ht="24.75" customHeight="1" x14ac:dyDescent="0.2">
      <c r="A30" s="128">
        <v>16</v>
      </c>
      <c r="B30" s="237" t="s">
        <v>120</v>
      </c>
      <c r="C30" s="238"/>
      <c r="D30" s="239"/>
      <c r="E30" s="133">
        <f>E28-E29</f>
        <v>969066</v>
      </c>
      <c r="F30" s="133">
        <f>F28-F29</f>
        <v>0</v>
      </c>
      <c r="G30" s="96"/>
      <c r="H30" s="96"/>
    </row>
    <row r="31" spans="1:9" s="84" customFormat="1" ht="24.95" customHeight="1" x14ac:dyDescent="0.2">
      <c r="A31" s="128">
        <v>17</v>
      </c>
      <c r="B31" s="234" t="s">
        <v>118</v>
      </c>
      <c r="C31" s="235"/>
      <c r="D31" s="236"/>
      <c r="E31" s="130"/>
      <c r="F31" s="130"/>
    </row>
    <row r="32" spans="1:9" s="84" customFormat="1" ht="15.95" customHeight="1" x14ac:dyDescent="0.2">
      <c r="A32" s="136"/>
      <c r="B32" s="136"/>
      <c r="C32" s="136"/>
      <c r="D32" s="137"/>
      <c r="E32" s="138"/>
      <c r="F32" s="138"/>
    </row>
    <row r="34" spans="4:6" x14ac:dyDescent="0.2">
      <c r="D34" s="170" t="s">
        <v>166</v>
      </c>
      <c r="E34" s="175">
        <f>E28+0</f>
        <v>1140078</v>
      </c>
      <c r="F34" s="172"/>
    </row>
    <row r="35" spans="4:6" x14ac:dyDescent="0.2">
      <c r="D35" s="170" t="s">
        <v>167</v>
      </c>
      <c r="E35" s="175">
        <v>0</v>
      </c>
      <c r="F35" s="172"/>
    </row>
    <row r="36" spans="4:6" x14ac:dyDescent="0.2">
      <c r="D36" s="170" t="s">
        <v>168</v>
      </c>
      <c r="E36" s="175">
        <f>SUM(E34:E35)</f>
        <v>1140078</v>
      </c>
      <c r="F36" s="176">
        <f>E36/E9*100</f>
        <v>8.941002128361891</v>
      </c>
    </row>
    <row r="37" spans="4:6" x14ac:dyDescent="0.2">
      <c r="D37" s="173" t="s">
        <v>63</v>
      </c>
      <c r="E37" s="174">
        <f>E36*15/100</f>
        <v>171011.7</v>
      </c>
      <c r="F37" s="173"/>
    </row>
    <row r="38" spans="4:6" x14ac:dyDescent="0.2">
      <c r="D38" s="181" t="s">
        <v>178</v>
      </c>
      <c r="E38" s="175">
        <v>0</v>
      </c>
      <c r="F38" s="172"/>
    </row>
    <row r="39" spans="4:6" x14ac:dyDescent="0.2">
      <c r="D39" s="181" t="s">
        <v>179</v>
      </c>
      <c r="E39" s="175">
        <f>SUM(E37:E38)</f>
        <v>171011.7</v>
      </c>
      <c r="F39" s="172"/>
    </row>
  </sheetData>
  <mergeCells count="27">
    <mergeCell ref="A4:F4"/>
    <mergeCell ref="B27:D27"/>
    <mergeCell ref="B7:D8"/>
    <mergeCell ref="A7:A8"/>
    <mergeCell ref="B18:D18"/>
    <mergeCell ref="B19:D19"/>
    <mergeCell ref="B9:D9"/>
    <mergeCell ref="B10:D10"/>
    <mergeCell ref="B11:D11"/>
    <mergeCell ref="B12:D12"/>
    <mergeCell ref="A5:F5"/>
    <mergeCell ref="B31:D31"/>
    <mergeCell ref="B30:D30"/>
    <mergeCell ref="B13:D13"/>
    <mergeCell ref="C14:D14"/>
    <mergeCell ref="C15:D15"/>
    <mergeCell ref="B16:D16"/>
    <mergeCell ref="C26:D26"/>
    <mergeCell ref="B28:D28"/>
    <mergeCell ref="B29:D29"/>
    <mergeCell ref="B22:D22"/>
    <mergeCell ref="C23:D23"/>
    <mergeCell ref="C24:D24"/>
    <mergeCell ref="C25:D25"/>
    <mergeCell ref="B17:D17"/>
    <mergeCell ref="B20:D20"/>
    <mergeCell ref="B21:D21"/>
  </mergeCells>
  <phoneticPr fontId="0" type="noConversion"/>
  <printOptions horizontalCentered="1" verticalCentered="1"/>
  <pageMargins left="0" right="0" top="0" bottom="0" header="0.25" footer="0.17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27"/>
  <sheetViews>
    <sheetView workbookViewId="0">
      <selection activeCell="B2" sqref="B2"/>
    </sheetView>
  </sheetViews>
  <sheetFormatPr defaultRowHeight="12" x14ac:dyDescent="0.2"/>
  <cols>
    <col min="1" max="1" width="3.28515625" style="50" customWidth="1"/>
    <col min="2" max="2" width="35.28515625" style="50" customWidth="1"/>
    <col min="3" max="3" width="17.85546875" style="50" customWidth="1"/>
    <col min="4" max="5" width="10.85546875" style="50" bestFit="1" customWidth="1"/>
    <col min="6" max="7" width="10.42578125" style="50" bestFit="1" customWidth="1"/>
    <col min="8" max="8" width="9.85546875" style="50" bestFit="1" customWidth="1"/>
    <col min="9" max="9" width="9.7109375" style="50" customWidth="1"/>
    <col min="10" max="10" width="10.42578125" style="50" customWidth="1"/>
    <col min="11" max="16384" width="9.140625" style="50"/>
  </cols>
  <sheetData>
    <row r="2" spans="1:10" ht="20.25" x14ac:dyDescent="0.3">
      <c r="B2" s="139" t="s">
        <v>208</v>
      </c>
    </row>
    <row r="3" spans="1:10" ht="15" x14ac:dyDescent="0.2">
      <c r="C3" s="185" t="s">
        <v>204</v>
      </c>
    </row>
    <row r="4" spans="1:10" ht="6.75" customHeight="1" x14ac:dyDescent="0.2"/>
    <row r="5" spans="1:10" ht="13.5" customHeight="1" x14ac:dyDescent="0.2">
      <c r="A5" s="252" t="s">
        <v>2</v>
      </c>
      <c r="B5" s="252" t="s">
        <v>143</v>
      </c>
      <c r="C5" s="140"/>
      <c r="D5" s="140"/>
      <c r="E5" s="140"/>
      <c r="F5" s="140"/>
      <c r="G5" s="140"/>
      <c r="H5" s="141" t="s">
        <v>144</v>
      </c>
      <c r="I5" s="141" t="s">
        <v>144</v>
      </c>
      <c r="J5" s="140" t="s">
        <v>145</v>
      </c>
    </row>
    <row r="6" spans="1:10" ht="13.5" customHeight="1" x14ac:dyDescent="0.2">
      <c r="A6" s="253"/>
      <c r="B6" s="253"/>
      <c r="C6" s="142"/>
      <c r="D6" s="142"/>
      <c r="E6" s="142"/>
      <c r="F6" s="142"/>
      <c r="G6" s="142"/>
      <c r="H6" s="161" t="s">
        <v>198</v>
      </c>
      <c r="I6" s="143" t="s">
        <v>192</v>
      </c>
      <c r="J6" s="142" t="s">
        <v>146</v>
      </c>
    </row>
    <row r="7" spans="1:10" x14ac:dyDescent="0.2">
      <c r="A7" s="144">
        <v>1</v>
      </c>
      <c r="B7" s="145" t="s">
        <v>29</v>
      </c>
      <c r="C7" s="145"/>
      <c r="D7" s="146"/>
      <c r="E7" s="146"/>
      <c r="F7" s="146"/>
      <c r="G7" s="146"/>
      <c r="H7" s="147">
        <f>Aktivet!G10</f>
        <v>0</v>
      </c>
      <c r="I7" s="147">
        <f>Aktivet!H10</f>
        <v>0</v>
      </c>
      <c r="J7" s="147">
        <f>H7-I7</f>
        <v>0</v>
      </c>
    </row>
    <row r="8" spans="1:10" x14ac:dyDescent="0.2">
      <c r="A8" s="144">
        <v>2</v>
      </c>
      <c r="B8" s="145" t="s">
        <v>30</v>
      </c>
      <c r="C8" s="145"/>
      <c r="D8" s="146"/>
      <c r="E8" s="146"/>
      <c r="F8" s="146"/>
      <c r="G8" s="146"/>
      <c r="H8" s="147">
        <f>Aktivet!G11</f>
        <v>32456</v>
      </c>
      <c r="I8" s="147">
        <f>Aktivet!H11</f>
        <v>0</v>
      </c>
      <c r="J8" s="147">
        <f>H8-I8</f>
        <v>32456</v>
      </c>
    </row>
    <row r="9" spans="1:10" s="152" customFormat="1" ht="27" customHeight="1" x14ac:dyDescent="0.2">
      <c r="A9" s="148"/>
      <c r="B9" s="149" t="s">
        <v>147</v>
      </c>
      <c r="C9" s="149"/>
      <c r="D9" s="150"/>
      <c r="E9" s="150"/>
      <c r="F9" s="150"/>
      <c r="G9" s="150"/>
      <c r="H9" s="151">
        <f>SUM(H7:H8)</f>
        <v>32456</v>
      </c>
      <c r="I9" s="151">
        <f>SUM(I7:I8)</f>
        <v>0</v>
      </c>
      <c r="J9" s="151">
        <f>SUM(J7:J8)</f>
        <v>32456</v>
      </c>
    </row>
    <row r="10" spans="1:10" x14ac:dyDescent="0.2">
      <c r="D10" s="153"/>
      <c r="E10" s="153"/>
      <c r="F10" s="153"/>
      <c r="G10" s="153"/>
      <c r="H10" s="153"/>
      <c r="I10" s="153"/>
      <c r="J10" s="153"/>
    </row>
    <row r="11" spans="1:10" s="152" customFormat="1" ht="13.5" customHeight="1" x14ac:dyDescent="0.2">
      <c r="A11" s="154" t="s">
        <v>2</v>
      </c>
      <c r="B11" s="252" t="s">
        <v>143</v>
      </c>
      <c r="C11" s="252" t="s">
        <v>148</v>
      </c>
      <c r="D11" s="155" t="s">
        <v>144</v>
      </c>
      <c r="E11" s="155" t="s">
        <v>144</v>
      </c>
      <c r="F11" s="155" t="s">
        <v>149</v>
      </c>
      <c r="G11" s="155" t="s">
        <v>149</v>
      </c>
      <c r="H11" s="155" t="s">
        <v>150</v>
      </c>
      <c r="I11" s="155" t="s">
        <v>151</v>
      </c>
      <c r="J11" s="155" t="s">
        <v>145</v>
      </c>
    </row>
    <row r="12" spans="1:10" s="152" customFormat="1" ht="13.5" customHeight="1" x14ac:dyDescent="0.2">
      <c r="A12" s="156"/>
      <c r="B12" s="253"/>
      <c r="C12" s="253"/>
      <c r="D12" s="161" t="s">
        <v>198</v>
      </c>
      <c r="E12" s="143" t="s">
        <v>205</v>
      </c>
      <c r="F12" s="157"/>
      <c r="G12" s="157"/>
      <c r="H12" s="158"/>
      <c r="I12" s="158"/>
      <c r="J12" s="158" t="s">
        <v>146</v>
      </c>
    </row>
    <row r="13" spans="1:10" s="152" customFormat="1" ht="13.5" customHeight="1" x14ac:dyDescent="0.2">
      <c r="A13" s="144">
        <v>1</v>
      </c>
      <c r="B13" s="88" t="s">
        <v>128</v>
      </c>
      <c r="C13" s="159" t="s">
        <v>152</v>
      </c>
      <c r="D13" s="163">
        <f>Aktivet!G13</f>
        <v>0</v>
      </c>
      <c r="E13" s="163">
        <f>Aktivet!H13</f>
        <v>0</v>
      </c>
      <c r="F13" s="147">
        <f>D13-E13</f>
        <v>0</v>
      </c>
      <c r="G13" s="147">
        <f>E13-D13</f>
        <v>0</v>
      </c>
      <c r="H13" s="158"/>
      <c r="I13" s="158"/>
      <c r="J13" s="147">
        <f>H13-I13</f>
        <v>0</v>
      </c>
    </row>
    <row r="14" spans="1:10" s="152" customFormat="1" ht="13.5" customHeight="1" x14ac:dyDescent="0.2">
      <c r="A14" s="144">
        <v>2</v>
      </c>
      <c r="B14" s="88" t="s">
        <v>11</v>
      </c>
      <c r="C14" s="159" t="s">
        <v>152</v>
      </c>
      <c r="D14" s="163">
        <f>Aktivet!G21</f>
        <v>355463</v>
      </c>
      <c r="E14" s="163">
        <f>Aktivet!H21</f>
        <v>0</v>
      </c>
      <c r="F14" s="147">
        <f>D14-E14</f>
        <v>355463</v>
      </c>
      <c r="G14" s="147">
        <f>E14-D14</f>
        <v>-355463</v>
      </c>
      <c r="H14" s="158"/>
      <c r="I14" s="158"/>
      <c r="J14" s="147">
        <f>H14-I14</f>
        <v>0</v>
      </c>
    </row>
    <row r="15" spans="1:10" ht="12.75" x14ac:dyDescent="0.2">
      <c r="A15" s="144">
        <v>3</v>
      </c>
      <c r="B15" s="88" t="s">
        <v>19</v>
      </c>
      <c r="C15" s="159" t="s">
        <v>152</v>
      </c>
      <c r="D15" s="164">
        <f>K10+K11</f>
        <v>0</v>
      </c>
      <c r="E15" s="164">
        <f>Aktivet!H39</f>
        <v>0</v>
      </c>
      <c r="F15" s="147">
        <f t="shared" ref="F15:F20" si="0">D15-E15</f>
        <v>0</v>
      </c>
      <c r="G15" s="147">
        <f t="shared" ref="G15:G20" si="1">E15-D15</f>
        <v>0</v>
      </c>
      <c r="H15" s="147"/>
      <c r="I15" s="147"/>
      <c r="J15" s="147">
        <f t="shared" ref="J15:J20" si="2">H15-I15</f>
        <v>0</v>
      </c>
    </row>
    <row r="16" spans="1:10" x14ac:dyDescent="0.2">
      <c r="A16" s="144">
        <v>4</v>
      </c>
      <c r="B16" s="162" t="s">
        <v>153</v>
      </c>
      <c r="C16" s="159" t="s">
        <v>154</v>
      </c>
      <c r="D16" s="164">
        <f>K11+K12</f>
        <v>0</v>
      </c>
      <c r="E16" s="164">
        <f>Aktivet!H40</f>
        <v>0</v>
      </c>
      <c r="F16" s="147">
        <f t="shared" si="0"/>
        <v>0</v>
      </c>
      <c r="G16" s="147">
        <f t="shared" si="1"/>
        <v>0</v>
      </c>
      <c r="H16" s="147"/>
      <c r="I16" s="147"/>
      <c r="J16" s="147">
        <f t="shared" si="2"/>
        <v>0</v>
      </c>
    </row>
    <row r="17" spans="1:10" ht="12.75" x14ac:dyDescent="0.2">
      <c r="A17" s="144">
        <v>5</v>
      </c>
      <c r="B17" s="88" t="s">
        <v>20</v>
      </c>
      <c r="C17" s="159" t="s">
        <v>152</v>
      </c>
      <c r="D17" s="164">
        <f>Aktivet!G41</f>
        <v>0</v>
      </c>
      <c r="E17" s="164">
        <f>Aktivet!H41</f>
        <v>0</v>
      </c>
      <c r="F17" s="147">
        <f t="shared" si="0"/>
        <v>0</v>
      </c>
      <c r="G17" s="147">
        <f t="shared" si="1"/>
        <v>0</v>
      </c>
      <c r="H17" s="147"/>
      <c r="I17" s="147"/>
      <c r="J17" s="147">
        <f t="shared" si="2"/>
        <v>0</v>
      </c>
    </row>
    <row r="18" spans="1:10" ht="12.75" x14ac:dyDescent="0.2">
      <c r="A18" s="144">
        <v>6</v>
      </c>
      <c r="B18" s="88" t="s">
        <v>21</v>
      </c>
      <c r="C18" s="159" t="s">
        <v>152</v>
      </c>
      <c r="D18" s="164">
        <f>Aktivet!G42</f>
        <v>0</v>
      </c>
      <c r="E18" s="164">
        <f>Aktivet!H42</f>
        <v>0</v>
      </c>
      <c r="F18" s="147">
        <f t="shared" si="0"/>
        <v>0</v>
      </c>
      <c r="G18" s="147">
        <f t="shared" si="1"/>
        <v>0</v>
      </c>
      <c r="H18" s="147"/>
      <c r="I18" s="147"/>
      <c r="J18" s="147">
        <f t="shared" si="2"/>
        <v>0</v>
      </c>
    </row>
    <row r="19" spans="1:10" ht="12.75" x14ac:dyDescent="0.2">
      <c r="A19" s="144">
        <v>7</v>
      </c>
      <c r="B19" s="88" t="s">
        <v>22</v>
      </c>
      <c r="C19" s="159" t="s">
        <v>152</v>
      </c>
      <c r="D19" s="164">
        <f>Aktivet!G43</f>
        <v>0</v>
      </c>
      <c r="E19" s="164">
        <f>Aktivet!H43</f>
        <v>0</v>
      </c>
      <c r="F19" s="147">
        <f t="shared" si="0"/>
        <v>0</v>
      </c>
      <c r="G19" s="147">
        <f t="shared" si="1"/>
        <v>0</v>
      </c>
      <c r="H19" s="147"/>
      <c r="I19" s="147"/>
      <c r="J19" s="147">
        <f t="shared" si="2"/>
        <v>0</v>
      </c>
    </row>
    <row r="20" spans="1:10" ht="12.75" x14ac:dyDescent="0.2">
      <c r="A20" s="144">
        <v>8</v>
      </c>
      <c r="B20" s="88" t="s">
        <v>23</v>
      </c>
      <c r="C20" s="159" t="s">
        <v>154</v>
      </c>
      <c r="D20" s="164">
        <f>Aktivet!G44</f>
        <v>0</v>
      </c>
      <c r="E20" s="164">
        <f>Aktivet!H44</f>
        <v>0</v>
      </c>
      <c r="F20" s="147">
        <f t="shared" si="0"/>
        <v>0</v>
      </c>
      <c r="G20" s="147">
        <f t="shared" si="1"/>
        <v>0</v>
      </c>
      <c r="H20" s="147"/>
      <c r="I20" s="147"/>
      <c r="J20" s="147">
        <f t="shared" si="2"/>
        <v>0</v>
      </c>
    </row>
    <row r="21" spans="1:10" ht="12.75" x14ac:dyDescent="0.2">
      <c r="A21" s="144"/>
      <c r="B21" s="88"/>
      <c r="C21" s="159"/>
      <c r="D21" s="164"/>
      <c r="E21" s="164"/>
      <c r="F21" s="147">
        <f>D21-E21</f>
        <v>0</v>
      </c>
      <c r="G21" s="147">
        <f>E21-D21</f>
        <v>0</v>
      </c>
      <c r="H21" s="147"/>
      <c r="I21" s="147"/>
      <c r="J21" s="147">
        <f>H21-I21</f>
        <v>0</v>
      </c>
    </row>
    <row r="22" spans="1:10" ht="12.75" x14ac:dyDescent="0.2">
      <c r="A22" s="144">
        <v>9</v>
      </c>
      <c r="B22" s="88" t="s">
        <v>157</v>
      </c>
      <c r="C22" s="159" t="s">
        <v>154</v>
      </c>
      <c r="D22" s="164">
        <f>Pasivet!G8</f>
        <v>14408471</v>
      </c>
      <c r="E22" s="164">
        <f>Pasivet!H8</f>
        <v>0</v>
      </c>
      <c r="F22" s="147">
        <f>D22-E22</f>
        <v>14408471</v>
      </c>
      <c r="G22" s="147">
        <f>E22-D22</f>
        <v>-14408471</v>
      </c>
      <c r="H22" s="147"/>
      <c r="I22" s="147"/>
      <c r="J22" s="147">
        <f>H22-I22</f>
        <v>0</v>
      </c>
    </row>
    <row r="23" spans="1:10" ht="12.75" x14ac:dyDescent="0.2">
      <c r="A23" s="144">
        <v>10</v>
      </c>
      <c r="B23" s="88" t="s">
        <v>156</v>
      </c>
      <c r="C23" s="159" t="s">
        <v>154</v>
      </c>
      <c r="D23" s="164">
        <f>Pasivet!G26</f>
        <v>0</v>
      </c>
      <c r="E23" s="164">
        <f>Pasivet!H26</f>
        <v>0</v>
      </c>
      <c r="F23" s="147">
        <f>D23-E23</f>
        <v>0</v>
      </c>
      <c r="G23" s="147">
        <f>E23-D23</f>
        <v>0</v>
      </c>
      <c r="H23" s="147"/>
      <c r="I23" s="147"/>
      <c r="J23" s="147">
        <f>H23-I23</f>
        <v>0</v>
      </c>
    </row>
    <row r="24" spans="1:10" ht="12.75" x14ac:dyDescent="0.2">
      <c r="A24" s="144">
        <v>11</v>
      </c>
      <c r="B24" s="88" t="s">
        <v>158</v>
      </c>
      <c r="C24" s="159" t="s">
        <v>154</v>
      </c>
      <c r="D24" s="164">
        <f>Pasivet!G34</f>
        <v>1069066</v>
      </c>
      <c r="E24" s="164">
        <f>Pasivet!H34</f>
        <v>0</v>
      </c>
      <c r="F24" s="147">
        <f>D24-E24</f>
        <v>1069066</v>
      </c>
      <c r="G24" s="147">
        <f>E24-D24</f>
        <v>-1069066</v>
      </c>
      <c r="H24" s="147"/>
      <c r="I24" s="147"/>
      <c r="J24" s="147">
        <f>H24-I24</f>
        <v>0</v>
      </c>
    </row>
    <row r="25" spans="1:10" s="152" customFormat="1" ht="27" customHeight="1" x14ac:dyDescent="0.2">
      <c r="A25" s="148"/>
      <c r="B25" s="148" t="s">
        <v>155</v>
      </c>
      <c r="C25" s="148"/>
      <c r="D25" s="165">
        <f>SUM(D13:D24)</f>
        <v>15833000</v>
      </c>
      <c r="E25" s="165">
        <f t="shared" ref="E25:J25" si="3">SUM(E13:E24)</f>
        <v>0</v>
      </c>
      <c r="F25" s="165">
        <f t="shared" si="3"/>
        <v>15833000</v>
      </c>
      <c r="G25" s="165">
        <f t="shared" si="3"/>
        <v>-15833000</v>
      </c>
      <c r="H25" s="165">
        <f t="shared" si="3"/>
        <v>0</v>
      </c>
      <c r="I25" s="165">
        <f t="shared" si="3"/>
        <v>0</v>
      </c>
      <c r="J25" s="165">
        <f t="shared" si="3"/>
        <v>0</v>
      </c>
    </row>
    <row r="27" spans="1:10" x14ac:dyDescent="0.2">
      <c r="J27" s="160">
        <f>+J25-J9</f>
        <v>-32456</v>
      </c>
    </row>
  </sheetData>
  <mergeCells count="4">
    <mergeCell ref="C11:C12"/>
    <mergeCell ref="A5:A6"/>
    <mergeCell ref="B5:B6"/>
    <mergeCell ref="B11:B12"/>
  </mergeCells>
  <phoneticPr fontId="6" type="noConversion"/>
  <printOptions horizontalCentered="1"/>
  <pageMargins left="0" right="0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103"/>
  <sheetViews>
    <sheetView workbookViewId="0">
      <selection activeCell="H26" sqref="H26"/>
    </sheetView>
  </sheetViews>
  <sheetFormatPr defaultColWidth="17.7109375" defaultRowHeight="12.75" x14ac:dyDescent="0.2"/>
  <cols>
    <col min="1" max="1" width="2.85546875" customWidth="1"/>
    <col min="2" max="2" width="32.140625" customWidth="1"/>
    <col min="3" max="3" width="14.85546875" bestFit="1" customWidth="1"/>
    <col min="4" max="4" width="13" customWidth="1"/>
    <col min="5" max="5" width="14" bestFit="1" customWidth="1"/>
    <col min="6" max="6" width="17.140625" customWidth="1"/>
    <col min="7" max="7" width="18.140625" bestFit="1" customWidth="1"/>
    <col min="8" max="8" width="12.140625" customWidth="1"/>
    <col min="9" max="9" width="2.7109375" customWidth="1"/>
    <col min="10" max="10" width="10.42578125" customWidth="1"/>
  </cols>
  <sheetData>
    <row r="2" spans="1:8" ht="20.25" x14ac:dyDescent="0.3">
      <c r="B2" s="139" t="s">
        <v>208</v>
      </c>
      <c r="G2" s="82"/>
      <c r="H2" s="83" t="s">
        <v>142</v>
      </c>
    </row>
    <row r="3" spans="1:8" ht="6.75" customHeight="1" x14ac:dyDescent="0.2"/>
    <row r="4" spans="1:8" ht="25.5" customHeight="1" x14ac:dyDescent="0.2">
      <c r="A4" s="254" t="s">
        <v>206</v>
      </c>
      <c r="B4" s="255"/>
      <c r="C4" s="255"/>
      <c r="D4" s="255"/>
      <c r="E4" s="255"/>
      <c r="F4" s="255"/>
      <c r="G4" s="255"/>
      <c r="H4" s="255"/>
    </row>
    <row r="5" spans="1:8" ht="6.75" customHeight="1" x14ac:dyDescent="0.2"/>
    <row r="6" spans="1:8" ht="12.75" customHeight="1" x14ac:dyDescent="0.2">
      <c r="B6" s="25" t="s">
        <v>70</v>
      </c>
      <c r="G6" s="12"/>
    </row>
    <row r="7" spans="1:8" ht="6.75" customHeight="1" thickBot="1" x14ac:dyDescent="0.25"/>
    <row r="8" spans="1:8" s="13" customFormat="1" ht="24.95" customHeight="1" thickTop="1" x14ac:dyDescent="0.2">
      <c r="A8" s="256"/>
      <c r="B8" s="257"/>
      <c r="C8" s="33" t="s">
        <v>42</v>
      </c>
      <c r="D8" s="33" t="s">
        <v>43</v>
      </c>
      <c r="E8" s="34" t="s">
        <v>72</v>
      </c>
      <c r="F8" s="34" t="s">
        <v>71</v>
      </c>
      <c r="G8" s="33" t="s">
        <v>73</v>
      </c>
      <c r="H8" s="35" t="s">
        <v>66</v>
      </c>
    </row>
    <row r="9" spans="1:8" s="18" customFormat="1" ht="30" customHeight="1" x14ac:dyDescent="0.2">
      <c r="A9" s="36" t="s">
        <v>3</v>
      </c>
      <c r="B9" s="37" t="s">
        <v>191</v>
      </c>
      <c r="C9" s="16">
        <v>100000</v>
      </c>
      <c r="D9" s="16"/>
      <c r="E9" s="16"/>
      <c r="F9" s="16"/>
      <c r="G9" s="16"/>
      <c r="H9" s="17">
        <f>SUM(C9:G9)</f>
        <v>100000</v>
      </c>
    </row>
    <row r="10" spans="1:8" s="18" customFormat="1" ht="20.100000000000001" customHeight="1" x14ac:dyDescent="0.2">
      <c r="A10" s="14" t="s">
        <v>136</v>
      </c>
      <c r="B10" s="15" t="s">
        <v>67</v>
      </c>
      <c r="C10" s="16"/>
      <c r="D10" s="16"/>
      <c r="E10" s="16"/>
      <c r="F10" s="16"/>
      <c r="G10" s="16"/>
      <c r="H10" s="17">
        <f t="shared" ref="H10:H15" si="0">SUM(C10:G10)</f>
        <v>0</v>
      </c>
    </row>
    <row r="11" spans="1:8" s="18" customFormat="1" ht="20.100000000000001" customHeight="1" x14ac:dyDescent="0.2">
      <c r="A11" s="36" t="s">
        <v>137</v>
      </c>
      <c r="B11" s="37" t="s">
        <v>65</v>
      </c>
      <c r="C11" s="16"/>
      <c r="D11" s="16"/>
      <c r="E11" s="16"/>
      <c r="F11" s="16"/>
      <c r="G11" s="16"/>
      <c r="H11" s="17">
        <f t="shared" si="0"/>
        <v>0</v>
      </c>
    </row>
    <row r="12" spans="1:8" s="18" customFormat="1" ht="20.100000000000001" customHeight="1" x14ac:dyDescent="0.2">
      <c r="A12" s="22">
        <v>1</v>
      </c>
      <c r="B12" s="19" t="s">
        <v>69</v>
      </c>
      <c r="C12" s="20"/>
      <c r="D12" s="20"/>
      <c r="E12" s="20"/>
      <c r="F12" s="20"/>
      <c r="G12" s="20"/>
      <c r="H12" s="17">
        <f t="shared" si="0"/>
        <v>0</v>
      </c>
    </row>
    <row r="13" spans="1:8" s="18" customFormat="1" ht="20.100000000000001" customHeight="1" x14ac:dyDescent="0.2">
      <c r="A13" s="22">
        <v>2</v>
      </c>
      <c r="B13" s="19" t="s">
        <v>68</v>
      </c>
      <c r="C13" s="20"/>
      <c r="D13" s="20"/>
      <c r="E13" s="20"/>
      <c r="F13" s="20"/>
      <c r="G13" s="20"/>
      <c r="H13" s="17">
        <f t="shared" si="0"/>
        <v>0</v>
      </c>
    </row>
    <row r="14" spans="1:8" s="18" customFormat="1" ht="20.100000000000001" customHeight="1" x14ac:dyDescent="0.2">
      <c r="A14" s="22">
        <v>3</v>
      </c>
      <c r="B14" s="19" t="s">
        <v>74</v>
      </c>
      <c r="C14" s="20"/>
      <c r="D14" s="20"/>
      <c r="E14" s="20"/>
      <c r="F14" s="20"/>
      <c r="G14" s="20"/>
      <c r="H14" s="17">
        <f t="shared" si="0"/>
        <v>0</v>
      </c>
    </row>
    <row r="15" spans="1:8" s="18" customFormat="1" ht="20.100000000000001" customHeight="1" x14ac:dyDescent="0.2">
      <c r="A15" s="22">
        <v>4</v>
      </c>
      <c r="B15" s="19" t="s">
        <v>75</v>
      </c>
      <c r="C15" s="20"/>
      <c r="D15" s="20"/>
      <c r="E15" s="20"/>
      <c r="F15" s="20"/>
      <c r="G15" s="20"/>
      <c r="H15" s="17">
        <f t="shared" si="0"/>
        <v>0</v>
      </c>
    </row>
    <row r="16" spans="1:8" s="18" customFormat="1" ht="30" customHeight="1" x14ac:dyDescent="0.2">
      <c r="A16" s="36" t="s">
        <v>4</v>
      </c>
      <c r="B16" s="37" t="s">
        <v>194</v>
      </c>
      <c r="C16" s="20">
        <v>100000</v>
      </c>
      <c r="D16" s="20">
        <f>SUM(D9:D15)</f>
        <v>0</v>
      </c>
      <c r="E16" s="20">
        <f>SUM(E9:E15)</f>
        <v>0</v>
      </c>
      <c r="F16" s="20">
        <f>SUM(F9:F15)</f>
        <v>0</v>
      </c>
      <c r="G16" s="20">
        <f>SUM(G9:G15)</f>
        <v>0</v>
      </c>
      <c r="H16" s="21">
        <f>SUM(H9:H15)</f>
        <v>100000</v>
      </c>
    </row>
    <row r="17" spans="1:8" s="18" customFormat="1" ht="20.100000000000001" customHeight="1" x14ac:dyDescent="0.2">
      <c r="A17" s="14">
        <v>1</v>
      </c>
      <c r="B17" s="19" t="s">
        <v>69</v>
      </c>
      <c r="C17" s="20"/>
      <c r="D17" s="20"/>
      <c r="E17" s="20"/>
      <c r="F17" s="20"/>
      <c r="G17" s="20">
        <v>969066</v>
      </c>
      <c r="H17" s="21">
        <f>G17+0</f>
        <v>969066</v>
      </c>
    </row>
    <row r="18" spans="1:8" s="18" customFormat="1" ht="20.100000000000001" customHeight="1" x14ac:dyDescent="0.2">
      <c r="A18" s="14">
        <v>2</v>
      </c>
      <c r="B18" s="19" t="s">
        <v>68</v>
      </c>
      <c r="C18" s="20"/>
      <c r="D18" s="20"/>
      <c r="E18" s="20"/>
      <c r="F18" s="20"/>
      <c r="G18" s="20"/>
      <c r="H18" s="20">
        <v>0</v>
      </c>
    </row>
    <row r="19" spans="1:8" s="18" customFormat="1" ht="20.100000000000001" customHeight="1" x14ac:dyDescent="0.2">
      <c r="A19" s="14">
        <v>3</v>
      </c>
      <c r="B19" s="19" t="s">
        <v>76</v>
      </c>
      <c r="C19" s="20"/>
      <c r="D19" s="20"/>
      <c r="E19" s="20"/>
      <c r="F19" s="20"/>
      <c r="G19" s="20"/>
      <c r="H19" s="21">
        <v>0</v>
      </c>
    </row>
    <row r="20" spans="1:8" s="18" customFormat="1" ht="20.100000000000001" customHeight="1" x14ac:dyDescent="0.2">
      <c r="A20" s="14">
        <v>4</v>
      </c>
      <c r="B20" s="19" t="s">
        <v>138</v>
      </c>
      <c r="C20" s="20"/>
      <c r="D20" s="20"/>
      <c r="E20" s="20"/>
      <c r="F20" s="20"/>
      <c r="G20" s="20"/>
      <c r="H20" s="21"/>
    </row>
    <row r="21" spans="1:8" s="18" customFormat="1" ht="30" customHeight="1" thickBot="1" x14ac:dyDescent="0.25">
      <c r="A21" s="38" t="s">
        <v>38</v>
      </c>
      <c r="B21" s="39" t="s">
        <v>207</v>
      </c>
      <c r="C21" s="23">
        <f t="shared" ref="C21:H21" si="1">SUM(C16:C20)</f>
        <v>100000</v>
      </c>
      <c r="D21" s="23">
        <f t="shared" si="1"/>
        <v>0</v>
      </c>
      <c r="E21" s="23">
        <f t="shared" si="1"/>
        <v>0</v>
      </c>
      <c r="F21" s="23">
        <f t="shared" si="1"/>
        <v>0</v>
      </c>
      <c r="G21" s="23">
        <f t="shared" si="1"/>
        <v>969066</v>
      </c>
      <c r="H21" s="24">
        <f t="shared" si="1"/>
        <v>1069066</v>
      </c>
    </row>
    <row r="22" spans="1:8" ht="14.1" customHeight="1" thickTop="1" x14ac:dyDescent="0.2"/>
    <row r="23" spans="1:8" ht="14.1" customHeight="1" x14ac:dyDescent="0.2">
      <c r="H23" s="205"/>
    </row>
    <row r="24" spans="1:8" ht="14.1" customHeight="1" x14ac:dyDescent="0.2"/>
    <row r="25" spans="1:8" ht="14.1" customHeight="1" x14ac:dyDescent="0.2"/>
    <row r="26" spans="1:8" ht="14.1" customHeight="1" x14ac:dyDescent="0.2"/>
    <row r="27" spans="1:8" ht="14.1" customHeight="1" x14ac:dyDescent="0.2"/>
    <row r="28" spans="1:8" ht="14.1" customHeight="1" x14ac:dyDescent="0.2"/>
    <row r="29" spans="1:8" ht="14.1" customHeight="1" x14ac:dyDescent="0.2"/>
    <row r="30" spans="1:8" ht="14.1" customHeight="1" x14ac:dyDescent="0.2"/>
    <row r="31" spans="1:8" ht="14.1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</sheetData>
  <mergeCells count="3">
    <mergeCell ref="A4:H4"/>
    <mergeCell ref="A8"/>
    <mergeCell ref="B8"/>
  </mergeCells>
  <phoneticPr fontId="6" type="noConversion"/>
  <printOptions horizontalCentered="1"/>
  <pageMargins left="0" right="0" top="0.70866141732283505" bottom="0.31496062992126" header="0.511811023622047" footer="0.511811023622047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5"/>
  <sheetViews>
    <sheetView workbookViewId="0">
      <selection activeCell="D20" sqref="D20"/>
    </sheetView>
  </sheetViews>
  <sheetFormatPr defaultRowHeight="12.75" x14ac:dyDescent="0.2"/>
  <cols>
    <col min="1" max="1" width="2.7109375" style="179" customWidth="1"/>
    <col min="2" max="2" width="15.140625" style="179" customWidth="1"/>
    <col min="3" max="3" width="4" style="179" customWidth="1"/>
    <col min="4" max="4" width="14" style="179" customWidth="1"/>
    <col min="5" max="5" width="18.7109375" style="179" customWidth="1"/>
    <col min="6" max="6" width="20.7109375" style="179" customWidth="1"/>
    <col min="7" max="7" width="23.42578125" style="179" customWidth="1"/>
    <col min="8" max="16384" width="9.140625" style="179"/>
  </cols>
  <sheetData>
    <row r="1" spans="1:7" ht="20.25" x14ac:dyDescent="0.3">
      <c r="A1" s="209" t="s">
        <v>208</v>
      </c>
    </row>
    <row r="2" spans="1:7" ht="15" x14ac:dyDescent="0.2">
      <c r="A2" s="210"/>
    </row>
    <row r="3" spans="1:7" x14ac:dyDescent="0.2">
      <c r="B3" s="211" t="s">
        <v>203</v>
      </c>
    </row>
    <row r="6" spans="1:7" s="213" customFormat="1" ht="38.25" x14ac:dyDescent="0.2">
      <c r="A6" s="212" t="s">
        <v>162</v>
      </c>
      <c r="B6" s="212" t="s">
        <v>163</v>
      </c>
      <c r="C6" s="212" t="s">
        <v>161</v>
      </c>
      <c r="D6" s="212" t="s">
        <v>193</v>
      </c>
      <c r="E6" s="212" t="s">
        <v>213</v>
      </c>
      <c r="F6" s="212" t="s">
        <v>202</v>
      </c>
      <c r="G6" s="212" t="s">
        <v>190</v>
      </c>
    </row>
    <row r="7" spans="1:7" x14ac:dyDescent="0.2">
      <c r="A7" s="180"/>
      <c r="B7" s="180" t="s">
        <v>165</v>
      </c>
      <c r="C7" s="180">
        <v>1</v>
      </c>
      <c r="D7" s="180">
        <v>0</v>
      </c>
      <c r="E7" s="180"/>
      <c r="F7" s="180"/>
      <c r="G7" s="180">
        <f>D7+E7-F7</f>
        <v>0</v>
      </c>
    </row>
    <row r="8" spans="1:7" x14ac:dyDescent="0.2">
      <c r="A8" s="180"/>
      <c r="B8" s="180" t="s">
        <v>160</v>
      </c>
      <c r="C8" s="180">
        <v>1</v>
      </c>
      <c r="D8" s="180">
        <v>0</v>
      </c>
      <c r="E8" s="180"/>
      <c r="F8" s="180"/>
      <c r="G8" s="180">
        <f t="shared" ref="G8:G15" si="0">D8+E8-F8</f>
        <v>0</v>
      </c>
    </row>
    <row r="9" spans="1:7" x14ac:dyDescent="0.2">
      <c r="A9" s="180"/>
      <c r="B9" s="214" t="s">
        <v>214</v>
      </c>
      <c r="C9" s="180">
        <v>2</v>
      </c>
      <c r="D9" s="179">
        <v>0</v>
      </c>
      <c r="E9" s="180">
        <v>15089618</v>
      </c>
      <c r="F9" s="180"/>
      <c r="G9" s="180">
        <f t="shared" si="0"/>
        <v>15089618</v>
      </c>
    </row>
    <row r="10" spans="1:7" x14ac:dyDescent="0.2">
      <c r="A10" s="180"/>
      <c r="B10" s="214" t="s">
        <v>186</v>
      </c>
      <c r="C10" s="180"/>
      <c r="D10" s="180"/>
      <c r="E10" s="180"/>
      <c r="F10" s="180"/>
      <c r="G10" s="180">
        <f t="shared" si="0"/>
        <v>0</v>
      </c>
    </row>
    <row r="11" spans="1:7" x14ac:dyDescent="0.2">
      <c r="A11" s="180"/>
      <c r="B11" s="180"/>
      <c r="C11" s="180"/>
      <c r="D11" s="180"/>
      <c r="E11" s="180"/>
      <c r="F11" s="180"/>
      <c r="G11" s="180">
        <f t="shared" si="0"/>
        <v>0</v>
      </c>
    </row>
    <row r="12" spans="1:7" x14ac:dyDescent="0.2">
      <c r="A12" s="180"/>
      <c r="B12" s="180"/>
      <c r="C12" s="180"/>
      <c r="D12" s="180"/>
      <c r="E12" s="180"/>
      <c r="F12" s="180"/>
      <c r="G12" s="180">
        <f t="shared" si="0"/>
        <v>0</v>
      </c>
    </row>
    <row r="13" spans="1:7" x14ac:dyDescent="0.2">
      <c r="A13" s="180"/>
      <c r="B13" s="180"/>
      <c r="C13" s="180"/>
      <c r="D13" s="180"/>
      <c r="E13" s="180"/>
      <c r="F13" s="180"/>
      <c r="G13" s="180">
        <f t="shared" si="0"/>
        <v>0</v>
      </c>
    </row>
    <row r="14" spans="1:7" x14ac:dyDescent="0.2">
      <c r="A14" s="180"/>
      <c r="B14" s="180"/>
      <c r="C14" s="180"/>
      <c r="D14" s="180"/>
      <c r="E14" s="180"/>
      <c r="F14" s="180"/>
      <c r="G14" s="180">
        <f t="shared" si="0"/>
        <v>0</v>
      </c>
    </row>
    <row r="15" spans="1:7" x14ac:dyDescent="0.2">
      <c r="A15" s="180"/>
      <c r="B15" s="180"/>
      <c r="C15" s="180"/>
      <c r="D15" s="180"/>
      <c r="E15" s="180">
        <f t="shared" ref="E15:F15" si="1">SUM(E7:E14)</f>
        <v>15089618</v>
      </c>
      <c r="F15" s="180">
        <f t="shared" si="1"/>
        <v>0</v>
      </c>
      <c r="G15" s="180">
        <f t="shared" si="0"/>
        <v>15089618</v>
      </c>
    </row>
  </sheetData>
  <phoneticPr fontId="6" type="noConversion"/>
  <pageMargins left="0.31" right="0.3" top="0.42" bottom="0.32" header="0.28999999999999998" footer="0.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zoomScale="140" zoomScaleNormal="140" workbookViewId="0">
      <selection activeCell="B21" sqref="B21"/>
    </sheetView>
  </sheetViews>
  <sheetFormatPr defaultRowHeight="12.75" x14ac:dyDescent="0.2"/>
  <cols>
    <col min="1" max="1" width="25.7109375" customWidth="1"/>
    <col min="2" max="2" width="22.85546875" style="179" customWidth="1"/>
    <col min="5" max="6" width="15.42578125" bestFit="1" customWidth="1"/>
  </cols>
  <sheetData>
    <row r="1" spans="1:6" ht="20.25" x14ac:dyDescent="0.3">
      <c r="A1" s="139" t="s">
        <v>208</v>
      </c>
    </row>
    <row r="2" spans="1:6" ht="27" customHeight="1" x14ac:dyDescent="0.2">
      <c r="A2" s="177" t="s">
        <v>189</v>
      </c>
      <c r="B2" s="180">
        <v>2025</v>
      </c>
    </row>
    <row r="3" spans="1:6" x14ac:dyDescent="0.2">
      <c r="A3" s="177" t="s">
        <v>169</v>
      </c>
      <c r="B3" s="180">
        <v>0</v>
      </c>
    </row>
    <row r="4" spans="1:6" x14ac:dyDescent="0.2">
      <c r="A4" s="177" t="s">
        <v>170</v>
      </c>
      <c r="B4" s="180">
        <v>20475293</v>
      </c>
    </row>
    <row r="5" spans="1:6" x14ac:dyDescent="0.2">
      <c r="A5" s="177" t="s">
        <v>171</v>
      </c>
      <c r="B5" s="180">
        <f>SUM(B3:B4)</f>
        <v>20475293</v>
      </c>
    </row>
    <row r="6" spans="1:6" x14ac:dyDescent="0.2">
      <c r="A6" s="177" t="s">
        <v>172</v>
      </c>
      <c r="B6" s="180">
        <v>-15089618</v>
      </c>
    </row>
    <row r="7" spans="1:6" x14ac:dyDescent="0.2">
      <c r="A7" s="177" t="s">
        <v>173</v>
      </c>
      <c r="B7" s="180">
        <v>-355463</v>
      </c>
    </row>
    <row r="8" spans="1:6" x14ac:dyDescent="0.2">
      <c r="A8" s="177" t="s">
        <v>174</v>
      </c>
      <c r="B8" s="180">
        <f>SUM(B5:B7)</f>
        <v>5030212</v>
      </c>
      <c r="F8" s="178"/>
    </row>
    <row r="9" spans="1:6" x14ac:dyDescent="0.2">
      <c r="B9" s="180"/>
      <c r="F9" s="178"/>
    </row>
    <row r="10" spans="1:6" x14ac:dyDescent="0.2">
      <c r="B10" s="180"/>
      <c r="E10" s="178"/>
      <c r="F10" s="178"/>
    </row>
    <row r="11" spans="1:6" x14ac:dyDescent="0.2">
      <c r="B11" s="180"/>
    </row>
    <row r="12" spans="1:6" x14ac:dyDescent="0.2">
      <c r="A12" s="30" t="s">
        <v>175</v>
      </c>
      <c r="B12" s="180"/>
    </row>
    <row r="13" spans="1:6" x14ac:dyDescent="0.2">
      <c r="A13" s="177" t="s">
        <v>188</v>
      </c>
      <c r="B13" s="207"/>
    </row>
    <row r="14" spans="1:6" x14ac:dyDescent="0.2">
      <c r="A14" s="177" t="s">
        <v>176</v>
      </c>
      <c r="B14" s="207">
        <v>35500</v>
      </c>
    </row>
    <row r="15" spans="1:6" x14ac:dyDescent="0.2">
      <c r="A15" s="177" t="s">
        <v>177</v>
      </c>
      <c r="B15" s="207">
        <v>9255</v>
      </c>
    </row>
    <row r="16" spans="1:6" x14ac:dyDescent="0.2">
      <c r="A16" s="170"/>
      <c r="B16" s="180">
        <f>SUM(B13:B15)</f>
        <v>44755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8"/>
  <sheetViews>
    <sheetView workbookViewId="0">
      <selection activeCell="D18" sqref="D18"/>
    </sheetView>
  </sheetViews>
  <sheetFormatPr defaultRowHeight="15" x14ac:dyDescent="0.2"/>
  <cols>
    <col min="1" max="1" width="6.140625" customWidth="1"/>
    <col min="2" max="2" width="31.42578125" customWidth="1"/>
    <col min="5" max="5" width="9.28515625" style="203" bestFit="1" customWidth="1"/>
    <col min="6" max="6" width="17.5703125" style="200" customWidth="1"/>
  </cols>
  <sheetData>
    <row r="2" spans="1:6" ht="20.25" x14ac:dyDescent="0.3">
      <c r="A2" s="188"/>
      <c r="B2" s="139" t="s">
        <v>208</v>
      </c>
      <c r="C2" s="189" t="s">
        <v>180</v>
      </c>
      <c r="D2" s="189" t="s">
        <v>198</v>
      </c>
    </row>
    <row r="3" spans="1:6" x14ac:dyDescent="0.2">
      <c r="A3" s="188"/>
      <c r="B3" s="188"/>
      <c r="C3" s="188"/>
      <c r="D3" s="188"/>
    </row>
    <row r="4" spans="1:6" ht="15.75" x14ac:dyDescent="0.2">
      <c r="A4" s="190"/>
      <c r="B4" s="188"/>
      <c r="C4" s="188"/>
      <c r="D4" s="188"/>
    </row>
    <row r="5" spans="1:6" ht="15.75" x14ac:dyDescent="0.25">
      <c r="A5" s="191" t="s">
        <v>2</v>
      </c>
      <c r="B5" s="192" t="s">
        <v>181</v>
      </c>
      <c r="C5" s="192" t="s">
        <v>182</v>
      </c>
      <c r="D5" s="192" t="s">
        <v>183</v>
      </c>
      <c r="E5" s="193" t="s">
        <v>184</v>
      </c>
      <c r="F5" s="202" t="s">
        <v>185</v>
      </c>
    </row>
    <row r="6" spans="1:6" x14ac:dyDescent="0.2">
      <c r="A6" s="194">
        <v>1</v>
      </c>
      <c r="B6" s="199" t="s">
        <v>195</v>
      </c>
      <c r="C6" s="197"/>
      <c r="D6" s="196"/>
      <c r="E6" s="204"/>
      <c r="F6" s="201">
        <v>355463</v>
      </c>
    </row>
    <row r="7" spans="1:6" x14ac:dyDescent="0.2">
      <c r="A7" s="194"/>
      <c r="B7" s="195"/>
      <c r="C7" s="195"/>
      <c r="D7" s="196"/>
      <c r="E7" s="204"/>
      <c r="F7" s="201"/>
    </row>
    <row r="8" spans="1:6" x14ac:dyDescent="0.2">
      <c r="A8" s="194"/>
      <c r="B8" s="199"/>
      <c r="C8" s="197"/>
      <c r="D8" s="198"/>
      <c r="E8" s="204"/>
      <c r="F8" s="2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Kopertina</vt:lpstr>
      <vt:lpstr>Aktivet</vt:lpstr>
      <vt:lpstr>Pasivet</vt:lpstr>
      <vt:lpstr>Rezultati</vt:lpstr>
      <vt:lpstr>Ndihmese Fluksi</vt:lpstr>
      <vt:lpstr>Kapitali</vt:lpstr>
      <vt:lpstr>Amortizimi</vt:lpstr>
      <vt:lpstr>sqarime</vt:lpstr>
      <vt:lpstr>Inventari</vt:lpstr>
      <vt:lpstr>Shenimet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2026-02-17T09:55:49Z</cp:lastPrinted>
  <dcterms:created xsi:type="dcterms:W3CDTF">2002-02-16T18:16:52Z</dcterms:created>
  <dcterms:modified xsi:type="dcterms:W3CDTF">2026-07-20T17:47:22Z</dcterms:modified>
</cp:coreProperties>
</file>