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480" windowHeight="11640" activeTab="2"/>
  </bookViews>
  <sheets>
    <sheet name="Aktivi " sheetId="1" r:id="rId1"/>
    <sheet name="Pasivi" sheetId="2" r:id="rId2"/>
    <sheet name="PASH " sheetId="3" r:id="rId3"/>
    <sheet name="Pasqyra e Fluks Mon  Indirekte" sheetId="4" r:id="rId4"/>
    <sheet name="Pasqyra e Ndrysh.te Kapitalit" sheetId="5" r:id="rId5"/>
  </sheets>
  <externalReferences>
    <externalReference r:id="rId6"/>
    <externalReference r:id="rId7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4">'Pasqyra e Ndrysh.te Kapitalit'!$A$1:$J$22</definedName>
  </definedNames>
  <calcPr calcId="125725"/>
</workbook>
</file>

<file path=xl/calcChain.xml><?xml version="1.0" encoding="utf-8"?>
<calcChain xmlns="http://schemas.openxmlformats.org/spreadsheetml/2006/main">
  <c r="D18" i="4"/>
  <c r="D17" i="3"/>
  <c r="E48" i="2"/>
  <c r="D31"/>
  <c r="E23"/>
  <c r="D23"/>
  <c r="D57" i="1"/>
  <c r="E57"/>
  <c r="D21"/>
  <c r="E28"/>
  <c r="E19"/>
  <c r="D19"/>
  <c r="E7"/>
  <c r="D7"/>
  <c r="J12" i="5"/>
  <c r="D36" i="4"/>
  <c r="D40" i="2"/>
  <c r="H22" i="5" l="1"/>
  <c r="F22"/>
  <c r="E22"/>
  <c r="D22"/>
  <c r="C22"/>
  <c r="J21"/>
  <c r="J20"/>
  <c r="J18"/>
  <c r="J17"/>
  <c r="J16"/>
  <c r="J15"/>
  <c r="J14"/>
  <c r="J13"/>
  <c r="I11"/>
  <c r="G11"/>
  <c r="G22" s="1"/>
  <c r="B11"/>
  <c r="B22" s="1"/>
  <c r="J9"/>
  <c r="E36" i="4"/>
  <c r="E29"/>
  <c r="D29"/>
  <c r="E18"/>
  <c r="E21" s="1"/>
  <c r="E38" s="1"/>
  <c r="E40" s="1"/>
  <c r="D39" s="1"/>
  <c r="D21"/>
  <c r="E27" i="3"/>
  <c r="D27"/>
  <c r="E18"/>
  <c r="E19" s="1"/>
  <c r="D12"/>
  <c r="D18" s="1"/>
  <c r="D19"/>
  <c r="D28" s="1"/>
  <c r="E37" i="2"/>
  <c r="D37"/>
  <c r="D48" s="1"/>
  <c r="E31"/>
  <c r="E35" s="1"/>
  <c r="D35"/>
  <c r="E12"/>
  <c r="D12"/>
  <c r="E64" i="1"/>
  <c r="E46"/>
  <c r="D46"/>
  <c r="E35"/>
  <c r="D35"/>
  <c r="E39"/>
  <c r="D30" i="3" l="1"/>
  <c r="D38" i="4"/>
  <c r="D40"/>
  <c r="E28" i="3"/>
  <c r="D26" i="2"/>
  <c r="E67" i="1"/>
  <c r="E68" s="1"/>
  <c r="D23"/>
  <c r="J11" i="5"/>
  <c r="J22" s="1"/>
  <c r="I19"/>
  <c r="J19" s="1"/>
  <c r="D31" i="3"/>
  <c r="D32" s="1"/>
  <c r="E26" i="2"/>
  <c r="D36"/>
  <c r="D49" s="1"/>
  <c r="E36"/>
  <c r="E49" s="1"/>
  <c r="D28" i="1"/>
  <c r="D39" s="1"/>
  <c r="D68" s="1"/>
  <c r="D67"/>
  <c r="E30" i="3" l="1"/>
  <c r="E31" s="1"/>
  <c r="E32" s="1"/>
  <c r="I22" i="5"/>
</calcChain>
</file>

<file path=xl/sharedStrings.xml><?xml version="1.0" encoding="utf-8"?>
<sst xmlns="http://schemas.openxmlformats.org/spreadsheetml/2006/main" count="267" uniqueCount="208">
  <si>
    <t>"HYDROBORSH" sh.p.k</t>
  </si>
  <si>
    <t>Shumat shprehen ne leke, perndryshe shkruhet</t>
  </si>
  <si>
    <t>AKTIVET</t>
  </si>
  <si>
    <t>Shenime</t>
  </si>
  <si>
    <t>I</t>
  </si>
  <si>
    <t>Aktivet Afatshkurtera</t>
  </si>
  <si>
    <t>Aktivet Monetare</t>
  </si>
  <si>
    <t>Derivative dhe aktive te mbajtura per tregtim</t>
  </si>
  <si>
    <t>i</t>
  </si>
  <si>
    <t>Derivativet</t>
  </si>
  <si>
    <t>ii</t>
  </si>
  <si>
    <t>Aktivet e mbajtura per tregtim</t>
  </si>
  <si>
    <t>Totali  2</t>
  </si>
  <si>
    <t>Aktive te tjera financiare afat-shkurtera</t>
  </si>
  <si>
    <t>Llogari/Kerkesa te arketueshme</t>
  </si>
  <si>
    <t>Kliente</t>
  </si>
  <si>
    <t>Llogari/Kerkesa te tjera te arketueshme</t>
  </si>
  <si>
    <t>TVSH</t>
  </si>
  <si>
    <t>Tatim Fitim</t>
  </si>
  <si>
    <t>iii</t>
  </si>
  <si>
    <t>Instrumente te tjera borxhi</t>
  </si>
  <si>
    <t>iv</t>
  </si>
  <si>
    <t>Investime te tjera financiare</t>
  </si>
  <si>
    <t>Totali  3</t>
  </si>
  <si>
    <t>Inventari</t>
  </si>
  <si>
    <t>Prodhim ne proces</t>
  </si>
  <si>
    <t>Produkte te gatshme</t>
  </si>
  <si>
    <t>Mallra per rishitje</t>
  </si>
  <si>
    <t>v</t>
  </si>
  <si>
    <t>Parapagesat per furnizime</t>
  </si>
  <si>
    <t>Totali 4</t>
  </si>
  <si>
    <t>Aktivet biologjike afat-shkurtera</t>
  </si>
  <si>
    <t>Aktivet afatshkurtera te mbajtura per shitje</t>
  </si>
  <si>
    <t>Parapagimet dhe shpenzimet e shtyra</t>
  </si>
  <si>
    <t>Totali i Aktiveve Afatshkurtera  (I)  (1-7)</t>
  </si>
  <si>
    <t>II</t>
  </si>
  <si>
    <t>Aktivet afatgjata</t>
  </si>
  <si>
    <t>Investimet financiare afatgjata</t>
  </si>
  <si>
    <t>Pjesemarrje te tjera ne njesi te kontrolluara</t>
  </si>
  <si>
    <t>Aksione dhe investime te tjera ne pjesemarrje</t>
  </si>
  <si>
    <t>Aksione dhe letra te tjera me vlere</t>
  </si>
  <si>
    <t>Llogari/Kerkesa te arketueshme afatgjata</t>
  </si>
  <si>
    <t>Totali  1</t>
  </si>
  <si>
    <t>Aktivet afatgjata materiale</t>
  </si>
  <si>
    <t>Toka</t>
  </si>
  <si>
    <t>Ndertesa</t>
  </si>
  <si>
    <t>Makineri dhe paisje</t>
  </si>
  <si>
    <t>iii.1</t>
  </si>
  <si>
    <t>Printer/skaner/fotokopje/PC</t>
  </si>
  <si>
    <t>Amortizimi</t>
  </si>
  <si>
    <t>Aktive te tjera afatgjata materiale (me vlere kontabile)</t>
  </si>
  <si>
    <t>Paisje zyre</t>
  </si>
  <si>
    <t>Aktive afatgjata ne proces</t>
  </si>
  <si>
    <t>Aktivet biologjike afat-gjata</t>
  </si>
  <si>
    <t>Aktivet afatgjata jomateriale</t>
  </si>
  <si>
    <t>Emri i mire</t>
  </si>
  <si>
    <t>Shpenzimet e zhvillimit</t>
  </si>
  <si>
    <t>Aktive te tjera afatgjata jomateriale</t>
  </si>
  <si>
    <t>Totali  4</t>
  </si>
  <si>
    <t>Kapital aksionar i papaguar</t>
  </si>
  <si>
    <t>Aktive te tjera afatgjata</t>
  </si>
  <si>
    <t>Totali i Aktiveve Afatgjata  (II)  (1-6)</t>
  </si>
  <si>
    <t>TOTALI I AKTIVEVE ( I + II )</t>
  </si>
  <si>
    <t>DETYRIMET DHE KAPITALI</t>
  </si>
  <si>
    <t>Detyrimet Afatshkurtera</t>
  </si>
  <si>
    <t>Derivative</t>
  </si>
  <si>
    <t>Huamarrjet</t>
  </si>
  <si>
    <t>Huat dhe obligacionet afatshkurtera</t>
  </si>
  <si>
    <t>Kthimet/Ripagesat e huave afatgjata</t>
  </si>
  <si>
    <t>Bono te konvertueshme</t>
  </si>
  <si>
    <t>Huat dhe parapagimet</t>
  </si>
  <si>
    <t>Te pagueshme ndaj furnitoreve</t>
  </si>
  <si>
    <t>Te pagueshme ndaj punonjesve</t>
  </si>
  <si>
    <t>Detyrime tatimore</t>
  </si>
  <si>
    <t xml:space="preserve">Sigurime shoqerore dhe shendetesore </t>
  </si>
  <si>
    <t>TAP</t>
  </si>
  <si>
    <t>Tatim ne burim</t>
  </si>
  <si>
    <t>Hua te tjera (te drejta dhe detyrime ndaj ortakeve)</t>
  </si>
  <si>
    <t>Parapagimet e arketuara</t>
  </si>
  <si>
    <t>Grantet dhe te ardhurat e shtyra</t>
  </si>
  <si>
    <t>Provizionet afatshkurtera</t>
  </si>
  <si>
    <t>Totali i detyrimeve afatshkurtera  (I) (1-5)</t>
  </si>
  <si>
    <t>Detyrimet afatgjata</t>
  </si>
  <si>
    <t>Huat afatgjata</t>
  </si>
  <si>
    <t>Hua, bono dhe detyrime nga qiraja financiare</t>
  </si>
  <si>
    <t>Bonot e konvertueshme</t>
  </si>
  <si>
    <t>Huamarrje te tjera afatgjata (ortaku AGNA INVESTITOR)</t>
  </si>
  <si>
    <t>Provizione afatgjata</t>
  </si>
  <si>
    <t>Totali i detyrimeve Afatgjata  (II)  (1-4)</t>
  </si>
  <si>
    <t>TOTALI I DETYRIMEVE</t>
  </si>
  <si>
    <t>III</t>
  </si>
  <si>
    <t>Kapitali</t>
  </si>
  <si>
    <t>Aksionet e pakices (perdoret vetem per pasqyrat financiare te konsoliduara)</t>
  </si>
  <si>
    <t>Kapitali qe i perket aksionereve te shoqerise meme (perdoret vetem ne PF te konsiliduara)</t>
  </si>
  <si>
    <t>Kapitali aksionar</t>
  </si>
  <si>
    <t>Primi i aksionit</t>
  </si>
  <si>
    <t>Njesite ose aksionet e thesarit (negative)</t>
  </si>
  <si>
    <t>Rezerva statusore</t>
  </si>
  <si>
    <t>Rezerva ligjore</t>
  </si>
  <si>
    <t>Rezerva te tjera</t>
  </si>
  <si>
    <t>Fitimet e pashperndara</t>
  </si>
  <si>
    <t>Fitimi (humbja) e vitit financiar</t>
  </si>
  <si>
    <t>Totali i kapitalit (III)</t>
  </si>
  <si>
    <t>TOTALI I DETYRIMEVE KAPITALIT (I+II+III)</t>
  </si>
  <si>
    <t>Pasqyrat Financiare lexohen sebashku me shenimet shpjeguese 1-XX</t>
  </si>
  <si>
    <t>2.Pasqyra e te ardhurave dhe shpenzimeve per periudhen 01.01.2011 deri me 31.12.2011</t>
  </si>
  <si>
    <t>Nr</t>
  </si>
  <si>
    <t>Pershkrimi i elementeve</t>
  </si>
  <si>
    <t>Viti ushtrimor</t>
  </si>
  <si>
    <t>31.12.2010</t>
  </si>
  <si>
    <t>Shitjet neto</t>
  </si>
  <si>
    <t>Te ardhurat e tjera nga veprimtarite e shfrytezimit</t>
  </si>
  <si>
    <t>Ndryshimet ne inventarin e produkteve te gatshme dhe prodhimit ne proces.</t>
  </si>
  <si>
    <t>Materialet e konsumuara</t>
  </si>
  <si>
    <t>Kosto e punes (i+ii+iii)</t>
  </si>
  <si>
    <t>Pagat e personelit</t>
  </si>
  <si>
    <t>Tjera personeli</t>
  </si>
  <si>
    <t>Shpenzimet per sigurimet shoqerore dhe shendetsore</t>
  </si>
  <si>
    <t>Amortizimi dhe zhvleresimet</t>
  </si>
  <si>
    <t>Shpenzime te tjera</t>
  </si>
  <si>
    <t>Totali i Shpenzimeve (4-7)</t>
  </si>
  <si>
    <t>Fitimi apo humbja nga veprimtaria kryesore (1+2+3-8)</t>
  </si>
  <si>
    <t>Te ardhurat dhe shpenzimet nga pjesemarrjet</t>
  </si>
  <si>
    <t>Te ardhurat dhe shpenzimet financiare:</t>
  </si>
  <si>
    <t>Te ardhura dhe shpenzime financiare nga investime te tjera financiare afatgjata</t>
  </si>
  <si>
    <t>Te ardhura dhe shpenzime nga interesi</t>
  </si>
  <si>
    <t>Fitimet (humbjet) nga kursi i kembimit</t>
  </si>
  <si>
    <t>Te ardhura dhe shpenzime te tjera financiare</t>
  </si>
  <si>
    <t>Totali i te ardhurave dhe shpenzimeve (12.1+12.2+12.3+12.4)</t>
  </si>
  <si>
    <t>Fitimi (humbja) para tatimit  (9+11+13)</t>
  </si>
  <si>
    <t>Shpenzime te pa njohura</t>
  </si>
  <si>
    <t xml:space="preserve">Fitimi (humbja) para tatimit </t>
  </si>
  <si>
    <t>Shpenzimet e tatimit mbi fitimin</t>
  </si>
  <si>
    <t>Fitimi (humbja) neto i vitit financiar  (14-15)</t>
  </si>
  <si>
    <t>Elementet e pasqyrave te konsoliduara</t>
  </si>
  <si>
    <t>"HYDROBORSH" shpk</t>
  </si>
  <si>
    <r>
      <t xml:space="preserve">PASQYRA E FLUKSIT TE PARASE                      </t>
    </r>
    <r>
      <rPr>
        <b/>
        <sz val="11"/>
        <color theme="0"/>
        <rFont val="Tahoma"/>
        <family val="2"/>
      </rPr>
      <t>Metoda Indirekte</t>
    </r>
  </si>
  <si>
    <t>A</t>
  </si>
  <si>
    <t>Fluksi monetar nga veprimtarite e shfrytezimit</t>
  </si>
  <si>
    <t>Fitimi para tatimit</t>
  </si>
  <si>
    <t>Rregullime per:</t>
  </si>
  <si>
    <t>Amortizimin</t>
  </si>
  <si>
    <t>Humbje nga kembimet valutore</t>
  </si>
  <si>
    <t>Shpz te panjohura</t>
  </si>
  <si>
    <t>Te ardhura nga invesitmet</t>
  </si>
  <si>
    <t>Shpenzime per inetresa</t>
  </si>
  <si>
    <t>Rritje/renie ne tepricen e kerkesave te arketueshme nga aktiviteti si dhe kerkesave te arket te tjera</t>
  </si>
  <si>
    <t>Rritje/renie ne tepricen e inventarit</t>
  </si>
  <si>
    <t>Rritje/renie ne tepricen e detyrimeve</t>
  </si>
  <si>
    <t>MM te perfituara nga aktivitetet</t>
  </si>
  <si>
    <t>Interesi I paguar</t>
  </si>
  <si>
    <t>Tatim fitimi I paguar</t>
  </si>
  <si>
    <t>M M neto nga aktiviteti I shfrytezimit</t>
  </si>
  <si>
    <t>B</t>
  </si>
  <si>
    <t>Fluksi I parave nga veprimtarite investuese</t>
  </si>
  <si>
    <t>Blerja e komp se kontroll X minus parate e arketuar</t>
  </si>
  <si>
    <t>Blerja e Aktiveve afatgjata materiale</t>
  </si>
  <si>
    <t>Te Ardhura nga shitja e pajisjeve</t>
  </si>
  <si>
    <t>Interesi I arketuar</t>
  </si>
  <si>
    <t>Dividente te arketuar</t>
  </si>
  <si>
    <t>MM neto e perdorur nga veprimtar investuese</t>
  </si>
  <si>
    <t>C</t>
  </si>
  <si>
    <t>Fluksi parave nga aktivitetet financiare</t>
  </si>
  <si>
    <t>Te Ardhura nga emetimi kapitalit aksioner</t>
  </si>
  <si>
    <t>Te  Ardhura nga Huamrrjet afatgjata</t>
  </si>
  <si>
    <t>Pagesat e detyrimeve afatgjata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</si>
  <si>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</si>
  <si>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</si>
  <si>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</si>
  <si>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</si>
  <si>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</si>
  <si>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"HYDROBORSH sh.p.k</t>
  </si>
  <si>
    <t>Pasqyrat financiare per periudhen ushtrimore qe mbyllet me 31.12.2011 dhe shenimet shpjeguese</t>
  </si>
  <si>
    <t>Kapitali aksionar qe i perket aksionareve te shoqerise meme</t>
  </si>
  <si>
    <t>Aksionet e thesarit</t>
  </si>
  <si>
    <t>Rezerva statutore dhe ligjore</t>
  </si>
  <si>
    <t>Rezerva te konvertimit te monedhave te huaja</t>
  </si>
  <si>
    <t>fitimi i pashperndare</t>
  </si>
  <si>
    <t>Shuma te parashikuara per rreziqe</t>
  </si>
  <si>
    <t>Totali</t>
  </si>
  <si>
    <t>Efekti i ndryshimeve ne politikat kontabel</t>
  </si>
  <si>
    <t>Pozicioni i rregulluar</t>
  </si>
  <si>
    <t>Fitimi neto i periudhes kontabel</t>
  </si>
  <si>
    <t>Dividentet e paguar/deklaruar</t>
  </si>
  <si>
    <t>Transferime ne rezerven e detyrueshme ligjore</t>
  </si>
  <si>
    <t>Transferime ne rezerven e detyrueshme statutore</t>
  </si>
  <si>
    <t>Transferime ne rezerva te tjera</t>
  </si>
  <si>
    <t>Emetimi i kapitalit aksionar</t>
  </si>
  <si>
    <t>Rezerva rivleresimi i AAGJ</t>
  </si>
  <si>
    <t>Transferim ne detyrimet</t>
  </si>
  <si>
    <t>Blerje aksionesh thesari</t>
  </si>
  <si>
    <t>Terheqje kapitali per zvogelim</t>
  </si>
  <si>
    <t>Pozicioni me 31 Dhjetor 2010</t>
  </si>
  <si>
    <t>Societe Generale Albania Lek</t>
  </si>
  <si>
    <t>Societe Generale Albania Euro</t>
  </si>
  <si>
    <t>Emporiki Bank Lek</t>
  </si>
  <si>
    <t>Emporiki Bank Euro</t>
  </si>
  <si>
    <t>Emporiki Bank USD</t>
  </si>
  <si>
    <t>Arka ne Lek</t>
  </si>
  <si>
    <t>Arka ne Euro</t>
  </si>
  <si>
    <t>Arka ne USD</t>
  </si>
  <si>
    <t>Lendet e para (materiale te para)</t>
  </si>
  <si>
    <t>Tatim fitimi</t>
  </si>
  <si>
    <t>Pasqyrat financiare per periudhen ushtrimore qe mbyllet me 31.12.2011  dhe shenimet shpjeguese</t>
  </si>
  <si>
    <t>31.12.2011</t>
  </si>
  <si>
    <t>3. Pasqyra e Flukseve Monetare per Periudhen 1 Janar deri me 31 Dhjetor 2011</t>
  </si>
  <si>
    <t>Pasqyra e ndryshimit te Kapitalit gjate periudhes 1 Janar 2010deri me 31 Dhjetor 2011</t>
  </si>
  <si>
    <t>Pozicioni me 31 Dhjetor 2011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</si>
</sst>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  <numFmt numFmtId="166" formatCode="0.0"/>
    <numFmt numFmtId="167" formatCode="0.0000"/>
    <numFmt numFmtId="168" formatCode="_-* #,##0.00_L_e_k_-;\-* #,##0.00_L_e_k_-;_-* &quot;-&quot;??_L_e_k_-;_-@_-"/>
    <numFmt numFmtId="169" formatCode="#,##0.00000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1"/>
      <color indexed="8"/>
      <name val="Calibri"/>
      <family val="2"/>
    </font>
    <font>
      <sz val="10"/>
      <name val="Tahoma"/>
      <family val="2"/>
    </font>
    <font>
      <sz val="11"/>
      <color indexed="8"/>
      <name val="Tahoma"/>
      <family val="2"/>
    </font>
    <font>
      <b/>
      <i/>
      <sz val="10"/>
      <name val="Tahoma"/>
      <family val="2"/>
    </font>
    <font>
      <b/>
      <i/>
      <sz val="14"/>
      <name val="Tahoma"/>
      <family val="2"/>
    </font>
    <font>
      <sz val="10"/>
      <name val="Arial"/>
      <family val="2"/>
    </font>
    <font>
      <b/>
      <sz val="11"/>
      <name val="Tahoma"/>
      <family val="2"/>
    </font>
    <font>
      <i/>
      <sz val="10"/>
      <name val="Arial"/>
      <family val="2"/>
    </font>
    <font>
      <b/>
      <sz val="12"/>
      <name val="Arial"/>
      <family val="2"/>
    </font>
    <font>
      <b/>
      <u/>
      <sz val="10"/>
      <name val="Tahoma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Tahoma"/>
      <family val="2"/>
    </font>
    <font>
      <sz val="9"/>
      <name val="Arial"/>
      <family val="2"/>
    </font>
    <font>
      <b/>
      <i/>
      <sz val="12"/>
      <name val="Tahoma"/>
      <family val="2"/>
    </font>
    <font>
      <b/>
      <u/>
      <sz val="10"/>
      <name val="Arial"/>
      <family val="2"/>
    </font>
    <font>
      <b/>
      <sz val="11"/>
      <color theme="0"/>
      <name val="Tahoma"/>
      <family val="2"/>
    </font>
    <font>
      <b/>
      <sz val="10"/>
      <color indexed="10"/>
      <name val="Tahoma"/>
      <family val="2"/>
    </font>
    <font>
      <b/>
      <i/>
      <sz val="10"/>
      <color indexed="10"/>
      <name val="Tahoma"/>
      <family val="2"/>
    </font>
    <font>
      <i/>
      <sz val="10"/>
      <color indexed="10"/>
      <name val="Tahoma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sz val="10"/>
      <color indexed="10"/>
      <name val="Tahoma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i/>
      <u/>
      <sz val="11"/>
      <name val="Arial"/>
      <family val="2"/>
    </font>
    <font>
      <b/>
      <i/>
      <sz val="11"/>
      <name val="Tahoma"/>
      <family val="2"/>
    </font>
    <font>
      <i/>
      <u/>
      <sz val="10"/>
      <name val="Tahoma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</fills>
  <borders count="119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8" fontId="15" fillId="0" borderId="0" applyFont="0" applyFill="0" applyBorder="0" applyAlignment="0" applyProtection="0"/>
    <xf numFmtId="0" fontId="15" fillId="0" borderId="0"/>
  </cellStyleXfs>
  <cellXfs count="424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6" fillId="0" borderId="0" xfId="0" applyFont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9" fillId="0" borderId="0" xfId="0" applyFont="1" applyBorder="1" applyAlignment="1">
      <alignment horizontal="center"/>
    </xf>
    <xf numFmtId="164" fontId="9" fillId="0" borderId="7" xfId="2" applyNumberFormat="1" applyFont="1" applyBorder="1"/>
    <xf numFmtId="164" fontId="9" fillId="0" borderId="8" xfId="2" applyNumberFormat="1" applyFont="1" applyBorder="1"/>
    <xf numFmtId="0" fontId="5" fillId="3" borderId="9" xfId="0" applyFont="1" applyFill="1" applyBorder="1"/>
    <xf numFmtId="0" fontId="5" fillId="3" borderId="10" xfId="0" applyFont="1" applyFill="1" applyBorder="1"/>
    <xf numFmtId="0" fontId="5" fillId="3" borderId="10" xfId="0" applyFont="1" applyFill="1" applyBorder="1" applyAlignment="1">
      <alignment horizontal="center"/>
    </xf>
    <xf numFmtId="164" fontId="5" fillId="3" borderId="10" xfId="2" applyNumberFormat="1" applyFont="1" applyFill="1" applyBorder="1"/>
    <xf numFmtId="164" fontId="5" fillId="3" borderId="11" xfId="2" applyNumberFormat="1" applyFont="1" applyFill="1" applyBorder="1"/>
    <xf numFmtId="0" fontId="5" fillId="0" borderId="12" xfId="0" applyFont="1" applyBorder="1"/>
    <xf numFmtId="0" fontId="6" fillId="0" borderId="13" xfId="0" applyFont="1" applyBorder="1"/>
    <xf numFmtId="0" fontId="5" fillId="0" borderId="13" xfId="0" applyFont="1" applyBorder="1" applyAlignment="1">
      <alignment horizontal="center"/>
    </xf>
    <xf numFmtId="164" fontId="11" fillId="0" borderId="13" xfId="2" applyNumberFormat="1" applyFont="1" applyFill="1" applyBorder="1"/>
    <xf numFmtId="0" fontId="6" fillId="0" borderId="7" xfId="0" applyFont="1" applyBorder="1"/>
    <xf numFmtId="0" fontId="5" fillId="0" borderId="9" xfId="0" applyFont="1" applyFill="1" applyBorder="1"/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 applyAlignment="1">
      <alignment horizontal="center"/>
    </xf>
    <xf numFmtId="164" fontId="6" fillId="0" borderId="13" xfId="2" applyNumberFormat="1" applyFont="1" applyBorder="1"/>
    <xf numFmtId="164" fontId="6" fillId="0" borderId="14" xfId="2" applyNumberFormat="1" applyFont="1" applyBorder="1"/>
    <xf numFmtId="0" fontId="6" fillId="0" borderId="15" xfId="0" applyFont="1" applyBorder="1"/>
    <xf numFmtId="0" fontId="6" fillId="0" borderId="7" xfId="0" applyFont="1" applyBorder="1" applyAlignment="1">
      <alignment horizontal="center"/>
    </xf>
    <xf numFmtId="164" fontId="6" fillId="0" borderId="7" xfId="2" applyNumberFormat="1" applyFont="1" applyBorder="1"/>
    <xf numFmtId="164" fontId="6" fillId="0" borderId="8" xfId="2" applyNumberFormat="1" applyFont="1" applyBorder="1"/>
    <xf numFmtId="0" fontId="5" fillId="0" borderId="11" xfId="0" applyFont="1" applyFill="1" applyBorder="1" applyAlignment="1">
      <alignment horizontal="center"/>
    </xf>
    <xf numFmtId="164" fontId="13" fillId="0" borderId="13" xfId="2" applyNumberFormat="1" applyFont="1" applyBorder="1"/>
    <xf numFmtId="164" fontId="6" fillId="0" borderId="0" xfId="2" applyNumberFormat="1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7" xfId="0" applyFont="1" applyBorder="1" applyAlignment="1">
      <alignment horizontal="center"/>
    </xf>
    <xf numFmtId="165" fontId="13" fillId="0" borderId="17" xfId="2" applyNumberFormat="1" applyFont="1" applyBorder="1"/>
    <xf numFmtId="43" fontId="6" fillId="0" borderId="18" xfId="2" applyFont="1" applyBorder="1"/>
    <xf numFmtId="165" fontId="6" fillId="0" borderId="17" xfId="2" applyNumberFormat="1" applyFont="1" applyBorder="1"/>
    <xf numFmtId="164" fontId="6" fillId="0" borderId="17" xfId="2" applyNumberFormat="1" applyFont="1" applyBorder="1"/>
    <xf numFmtId="164" fontId="6" fillId="0" borderId="18" xfId="2" applyNumberFormat="1" applyFont="1" applyBorder="1"/>
    <xf numFmtId="0" fontId="5" fillId="3" borderId="19" xfId="0" applyFont="1" applyFill="1" applyBorder="1"/>
    <xf numFmtId="0" fontId="5" fillId="3" borderId="20" xfId="0" applyFont="1" applyFill="1" applyBorder="1"/>
    <xf numFmtId="0" fontId="5" fillId="3" borderId="21" xfId="0" applyFont="1" applyFill="1" applyBorder="1" applyAlignment="1">
      <alignment horizontal="center"/>
    </xf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164" fontId="5" fillId="0" borderId="10" xfId="2" applyNumberFormat="1" applyFont="1" applyFill="1" applyBorder="1"/>
    <xf numFmtId="164" fontId="5" fillId="0" borderId="11" xfId="2" applyNumberFormat="1" applyFont="1" applyFill="1" applyBorder="1"/>
    <xf numFmtId="3" fontId="5" fillId="3" borderId="10" xfId="0" applyNumberFormat="1" applyFont="1" applyFill="1" applyBorder="1"/>
    <xf numFmtId="3" fontId="5" fillId="3" borderId="11" xfId="0" applyNumberFormat="1" applyFont="1" applyFill="1" applyBorder="1"/>
    <xf numFmtId="0" fontId="5" fillId="3" borderId="20" xfId="0" applyFont="1" applyFill="1" applyBorder="1" applyAlignment="1">
      <alignment horizontal="center"/>
    </xf>
    <xf numFmtId="164" fontId="5" fillId="3" borderId="20" xfId="2" applyNumberFormat="1" applyFont="1" applyFill="1" applyBorder="1"/>
    <xf numFmtId="164" fontId="5" fillId="3" borderId="22" xfId="2" applyNumberFormat="1" applyFont="1" applyFill="1" applyBorder="1"/>
    <xf numFmtId="0" fontId="7" fillId="3" borderId="23" xfId="0" applyFont="1" applyFill="1" applyBorder="1"/>
    <xf numFmtId="0" fontId="8" fillId="3" borderId="24" xfId="0" applyFont="1" applyFill="1" applyBorder="1"/>
    <xf numFmtId="0" fontId="8" fillId="3" borderId="24" xfId="0" applyFont="1" applyFill="1" applyBorder="1" applyAlignment="1">
      <alignment horizontal="center"/>
    </xf>
    <xf numFmtId="3" fontId="8" fillId="3" borderId="24" xfId="0" applyNumberFormat="1" applyFont="1" applyFill="1" applyBorder="1"/>
    <xf numFmtId="3" fontId="8" fillId="3" borderId="25" xfId="0" applyNumberFormat="1" applyFont="1" applyFill="1" applyBorder="1"/>
    <xf numFmtId="0" fontId="8" fillId="0" borderId="26" xfId="0" applyFont="1" applyFill="1" applyBorder="1"/>
    <xf numFmtId="0" fontId="8" fillId="0" borderId="27" xfId="0" applyFont="1" applyFill="1" applyBorder="1"/>
    <xf numFmtId="0" fontId="5" fillId="0" borderId="27" xfId="0" applyFont="1" applyFill="1" applyBorder="1" applyAlignment="1">
      <alignment horizontal="center"/>
    </xf>
    <xf numFmtId="164" fontId="8" fillId="0" borderId="27" xfId="2" applyNumberFormat="1" applyFont="1" applyFill="1" applyBorder="1"/>
    <xf numFmtId="164" fontId="8" fillId="0" borderId="28" xfId="2" applyNumberFormat="1" applyFont="1" applyFill="1" applyBorder="1"/>
    <xf numFmtId="164" fontId="13" fillId="0" borderId="7" xfId="2" applyNumberFormat="1" applyFont="1" applyBorder="1"/>
    <xf numFmtId="0" fontId="5" fillId="0" borderId="29" xfId="0" applyFont="1" applyBorder="1"/>
    <xf numFmtId="0" fontId="8" fillId="3" borderId="9" xfId="0" applyFont="1" applyFill="1" applyBorder="1"/>
    <xf numFmtId="0" fontId="7" fillId="3" borderId="9" xfId="0" applyFont="1" applyFill="1" applyBorder="1"/>
    <xf numFmtId="3" fontId="8" fillId="3" borderId="33" xfId="0" applyNumberFormat="1" applyFont="1" applyFill="1" applyBorder="1"/>
    <xf numFmtId="3" fontId="8" fillId="3" borderId="34" xfId="0" applyNumberFormat="1" applyFont="1" applyFill="1" applyBorder="1"/>
    <xf numFmtId="3" fontId="14" fillId="3" borderId="38" xfId="0" applyNumberFormat="1" applyFont="1" applyFill="1" applyBorder="1"/>
    <xf numFmtId="3" fontId="14" fillId="3" borderId="39" xfId="0" applyNumberFormat="1" applyFont="1" applyFill="1" applyBorder="1"/>
    <xf numFmtId="0" fontId="11" fillId="0" borderId="0" xfId="0" applyFont="1" applyAlignment="1">
      <alignment horizontal="center"/>
    </xf>
    <xf numFmtId="0" fontId="12" fillId="0" borderId="0" xfId="0" applyFont="1"/>
    <xf numFmtId="0" fontId="8" fillId="0" borderId="40" xfId="0" applyFont="1" applyFill="1" applyBorder="1"/>
    <xf numFmtId="0" fontId="8" fillId="0" borderId="41" xfId="0" applyFont="1" applyFill="1" applyBorder="1"/>
    <xf numFmtId="0" fontId="8" fillId="0" borderId="41" xfId="0" applyFont="1" applyFill="1" applyBorder="1" applyAlignment="1">
      <alignment horizontal="center"/>
    </xf>
    <xf numFmtId="0" fontId="8" fillId="0" borderId="42" xfId="0" applyFont="1" applyFill="1" applyBorder="1"/>
    <xf numFmtId="165" fontId="5" fillId="3" borderId="11" xfId="6" applyNumberFormat="1" applyFont="1" applyFill="1" applyBorder="1"/>
    <xf numFmtId="0" fontId="11" fillId="0" borderId="10" xfId="0" applyFont="1" applyFill="1" applyBorder="1" applyAlignment="1">
      <alignment horizontal="center"/>
    </xf>
    <xf numFmtId="3" fontId="5" fillId="0" borderId="10" xfId="0" applyNumberFormat="1" applyFont="1" applyFill="1" applyBorder="1"/>
    <xf numFmtId="165" fontId="5" fillId="0" borderId="11" xfId="6" applyNumberFormat="1" applyFont="1" applyFill="1" applyBorder="1"/>
    <xf numFmtId="3" fontId="6" fillId="0" borderId="13" xfId="0" applyNumberFormat="1" applyFont="1" applyBorder="1"/>
    <xf numFmtId="165" fontId="6" fillId="0" borderId="14" xfId="6" applyNumberFormat="1" applyFont="1" applyBorder="1"/>
    <xf numFmtId="3" fontId="6" fillId="0" borderId="17" xfId="0" applyNumberFormat="1" applyFont="1" applyBorder="1"/>
    <xf numFmtId="165" fontId="6" fillId="0" borderId="18" xfId="6" applyNumberFormat="1" applyFont="1" applyBorder="1"/>
    <xf numFmtId="3" fontId="6" fillId="0" borderId="7" xfId="0" applyNumberFormat="1" applyFont="1" applyBorder="1"/>
    <xf numFmtId="165" fontId="6" fillId="0" borderId="8" xfId="6" applyNumberFormat="1" applyFont="1" applyBorder="1"/>
    <xf numFmtId="0" fontId="11" fillId="3" borderId="10" xfId="0" applyFont="1" applyFill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3" fontId="5" fillId="0" borderId="10" xfId="0" applyNumberFormat="1" applyFont="1" applyBorder="1"/>
    <xf numFmtId="165" fontId="5" fillId="0" borderId="11" xfId="6" applyNumberFormat="1" applyFont="1" applyBorder="1"/>
    <xf numFmtId="3" fontId="13" fillId="0" borderId="13" xfId="0" applyNumberFormat="1" applyFont="1" applyBorder="1"/>
    <xf numFmtId="3" fontId="6" fillId="0" borderId="17" xfId="0" applyNumberFormat="1" applyFont="1" applyFill="1" applyBorder="1"/>
    <xf numFmtId="3" fontId="13" fillId="0" borderId="17" xfId="0" applyNumberFormat="1" applyFont="1" applyBorder="1"/>
    <xf numFmtId="0" fontId="6" fillId="0" borderId="43" xfId="0" applyFont="1" applyFill="1" applyBorder="1"/>
    <xf numFmtId="0" fontId="5" fillId="3" borderId="12" xfId="0" applyFont="1" applyFill="1" applyBorder="1"/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3" fontId="5" fillId="3" borderId="13" xfId="0" applyNumberFormat="1" applyFont="1" applyFill="1" applyBorder="1"/>
    <xf numFmtId="165" fontId="5" fillId="3" borderId="14" xfId="6" applyNumberFormat="1" applyFont="1" applyFill="1" applyBorder="1"/>
    <xf numFmtId="165" fontId="5" fillId="3" borderId="22" xfId="6" applyNumberFormat="1" applyFont="1" applyFill="1" applyBorder="1"/>
    <xf numFmtId="165" fontId="8" fillId="3" borderId="25" xfId="6" applyNumberFormat="1" applyFont="1" applyFill="1" applyBorder="1"/>
    <xf numFmtId="0" fontId="8" fillId="0" borderId="26" xfId="0" applyFont="1" applyBorder="1"/>
    <xf numFmtId="0" fontId="8" fillId="0" borderId="27" xfId="0" applyFont="1" applyBorder="1"/>
    <xf numFmtId="0" fontId="16" fillId="0" borderId="27" xfId="0" applyFont="1" applyBorder="1" applyAlignment="1">
      <alignment horizontal="center"/>
    </xf>
    <xf numFmtId="3" fontId="8" fillId="0" borderId="27" xfId="0" applyNumberFormat="1" applyFont="1" applyBorder="1"/>
    <xf numFmtId="165" fontId="8" fillId="0" borderId="28" xfId="6" applyNumberFormat="1" applyFont="1" applyBorder="1"/>
    <xf numFmtId="0" fontId="11" fillId="0" borderId="10" xfId="0" applyFont="1" applyBorder="1" applyAlignment="1">
      <alignment horizontal="center"/>
    </xf>
    <xf numFmtId="0" fontId="17" fillId="0" borderId="12" xfId="0" applyFont="1" applyBorder="1"/>
    <xf numFmtId="0" fontId="17" fillId="0" borderId="15" xfId="0" applyFont="1" applyBorder="1"/>
    <xf numFmtId="165" fontId="8" fillId="3" borderId="34" xfId="6" applyNumberFormat="1" applyFont="1" applyFill="1" applyBorder="1"/>
    <xf numFmtId="3" fontId="8" fillId="3" borderId="50" xfId="0" applyNumberFormat="1" applyFont="1" applyFill="1" applyBorder="1"/>
    <xf numFmtId="165" fontId="8" fillId="3" borderId="51" xfId="6" applyNumberFormat="1" applyFont="1" applyFill="1" applyBorder="1"/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horizontal="center"/>
    </xf>
    <xf numFmtId="3" fontId="5" fillId="0" borderId="13" xfId="0" applyNumberFormat="1" applyFont="1" applyBorder="1"/>
    <xf numFmtId="165" fontId="5" fillId="0" borderId="14" xfId="6" applyNumberFormat="1" applyFont="1" applyBorder="1"/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3" fontId="5" fillId="0" borderId="17" xfId="0" applyNumberFormat="1" applyFont="1" applyBorder="1"/>
    <xf numFmtId="165" fontId="5" fillId="0" borderId="18" xfId="6" applyNumberFormat="1" applyFont="1" applyBorder="1"/>
    <xf numFmtId="0" fontId="5" fillId="0" borderId="1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/>
    <xf numFmtId="165" fontId="5" fillId="0" borderId="8" xfId="6" applyNumberFormat="1" applyFont="1" applyBorder="1"/>
    <xf numFmtId="3" fontId="18" fillId="3" borderId="24" xfId="0" applyNumberFormat="1" applyFont="1" applyFill="1" applyBorder="1"/>
    <xf numFmtId="165" fontId="18" fillId="3" borderId="25" xfId="6" applyNumberFormat="1" applyFont="1" applyFill="1" applyBorder="1"/>
    <xf numFmtId="0" fontId="14" fillId="3" borderId="52" xfId="0" applyFont="1" applyFill="1" applyBorder="1" applyAlignment="1">
      <alignment vertical="center" wrapText="1"/>
    </xf>
    <xf numFmtId="3" fontId="0" fillId="0" borderId="0" xfId="0" applyNumberFormat="1"/>
    <xf numFmtId="0" fontId="0" fillId="0" borderId="54" xfId="0" applyBorder="1"/>
    <xf numFmtId="1" fontId="0" fillId="0" borderId="54" xfId="0" applyNumberFormat="1" applyBorder="1"/>
    <xf numFmtId="0" fontId="15" fillId="0" borderId="0" xfId="11"/>
    <xf numFmtId="0" fontId="3" fillId="0" borderId="0" xfId="11" applyFont="1" applyAlignment="1">
      <alignment horizontal="center"/>
    </xf>
    <xf numFmtId="0" fontId="15" fillId="0" borderId="0" xfId="11" applyAlignment="1">
      <alignment vertical="center" wrapText="1"/>
    </xf>
    <xf numFmtId="0" fontId="11" fillId="0" borderId="0" xfId="11" applyFont="1" applyAlignment="1">
      <alignment vertical="center" wrapText="1"/>
    </xf>
    <xf numFmtId="0" fontId="11" fillId="0" borderId="0" xfId="11" applyFont="1"/>
    <xf numFmtId="0" fontId="7" fillId="2" borderId="56" xfId="11" applyFont="1" applyFill="1" applyBorder="1" applyAlignment="1">
      <alignment horizontal="center" vertical="center"/>
    </xf>
    <xf numFmtId="0" fontId="7" fillId="2" borderId="57" xfId="11" applyFont="1" applyFill="1" applyBorder="1" applyAlignment="1">
      <alignment horizontal="center" vertical="center"/>
    </xf>
    <xf numFmtId="0" fontId="18" fillId="0" borderId="0" xfId="11" applyFont="1" applyAlignment="1">
      <alignment horizontal="center"/>
    </xf>
    <xf numFmtId="0" fontId="7" fillId="2" borderId="61" xfId="11" applyFont="1" applyFill="1" applyBorder="1" applyAlignment="1">
      <alignment horizontal="center" vertical="center"/>
    </xf>
    <xf numFmtId="0" fontId="7" fillId="2" borderId="62" xfId="1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5" fillId="3" borderId="10" xfId="11" applyFont="1" applyFill="1" applyBorder="1"/>
    <xf numFmtId="3" fontId="5" fillId="3" borderId="10" xfId="11" applyNumberFormat="1" applyFont="1" applyFill="1" applyBorder="1"/>
    <xf numFmtId="3" fontId="5" fillId="3" borderId="11" xfId="11" applyNumberFormat="1" applyFont="1" applyFill="1" applyBorder="1"/>
    <xf numFmtId="0" fontId="20" fillId="0" borderId="0" xfId="11" applyFont="1"/>
    <xf numFmtId="0" fontId="5" fillId="3" borderId="9" xfId="0" applyFont="1" applyFill="1" applyBorder="1" applyAlignment="1">
      <alignment vertical="center" wrapText="1"/>
    </xf>
    <xf numFmtId="3" fontId="5" fillId="3" borderId="10" xfId="11" applyNumberFormat="1" applyFont="1" applyFill="1" applyBorder="1" applyAlignment="1">
      <alignment vertical="center"/>
    </xf>
    <xf numFmtId="3" fontId="5" fillId="3" borderId="11" xfId="11" applyNumberFormat="1" applyFont="1" applyFill="1" applyBorder="1" applyAlignment="1">
      <alignment vertical="center"/>
    </xf>
    <xf numFmtId="0" fontId="21" fillId="0" borderId="0" xfId="11" applyFont="1"/>
    <xf numFmtId="0" fontId="6" fillId="0" borderId="13" xfId="0" applyFont="1" applyBorder="1" applyAlignment="1">
      <alignment vertical="center" wrapText="1"/>
    </xf>
    <xf numFmtId="0" fontId="6" fillId="0" borderId="13" xfId="11" applyFont="1" applyBorder="1"/>
    <xf numFmtId="3" fontId="6" fillId="0" borderId="13" xfId="11" applyNumberFormat="1" applyFont="1" applyBorder="1"/>
    <xf numFmtId="3" fontId="6" fillId="0" borderId="14" xfId="11" applyNumberFormat="1" applyFont="1" applyBorder="1"/>
    <xf numFmtId="0" fontId="17" fillId="0" borderId="0" xfId="11" applyFont="1"/>
    <xf numFmtId="0" fontId="6" fillId="0" borderId="17" xfId="0" applyFont="1" applyBorder="1" applyAlignment="1">
      <alignment vertical="center" wrapText="1"/>
    </xf>
    <xf numFmtId="0" fontId="6" fillId="0" borderId="17" xfId="11" applyFont="1" applyBorder="1"/>
    <xf numFmtId="3" fontId="6" fillId="0" borderId="17" xfId="11" applyNumberFormat="1" applyFont="1" applyBorder="1"/>
    <xf numFmtId="3" fontId="6" fillId="0" borderId="18" xfId="11" applyNumberFormat="1" applyFont="1" applyBorder="1"/>
    <xf numFmtId="0" fontId="5" fillId="3" borderId="20" xfId="0" applyFont="1" applyFill="1" applyBorder="1" applyAlignment="1">
      <alignment vertical="center" wrapText="1"/>
    </xf>
    <xf numFmtId="0" fontId="5" fillId="3" borderId="20" xfId="11" applyFont="1" applyFill="1" applyBorder="1"/>
    <xf numFmtId="3" fontId="5" fillId="3" borderId="20" xfId="11" applyNumberFormat="1" applyFont="1" applyFill="1" applyBorder="1"/>
    <xf numFmtId="3" fontId="5" fillId="3" borderId="22" xfId="11" applyNumberFormat="1" applyFont="1" applyFill="1" applyBorder="1"/>
    <xf numFmtId="0" fontId="5" fillId="3" borderId="23" xfId="0" applyFont="1" applyFill="1" applyBorder="1"/>
    <xf numFmtId="3" fontId="5" fillId="3" borderId="24" xfId="11" applyNumberFormat="1" applyFont="1" applyFill="1" applyBorder="1"/>
    <xf numFmtId="3" fontId="5" fillId="3" borderId="25" xfId="11" applyNumberFormat="1" applyFont="1" applyFill="1" applyBorder="1"/>
    <xf numFmtId="0" fontId="18" fillId="0" borderId="0" xfId="11" applyFont="1"/>
    <xf numFmtId="0" fontId="8" fillId="3" borderId="23" xfId="0" applyFont="1" applyFill="1" applyBorder="1" applyAlignment="1">
      <alignment vertical="center"/>
    </xf>
    <xf numFmtId="3" fontId="8" fillId="3" borderId="24" xfId="11" applyNumberFormat="1" applyFont="1" applyFill="1" applyBorder="1"/>
    <xf numFmtId="3" fontId="8" fillId="3" borderId="25" xfId="11" applyNumberFormat="1" applyFont="1" applyFill="1" applyBorder="1"/>
    <xf numFmtId="0" fontId="5" fillId="3" borderId="52" xfId="0" applyFont="1" applyFill="1" applyBorder="1"/>
    <xf numFmtId="0" fontId="5" fillId="3" borderId="38" xfId="0" applyFont="1" applyFill="1" applyBorder="1" applyAlignment="1">
      <alignment vertical="center" wrapText="1"/>
    </xf>
    <xf numFmtId="0" fontId="5" fillId="3" borderId="38" xfId="11" applyFont="1" applyFill="1" applyBorder="1"/>
    <xf numFmtId="3" fontId="5" fillId="3" borderId="38" xfId="11" applyNumberFormat="1" applyFont="1" applyFill="1" applyBorder="1"/>
    <xf numFmtId="3" fontId="5" fillId="3" borderId="39" xfId="11" applyNumberFormat="1" applyFont="1" applyFill="1" applyBorder="1"/>
    <xf numFmtId="166" fontId="22" fillId="0" borderId="12" xfId="0" applyNumberFormat="1" applyFont="1" applyBorder="1" applyAlignment="1">
      <alignment vertical="center"/>
    </xf>
    <xf numFmtId="3" fontId="6" fillId="0" borderId="13" xfId="11" applyNumberFormat="1" applyFont="1" applyBorder="1" applyAlignment="1">
      <alignment vertical="center"/>
    </xf>
    <xf numFmtId="3" fontId="6" fillId="0" borderId="14" xfId="11" applyNumberFormat="1" applyFont="1" applyBorder="1" applyAlignment="1">
      <alignment vertical="center"/>
    </xf>
    <xf numFmtId="0" fontId="23" fillId="0" borderId="0" xfId="11" applyFont="1"/>
    <xf numFmtId="3" fontId="6" fillId="0" borderId="64" xfId="11" applyNumberFormat="1" applyFont="1" applyBorder="1"/>
    <xf numFmtId="0" fontId="6" fillId="0" borderId="18" xfId="11" applyFont="1" applyBorder="1"/>
    <xf numFmtId="166" fontId="22" fillId="0" borderId="29" xfId="0" applyNumberFormat="1" applyFont="1" applyBorder="1" applyAlignment="1">
      <alignment vertical="center"/>
    </xf>
    <xf numFmtId="0" fontId="6" fillId="0" borderId="43" xfId="0" applyFont="1" applyBorder="1" applyAlignment="1">
      <alignment vertical="center" wrapText="1"/>
    </xf>
    <xf numFmtId="0" fontId="6" fillId="0" borderId="43" xfId="11" applyFont="1" applyBorder="1"/>
    <xf numFmtId="0" fontId="6" fillId="0" borderId="7" xfId="11" applyFont="1" applyBorder="1"/>
    <xf numFmtId="0" fontId="6" fillId="0" borderId="8" xfId="11" applyFont="1" applyBorder="1"/>
    <xf numFmtId="3" fontId="8" fillId="3" borderId="24" xfId="11" applyNumberFormat="1" applyFont="1" applyFill="1" applyBorder="1" applyAlignment="1">
      <alignment vertical="center"/>
    </xf>
    <xf numFmtId="3" fontId="8" fillId="3" borderId="25" xfId="11" applyNumberFormat="1" applyFont="1" applyFill="1" applyBorder="1" applyAlignment="1">
      <alignment vertical="center"/>
    </xf>
    <xf numFmtId="0" fontId="21" fillId="0" borderId="0" xfId="11" applyFont="1" applyBorder="1"/>
    <xf numFmtId="0" fontId="21" fillId="0" borderId="0" xfId="11" applyFont="1" applyBorder="1" applyAlignment="1">
      <alignment vertical="center" wrapText="1"/>
    </xf>
    <xf numFmtId="0" fontId="17" fillId="0" borderId="0" xfId="11" applyFont="1" applyBorder="1" applyAlignment="1">
      <alignment vertical="center"/>
    </xf>
    <xf numFmtId="0" fontId="5" fillId="3" borderId="65" xfId="0" applyFont="1" applyFill="1" applyBorder="1"/>
    <xf numFmtId="3" fontId="8" fillId="3" borderId="68" xfId="11" applyNumberFormat="1" applyFont="1" applyFill="1" applyBorder="1"/>
    <xf numFmtId="3" fontId="8" fillId="3" borderId="69" xfId="11" applyNumberFormat="1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horizontal="left" vertical="center" wrapText="1"/>
    </xf>
    <xf numFmtId="3" fontId="8" fillId="3" borderId="7" xfId="11" applyNumberFormat="1" applyFont="1" applyFill="1" applyBorder="1"/>
    <xf numFmtId="0" fontId="8" fillId="3" borderId="70" xfId="0" applyFont="1" applyFill="1" applyBorder="1"/>
    <xf numFmtId="0" fontId="8" fillId="3" borderId="71" xfId="0" applyFont="1" applyFill="1" applyBorder="1" applyAlignment="1">
      <alignment horizontal="center" vertical="center" wrapText="1"/>
    </xf>
    <xf numFmtId="3" fontId="8" fillId="3" borderId="71" xfId="11" applyNumberFormat="1" applyFont="1" applyFill="1" applyBorder="1"/>
    <xf numFmtId="0" fontId="6" fillId="0" borderId="29" xfId="0" applyFont="1" applyFill="1" applyBorder="1"/>
    <xf numFmtId="0" fontId="6" fillId="0" borderId="43" xfId="0" applyFont="1" applyFill="1" applyBorder="1" applyAlignment="1">
      <alignment vertical="center" wrapText="1"/>
    </xf>
    <xf numFmtId="0" fontId="6" fillId="0" borderId="43" xfId="11" applyFont="1" applyFill="1" applyBorder="1"/>
    <xf numFmtId="3" fontId="6" fillId="0" borderId="43" xfId="11" applyNumberFormat="1" applyFont="1" applyFill="1" applyBorder="1"/>
    <xf numFmtId="0" fontId="15" fillId="0" borderId="0" xfId="11" applyFont="1"/>
    <xf numFmtId="167" fontId="15" fillId="0" borderId="0" xfId="11" applyNumberFormat="1" applyFont="1"/>
    <xf numFmtId="0" fontId="24" fillId="3" borderId="23" xfId="0" applyFont="1" applyFill="1" applyBorder="1"/>
    <xf numFmtId="3" fontId="24" fillId="3" borderId="24" xfId="11" applyNumberFormat="1" applyFont="1" applyFill="1" applyBorder="1"/>
    <xf numFmtId="3" fontId="24" fillId="3" borderId="25" xfId="11" applyNumberFormat="1" applyFont="1" applyFill="1" applyBorder="1"/>
    <xf numFmtId="0" fontId="6" fillId="0" borderId="52" xfId="0" applyFont="1" applyBorder="1"/>
    <xf numFmtId="0" fontId="6" fillId="0" borderId="38" xfId="0" applyFont="1" applyBorder="1" applyAlignment="1">
      <alignment vertical="center" wrapText="1"/>
    </xf>
    <xf numFmtId="0" fontId="6" fillId="0" borderId="38" xfId="11" applyFont="1" applyBorder="1"/>
    <xf numFmtId="3" fontId="6" fillId="0" borderId="38" xfId="11" applyNumberFormat="1" applyFont="1" applyBorder="1"/>
    <xf numFmtId="3" fontId="6" fillId="0" borderId="39" xfId="11" applyNumberFormat="1" applyFont="1" applyBorder="1"/>
    <xf numFmtId="0" fontId="15" fillId="0" borderId="54" xfId="11" applyBorder="1"/>
    <xf numFmtId="0" fontId="15" fillId="0" borderId="54" xfId="11" applyBorder="1" applyAlignment="1">
      <alignment vertical="center" wrapText="1"/>
    </xf>
    <xf numFmtId="0" fontId="15" fillId="0" borderId="0" xfId="11" applyFill="1" applyAlignment="1">
      <alignment vertical="center" wrapText="1"/>
    </xf>
    <xf numFmtId="0" fontId="15" fillId="0" borderId="0" xfId="14" applyAlignment="1">
      <alignment vertical="center"/>
    </xf>
    <xf numFmtId="0" fontId="3" fillId="0" borderId="0" xfId="14" applyFont="1" applyAlignment="1">
      <alignment horizontal="center" vertical="center"/>
    </xf>
    <xf numFmtId="0" fontId="15" fillId="0" borderId="0" xfId="14" applyAlignment="1">
      <alignment vertical="center" wrapText="1"/>
    </xf>
    <xf numFmtId="0" fontId="15" fillId="0" borderId="0" xfId="14" applyAlignment="1">
      <alignment horizontal="center" vertical="center"/>
    </xf>
    <xf numFmtId="0" fontId="15" fillId="0" borderId="54" xfId="14" applyBorder="1" applyAlignment="1">
      <alignment horizontal="center" vertical="center"/>
    </xf>
    <xf numFmtId="0" fontId="15" fillId="0" borderId="54" xfId="14" applyBorder="1" applyAlignment="1">
      <alignment vertical="center"/>
    </xf>
    <xf numFmtId="0" fontId="8" fillId="2" borderId="70" xfId="14" applyFont="1" applyFill="1" applyBorder="1" applyAlignment="1">
      <alignment horizontal="center" vertical="center"/>
    </xf>
    <xf numFmtId="0" fontId="16" fillId="4" borderId="75" xfId="12" applyFont="1" applyFill="1" applyBorder="1" applyAlignment="1">
      <alignment horizontal="center" vertical="center" wrapText="1"/>
    </xf>
    <xf numFmtId="0" fontId="16" fillId="4" borderId="76" xfId="12" applyFont="1" applyFill="1" applyBorder="1" applyAlignment="1">
      <alignment vertical="center" wrapText="1"/>
    </xf>
    <xf numFmtId="0" fontId="18" fillId="2" borderId="75" xfId="14" applyFont="1" applyFill="1" applyBorder="1" applyAlignment="1">
      <alignment horizontal="center" vertical="center"/>
    </xf>
    <xf numFmtId="0" fontId="18" fillId="0" borderId="0" xfId="14" applyFont="1" applyAlignment="1">
      <alignment horizontal="center" vertical="center"/>
    </xf>
    <xf numFmtId="0" fontId="5" fillId="0" borderId="70" xfId="12" applyFont="1" applyBorder="1" applyAlignment="1">
      <alignment horizontal="center" vertical="center"/>
    </xf>
    <xf numFmtId="0" fontId="5" fillId="0" borderId="77" xfId="12" applyFont="1" applyBorder="1" applyAlignment="1">
      <alignment horizontal="left" vertical="center" wrapText="1"/>
    </xf>
    <xf numFmtId="0" fontId="27" fillId="0" borderId="78" xfId="12" applyFont="1" applyBorder="1" applyAlignment="1">
      <alignment horizontal="center" vertical="center"/>
    </xf>
    <xf numFmtId="3" fontId="27" fillId="0" borderId="71" xfId="12" applyNumberFormat="1" applyFont="1" applyFill="1" applyBorder="1" applyAlignment="1">
      <alignment vertical="center"/>
    </xf>
    <xf numFmtId="3" fontId="27" fillId="0" borderId="72" xfId="12" applyNumberFormat="1" applyFont="1" applyFill="1" applyBorder="1" applyAlignment="1">
      <alignment vertical="center"/>
    </xf>
    <xf numFmtId="0" fontId="15" fillId="0" borderId="0" xfId="14" applyFont="1" applyAlignment="1">
      <alignment vertical="center"/>
    </xf>
    <xf numFmtId="0" fontId="6" fillId="0" borderId="79" xfId="12" applyFont="1" applyBorder="1" applyAlignment="1">
      <alignment horizontal="center" vertical="center"/>
    </xf>
    <xf numFmtId="0" fontId="6" fillId="0" borderId="80" xfId="12" applyFont="1" applyBorder="1" applyAlignment="1">
      <alignment horizontal="left" vertical="center" wrapText="1"/>
    </xf>
    <xf numFmtId="0" fontId="28" fillId="0" borderId="80" xfId="12" applyFont="1" applyBorder="1" applyAlignment="1">
      <alignment horizontal="center" vertical="center"/>
    </xf>
    <xf numFmtId="3" fontId="6" fillId="0" borderId="13" xfId="12" applyNumberFormat="1" applyFont="1" applyFill="1" applyBorder="1" applyAlignment="1">
      <alignment vertical="center"/>
    </xf>
    <xf numFmtId="0" fontId="6" fillId="0" borderId="81" xfId="12" applyFont="1" applyBorder="1" applyAlignment="1">
      <alignment horizontal="center" vertical="center"/>
    </xf>
    <xf numFmtId="0" fontId="6" fillId="0" borderId="82" xfId="12" applyFont="1" applyBorder="1" applyAlignment="1">
      <alignment vertical="center" wrapText="1"/>
    </xf>
    <xf numFmtId="0" fontId="29" fillId="0" borderId="82" xfId="12" applyFont="1" applyBorder="1" applyAlignment="1">
      <alignment horizontal="center" vertical="center"/>
    </xf>
    <xf numFmtId="3" fontId="6" fillId="0" borderId="17" xfId="12" applyNumberFormat="1" applyFont="1" applyBorder="1" applyAlignment="1">
      <alignment vertical="center"/>
    </xf>
    <xf numFmtId="0" fontId="21" fillId="0" borderId="0" xfId="14" applyFont="1" applyAlignment="1">
      <alignment vertical="center"/>
    </xf>
    <xf numFmtId="0" fontId="6" fillId="0" borderId="82" xfId="12" applyFont="1" applyBorder="1" applyAlignment="1">
      <alignment horizontal="center" vertical="center" wrapText="1"/>
    </xf>
    <xf numFmtId="0" fontId="6" fillId="0" borderId="83" xfId="12" applyFont="1" applyBorder="1" applyAlignment="1">
      <alignment horizontal="center" vertical="center"/>
    </xf>
    <xf numFmtId="0" fontId="6" fillId="0" borderId="84" xfId="12" applyFont="1" applyBorder="1" applyAlignment="1">
      <alignment horizontal="center" vertical="center" wrapText="1"/>
    </xf>
    <xf numFmtId="0" fontId="30" fillId="0" borderId="0" xfId="14" applyFont="1" applyAlignment="1">
      <alignment vertical="center"/>
    </xf>
    <xf numFmtId="0" fontId="6" fillId="0" borderId="85" xfId="12" applyFont="1" applyBorder="1" applyAlignment="1">
      <alignment horizontal="center" vertical="center"/>
    </xf>
    <xf numFmtId="0" fontId="6" fillId="0" borderId="17" xfId="12" applyFont="1" applyBorder="1" applyAlignment="1">
      <alignment horizontal="center" vertical="center"/>
    </xf>
    <xf numFmtId="0" fontId="6" fillId="0" borderId="80" xfId="12" applyFont="1" applyBorder="1" applyAlignment="1">
      <alignment horizontal="center" vertical="center" wrapText="1"/>
    </xf>
    <xf numFmtId="0" fontId="6" fillId="0" borderId="84" xfId="12" applyFont="1" applyBorder="1" applyAlignment="1">
      <alignment vertical="center" wrapText="1"/>
    </xf>
    <xf numFmtId="0" fontId="29" fillId="0" borderId="84" xfId="12" applyFont="1" applyBorder="1" applyAlignment="1">
      <alignment horizontal="center" vertical="center"/>
    </xf>
    <xf numFmtId="3" fontId="6" fillId="0" borderId="7" xfId="12" applyNumberFormat="1" applyFont="1" applyBorder="1" applyAlignment="1">
      <alignment vertical="center"/>
    </xf>
    <xf numFmtId="0" fontId="5" fillId="3" borderId="9" xfId="12" applyFont="1" applyFill="1" applyBorder="1" applyAlignment="1">
      <alignment vertical="center" wrapText="1"/>
    </xf>
    <xf numFmtId="0" fontId="5" fillId="3" borderId="86" xfId="12" applyFont="1" applyFill="1" applyBorder="1" applyAlignment="1">
      <alignment vertical="center" wrapText="1"/>
    </xf>
    <xf numFmtId="3" fontId="5" fillId="3" borderId="87" xfId="12" applyNumberFormat="1" applyFont="1" applyFill="1" applyBorder="1" applyAlignment="1">
      <alignment vertical="center" wrapText="1"/>
    </xf>
    <xf numFmtId="0" fontId="6" fillId="0" borderId="88" xfId="12" applyFont="1" applyBorder="1" applyAlignment="1">
      <alignment horizontal="center" vertical="center"/>
    </xf>
    <xf numFmtId="0" fontId="6" fillId="0" borderId="89" xfId="12" applyFont="1" applyBorder="1" applyAlignment="1">
      <alignment vertical="center" wrapText="1"/>
    </xf>
    <xf numFmtId="0" fontId="29" fillId="0" borderId="89" xfId="12" applyFont="1" applyBorder="1" applyAlignment="1">
      <alignment horizontal="center" vertical="center"/>
    </xf>
    <xf numFmtId="3" fontId="6" fillId="0" borderId="88" xfId="12" applyNumberFormat="1" applyFont="1" applyBorder="1" applyAlignment="1">
      <alignment vertical="center"/>
    </xf>
    <xf numFmtId="0" fontId="15" fillId="0" borderId="0" xfId="14" applyFont="1" applyBorder="1" applyAlignment="1">
      <alignment vertical="center"/>
    </xf>
    <xf numFmtId="0" fontId="6" fillId="0" borderId="90" xfId="12" applyFont="1" applyBorder="1" applyAlignment="1">
      <alignment horizontal="center" vertical="center"/>
    </xf>
    <xf numFmtId="0" fontId="6" fillId="0" borderId="86" xfId="12" applyFont="1" applyBorder="1" applyAlignment="1">
      <alignment horizontal="left" vertical="center" wrapText="1"/>
    </xf>
    <xf numFmtId="0" fontId="28" fillId="0" borderId="86" xfId="12" applyFont="1" applyBorder="1" applyAlignment="1">
      <alignment horizontal="center" vertical="center"/>
    </xf>
    <xf numFmtId="3" fontId="6" fillId="0" borderId="10" xfId="12" applyNumberFormat="1" applyFont="1" applyFill="1" applyBorder="1" applyAlignment="1">
      <alignment vertical="center"/>
    </xf>
    <xf numFmtId="3" fontId="5" fillId="3" borderId="93" xfId="12" applyNumberFormat="1" applyFont="1" applyFill="1" applyBorder="1" applyAlignment="1">
      <alignment vertical="center"/>
    </xf>
    <xf numFmtId="0" fontId="15" fillId="0" borderId="94" xfId="14" applyFont="1" applyBorder="1" applyAlignment="1">
      <alignment horizontal="center" vertical="center"/>
    </xf>
    <xf numFmtId="0" fontId="31" fillId="0" borderId="55" xfId="14" applyFont="1" applyBorder="1" applyAlignment="1">
      <alignment vertical="center" wrapText="1"/>
    </xf>
    <xf numFmtId="0" fontId="30" fillId="0" borderId="94" xfId="14" applyFont="1" applyBorder="1" applyAlignment="1">
      <alignment horizontal="center" vertical="center"/>
    </xf>
    <xf numFmtId="3" fontId="30" fillId="0" borderId="20" xfId="14" applyNumberFormat="1" applyFont="1" applyFill="1" applyBorder="1" applyAlignment="1">
      <alignment vertical="center"/>
    </xf>
    <xf numFmtId="3" fontId="30" fillId="0" borderId="95" xfId="14" applyNumberFormat="1" applyFont="1" applyFill="1" applyBorder="1" applyAlignment="1">
      <alignment vertical="center"/>
    </xf>
    <xf numFmtId="0" fontId="5" fillId="0" borderId="77" xfId="12" applyFont="1" applyBorder="1" applyAlignment="1">
      <alignment vertical="center" wrapText="1"/>
    </xf>
    <xf numFmtId="0" fontId="32" fillId="0" borderId="78" xfId="12" applyFont="1" applyBorder="1" applyAlignment="1">
      <alignment horizontal="center" vertical="center"/>
    </xf>
    <xf numFmtId="3" fontId="11" fillId="0" borderId="71" xfId="12" applyNumberFormat="1" applyFont="1" applyBorder="1" applyAlignment="1">
      <alignment vertical="center"/>
    </xf>
    <xf numFmtId="3" fontId="11" fillId="0" borderId="72" xfId="12" applyNumberFormat="1" applyFont="1" applyBorder="1" applyAlignment="1">
      <alignment vertical="center"/>
    </xf>
    <xf numFmtId="0" fontId="6" fillId="0" borderId="13" xfId="12" applyFont="1" applyBorder="1" applyAlignment="1">
      <alignment horizontal="center" vertical="center"/>
    </xf>
    <xf numFmtId="0" fontId="6" fillId="0" borderId="80" xfId="12" applyFont="1" applyBorder="1" applyAlignment="1">
      <alignment vertical="center" wrapText="1"/>
    </xf>
    <xf numFmtId="0" fontId="29" fillId="0" borderId="80" xfId="12" applyFont="1" applyBorder="1" applyAlignment="1">
      <alignment horizontal="center" vertical="center"/>
    </xf>
    <xf numFmtId="3" fontId="6" fillId="0" borderId="13" xfId="12" applyNumberFormat="1" applyFont="1" applyBorder="1" applyAlignment="1">
      <alignment vertical="center"/>
    </xf>
    <xf numFmtId="0" fontId="21" fillId="0" borderId="0" xfId="14" applyFont="1" applyBorder="1" applyAlignment="1">
      <alignment vertical="center"/>
    </xf>
    <xf numFmtId="0" fontId="21" fillId="0" borderId="0" xfId="14" applyFont="1" applyBorder="1" applyAlignment="1">
      <alignment vertical="center" wrapText="1"/>
    </xf>
    <xf numFmtId="0" fontId="17" fillId="0" borderId="0" xfId="14" applyFont="1" applyBorder="1" applyAlignment="1">
      <alignment vertical="center"/>
    </xf>
    <xf numFmtId="0" fontId="6" fillId="0" borderId="96" xfId="12" applyFont="1" applyBorder="1" applyAlignment="1">
      <alignment horizontal="center" vertical="center"/>
    </xf>
    <xf numFmtId="0" fontId="6" fillId="0" borderId="97" xfId="12" applyFont="1" applyBorder="1" applyAlignment="1">
      <alignment vertical="center" wrapText="1"/>
    </xf>
    <xf numFmtId="0" fontId="6" fillId="0" borderId="98" xfId="12" applyFont="1" applyBorder="1" applyAlignment="1">
      <alignment horizontal="center" vertical="center"/>
    </xf>
    <xf numFmtId="0" fontId="6" fillId="0" borderId="88" xfId="12" applyFont="1" applyBorder="1" applyAlignment="1">
      <alignment vertical="center" wrapText="1"/>
    </xf>
    <xf numFmtId="3" fontId="6" fillId="0" borderId="88" xfId="12" applyNumberFormat="1" applyFont="1" applyFill="1" applyBorder="1" applyAlignment="1">
      <alignment vertical="center"/>
    </xf>
    <xf numFmtId="3" fontId="5" fillId="3" borderId="99" xfId="12" applyNumberFormat="1" applyFont="1" applyFill="1" applyBorder="1" applyAlignment="1">
      <alignment vertical="center"/>
    </xf>
    <xf numFmtId="0" fontId="15" fillId="0" borderId="79" xfId="14" applyFont="1" applyBorder="1" applyAlignment="1">
      <alignment horizontal="center" vertical="center"/>
    </xf>
    <xf numFmtId="0" fontId="15" fillId="0" borderId="97" xfId="14" applyFont="1" applyBorder="1" applyAlignment="1">
      <alignment vertical="center" wrapText="1"/>
    </xf>
    <xf numFmtId="0" fontId="30" fillId="0" borderId="13" xfId="14" applyFont="1" applyBorder="1" applyAlignment="1">
      <alignment horizontal="center" vertical="center"/>
    </xf>
    <xf numFmtId="3" fontId="30" fillId="0" borderId="13" xfId="14" applyNumberFormat="1" applyFont="1" applyFill="1" applyBorder="1" applyAlignment="1">
      <alignment vertical="center"/>
    </xf>
    <xf numFmtId="3" fontId="30" fillId="0" borderId="100" xfId="14" applyNumberFormat="1" applyFont="1" applyFill="1" applyBorder="1" applyAlignment="1">
      <alignment vertical="center"/>
    </xf>
    <xf numFmtId="0" fontId="5" fillId="0" borderId="71" xfId="12" applyFont="1" applyBorder="1" applyAlignment="1">
      <alignment vertical="center" wrapText="1"/>
    </xf>
    <xf numFmtId="0" fontId="11" fillId="0" borderId="77" xfId="12" applyFont="1" applyBorder="1" applyAlignment="1">
      <alignment horizontal="center" vertical="center"/>
    </xf>
    <xf numFmtId="3" fontId="32" fillId="0" borderId="71" xfId="12" applyNumberFormat="1" applyFont="1" applyFill="1" applyBorder="1" applyAlignment="1">
      <alignment vertical="center"/>
    </xf>
    <xf numFmtId="0" fontId="17" fillId="0" borderId="79" xfId="14" applyFont="1" applyBorder="1" applyAlignment="1">
      <alignment horizontal="center" vertical="center"/>
    </xf>
    <xf numFmtId="0" fontId="17" fillId="0" borderId="13" xfId="14" applyFont="1" applyBorder="1" applyAlignment="1">
      <alignment vertical="center" wrapText="1"/>
    </xf>
    <xf numFmtId="0" fontId="33" fillId="0" borderId="17" xfId="14" applyFont="1" applyBorder="1" applyAlignment="1">
      <alignment horizontal="center" vertical="center"/>
    </xf>
    <xf numFmtId="3" fontId="17" fillId="0" borderId="17" xfId="14" applyNumberFormat="1" applyFont="1" applyFill="1" applyBorder="1" applyAlignment="1">
      <alignment vertical="center"/>
    </xf>
    <xf numFmtId="3" fontId="17" fillId="0" borderId="101" xfId="14" applyNumberFormat="1" applyFont="1" applyFill="1" applyBorder="1" applyAlignment="1">
      <alignment vertical="center"/>
    </xf>
    <xf numFmtId="0" fontId="17" fillId="0" borderId="81" xfId="14" applyFont="1" applyBorder="1" applyAlignment="1">
      <alignment horizontal="center" vertical="center"/>
    </xf>
    <xf numFmtId="0" fontId="17" fillId="0" borderId="17" xfId="14" applyFont="1" applyBorder="1" applyAlignment="1">
      <alignment vertical="center" wrapText="1"/>
    </xf>
    <xf numFmtId="0" fontId="34" fillId="0" borderId="98" xfId="14" applyFont="1" applyBorder="1" applyAlignment="1">
      <alignment horizontal="center" vertical="center"/>
    </xf>
    <xf numFmtId="0" fontId="34" fillId="0" borderId="7" xfId="14" applyFont="1" applyBorder="1" applyAlignment="1">
      <alignment vertical="center" wrapText="1"/>
    </xf>
    <xf numFmtId="0" fontId="33" fillId="0" borderId="7" xfId="14" applyFont="1" applyBorder="1" applyAlignment="1">
      <alignment horizontal="center" vertical="center"/>
    </xf>
    <xf numFmtId="3" fontId="17" fillId="0" borderId="7" xfId="14" applyNumberFormat="1" applyFont="1" applyFill="1" applyBorder="1" applyAlignment="1">
      <alignment vertical="center"/>
    </xf>
    <xf numFmtId="3" fontId="17" fillId="0" borderId="102" xfId="14" applyNumberFormat="1" applyFont="1" applyFill="1" applyBorder="1" applyAlignment="1">
      <alignment vertical="center"/>
    </xf>
    <xf numFmtId="3" fontId="5" fillId="3" borderId="87" xfId="12" applyNumberFormat="1" applyFont="1" applyFill="1" applyBorder="1" applyAlignment="1">
      <alignment vertical="center"/>
    </xf>
    <xf numFmtId="0" fontId="15" fillId="0" borderId="103" xfId="14" applyBorder="1" applyAlignment="1">
      <alignment horizontal="center" vertical="center"/>
    </xf>
    <xf numFmtId="0" fontId="15" fillId="0" borderId="0" xfId="14" applyBorder="1" applyAlignment="1">
      <alignment vertical="center" wrapText="1"/>
    </xf>
    <xf numFmtId="0" fontId="15" fillId="0" borderId="0" xfId="14" applyBorder="1" applyAlignment="1">
      <alignment horizontal="center" vertical="center"/>
    </xf>
    <xf numFmtId="0" fontId="15" fillId="0" borderId="13" xfId="14" applyFill="1" applyBorder="1" applyAlignment="1">
      <alignment vertical="center"/>
    </xf>
    <xf numFmtId="3" fontId="15" fillId="0" borderId="100" xfId="14" applyNumberFormat="1" applyFill="1" applyBorder="1" applyAlignment="1">
      <alignment vertical="center"/>
    </xf>
    <xf numFmtId="0" fontId="35" fillId="0" borderId="0" xfId="14" applyFont="1" applyBorder="1" applyAlignment="1">
      <alignment vertical="center"/>
    </xf>
    <xf numFmtId="0" fontId="36" fillId="0" borderId="0" xfId="14" applyFont="1" applyBorder="1" applyAlignment="1">
      <alignment vertical="center"/>
    </xf>
    <xf numFmtId="0" fontId="36" fillId="0" borderId="0" xfId="14" applyFont="1" applyBorder="1" applyAlignment="1">
      <alignment vertical="center" wrapText="1"/>
    </xf>
    <xf numFmtId="0" fontId="37" fillId="0" borderId="0" xfId="14" applyFont="1" applyBorder="1" applyAlignment="1">
      <alignment vertical="center"/>
    </xf>
    <xf numFmtId="164" fontId="38" fillId="3" borderId="107" xfId="8" applyNumberFormat="1" applyFont="1" applyFill="1" applyBorder="1" applyAlignment="1">
      <alignment vertical="center"/>
    </xf>
    <xf numFmtId="164" fontId="38" fillId="3" borderId="87" xfId="8" applyNumberFormat="1" applyFont="1" applyFill="1" applyBorder="1" applyAlignment="1">
      <alignment vertical="center"/>
    </xf>
    <xf numFmtId="164" fontId="38" fillId="3" borderId="99" xfId="8" applyNumberFormat="1" applyFont="1" applyFill="1" applyBorder="1" applyAlignment="1">
      <alignment vertical="center"/>
    </xf>
    <xf numFmtId="164" fontId="38" fillId="3" borderId="111" xfId="8" applyNumberFormat="1" applyFont="1" applyFill="1" applyBorder="1" applyAlignment="1">
      <alignment vertical="center"/>
    </xf>
    <xf numFmtId="0" fontId="15" fillId="0" borderId="0" xfId="14" applyFill="1" applyAlignment="1">
      <alignment vertical="center"/>
    </xf>
    <xf numFmtId="3" fontId="15" fillId="0" borderId="0" xfId="14" applyNumberFormat="1" applyAlignment="1">
      <alignment vertical="center"/>
    </xf>
    <xf numFmtId="0" fontId="11" fillId="0" borderId="0" xfId="12" applyFont="1"/>
    <xf numFmtId="0" fontId="15" fillId="0" borderId="0" xfId="12"/>
    <xf numFmtId="0" fontId="39" fillId="0" borderId="0" xfId="12" applyFont="1"/>
    <xf numFmtId="0" fontId="5" fillId="4" borderId="70" xfId="12" applyFont="1" applyFill="1" applyBorder="1"/>
    <xf numFmtId="0" fontId="5" fillId="4" borderId="71" xfId="12" applyFont="1" applyFill="1" applyBorder="1" applyAlignment="1">
      <alignment horizontal="center" vertical="center" wrapText="1"/>
    </xf>
    <xf numFmtId="0" fontId="5" fillId="4" borderId="72" xfId="12" applyFont="1" applyFill="1" applyBorder="1" applyAlignment="1">
      <alignment horizontal="center" vertical="center" wrapText="1"/>
    </xf>
    <xf numFmtId="0" fontId="40" fillId="0" borderId="0" xfId="12" applyFont="1"/>
    <xf numFmtId="0" fontId="5" fillId="3" borderId="113" xfId="12" applyFont="1" applyFill="1" applyBorder="1" applyAlignment="1">
      <alignment vertical="center" wrapText="1"/>
    </xf>
    <xf numFmtId="3" fontId="27" fillId="5" borderId="114" xfId="12" applyNumberFormat="1" applyFont="1" applyFill="1" applyBorder="1" applyAlignment="1">
      <alignment vertical="center"/>
    </xf>
    <xf numFmtId="3" fontId="5" fillId="5" borderId="114" xfId="12" applyNumberFormat="1" applyFont="1" applyFill="1" applyBorder="1" applyAlignment="1">
      <alignment vertical="center"/>
    </xf>
    <xf numFmtId="3" fontId="27" fillId="5" borderId="115" xfId="12" applyNumberFormat="1" applyFont="1" applyFill="1" applyBorder="1" applyAlignment="1">
      <alignment vertical="center"/>
    </xf>
    <xf numFmtId="0" fontId="21" fillId="0" borderId="0" xfId="12" applyFont="1"/>
    <xf numFmtId="3" fontId="21" fillId="0" borderId="0" xfId="12" applyNumberFormat="1" applyFont="1"/>
    <xf numFmtId="0" fontId="6" fillId="0" borderId="81" xfId="12" applyFont="1" applyBorder="1" applyAlignment="1">
      <alignment vertical="center" wrapText="1"/>
    </xf>
    <xf numFmtId="3" fontId="6" fillId="0" borderId="101" xfId="12" applyNumberFormat="1" applyFont="1" applyBorder="1" applyAlignment="1">
      <alignment vertical="center"/>
    </xf>
    <xf numFmtId="0" fontId="5" fillId="3" borderId="98" xfId="12" applyFont="1" applyFill="1" applyBorder="1" applyAlignment="1">
      <alignment vertical="center" wrapText="1"/>
    </xf>
    <xf numFmtId="3" fontId="5" fillId="5" borderId="88" xfId="12" applyNumberFormat="1" applyFont="1" applyFill="1" applyBorder="1" applyAlignment="1">
      <alignment vertical="center"/>
    </xf>
    <xf numFmtId="3" fontId="5" fillId="5" borderId="116" xfId="12" applyNumberFormat="1" applyFont="1" applyFill="1" applyBorder="1" applyAlignment="1">
      <alignment vertical="center"/>
    </xf>
    <xf numFmtId="0" fontId="6" fillId="0" borderId="79" xfId="12" applyFont="1" applyBorder="1" applyAlignment="1">
      <alignment vertical="center" wrapText="1"/>
    </xf>
    <xf numFmtId="3" fontId="13" fillId="0" borderId="100" xfId="12" applyNumberFormat="1" applyFont="1" applyFill="1" applyBorder="1" applyAlignment="1">
      <alignment vertical="center"/>
    </xf>
    <xf numFmtId="3" fontId="6" fillId="0" borderId="17" xfId="12" applyNumberFormat="1" applyFont="1" applyFill="1" applyBorder="1" applyAlignment="1">
      <alignment vertical="center"/>
    </xf>
    <xf numFmtId="0" fontId="6" fillId="0" borderId="98" xfId="12" applyFont="1" applyBorder="1" applyAlignment="1">
      <alignment vertical="center" wrapText="1"/>
    </xf>
    <xf numFmtId="3" fontId="13" fillId="0" borderId="116" xfId="12" applyNumberFormat="1" applyFont="1" applyFill="1" applyBorder="1" applyAlignment="1">
      <alignment vertical="center"/>
    </xf>
    <xf numFmtId="0" fontId="13" fillId="3" borderId="117" xfId="12" applyFont="1" applyFill="1" applyBorder="1" applyAlignment="1">
      <alignment vertical="center" wrapText="1"/>
    </xf>
    <xf numFmtId="3" fontId="13" fillId="5" borderId="59" xfId="12" applyNumberFormat="1" applyFont="1" applyFill="1" applyBorder="1" applyAlignment="1">
      <alignment vertical="center"/>
    </xf>
    <xf numFmtId="3" fontId="13" fillId="5" borderId="118" xfId="12" applyNumberFormat="1" applyFont="1" applyFill="1" applyBorder="1" applyAlignment="1">
      <alignment vertical="center"/>
    </xf>
    <xf numFmtId="164" fontId="0" fillId="0" borderId="0" xfId="0" applyNumberFormat="1"/>
    <xf numFmtId="169" fontId="0" fillId="0" borderId="0" xfId="0" applyNumberFormat="1"/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164" fontId="11" fillId="0" borderId="17" xfId="2" applyNumberFormat="1" applyFont="1" applyFill="1" applyBorder="1"/>
    <xf numFmtId="164" fontId="13" fillId="0" borderId="14" xfId="2" applyNumberFormat="1" applyFont="1" applyBorder="1"/>
    <xf numFmtId="43" fontId="13" fillId="0" borderId="18" xfId="2" applyFont="1" applyBorder="1"/>
    <xf numFmtId="0" fontId="6" fillId="0" borderId="17" xfId="0" applyFont="1" applyFill="1" applyBorder="1"/>
    <xf numFmtId="165" fontId="13" fillId="0" borderId="18" xfId="6" applyNumberFormat="1" applyFont="1" applyBorder="1"/>
    <xf numFmtId="43" fontId="6" fillId="0" borderId="17" xfId="1" applyFont="1" applyBorder="1"/>
    <xf numFmtId="43" fontId="6" fillId="0" borderId="7" xfId="1" applyFont="1" applyBorder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14" fillId="3" borderId="35" xfId="0" applyFont="1" applyFill="1" applyBorder="1" applyAlignment="1">
      <alignment horizontal="center"/>
    </xf>
    <xf numFmtId="0" fontId="14" fillId="3" borderId="36" xfId="0" applyFont="1" applyFill="1" applyBorder="1" applyAlignment="1">
      <alignment horizontal="center"/>
    </xf>
    <xf numFmtId="0" fontId="14" fillId="3" borderId="37" xfId="0" applyFont="1" applyFill="1" applyBorder="1" applyAlignment="1">
      <alignment horizontal="center"/>
    </xf>
    <xf numFmtId="0" fontId="14" fillId="3" borderId="53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3" borderId="46" xfId="0" applyFont="1" applyFill="1" applyBorder="1" applyAlignment="1">
      <alignment horizontal="center"/>
    </xf>
    <xf numFmtId="0" fontId="8" fillId="3" borderId="47" xfId="0" applyFont="1" applyFill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18" fillId="3" borderId="44" xfId="0" applyFont="1" applyFill="1" applyBorder="1" applyAlignment="1">
      <alignment horizontal="center"/>
    </xf>
    <xf numFmtId="0" fontId="18" fillId="3" borderId="45" xfId="0" applyFont="1" applyFill="1" applyBorder="1" applyAlignment="1">
      <alignment horizontal="center"/>
    </xf>
    <xf numFmtId="0" fontId="18" fillId="3" borderId="46" xfId="0" applyFont="1" applyFill="1" applyBorder="1" applyAlignment="1">
      <alignment horizontal="center"/>
    </xf>
    <xf numFmtId="0" fontId="15" fillId="0" borderId="73" xfId="11" applyBorder="1" applyAlignment="1">
      <alignment horizontal="center" vertical="center" wrapText="1"/>
    </xf>
    <xf numFmtId="0" fontId="19" fillId="0" borderId="0" xfId="11" applyFont="1" applyBorder="1" applyAlignment="1">
      <alignment horizontal="center" vertical="center" wrapText="1"/>
    </xf>
    <xf numFmtId="0" fontId="7" fillId="2" borderId="19" xfId="11" applyFont="1" applyFill="1" applyBorder="1" applyAlignment="1">
      <alignment horizontal="center" vertical="center"/>
    </xf>
    <xf numFmtId="0" fontId="7" fillId="2" borderId="58" xfId="11" applyFont="1" applyFill="1" applyBorder="1" applyAlignment="1">
      <alignment horizontal="center" vertical="center"/>
    </xf>
    <xf numFmtId="0" fontId="7" fillId="2" borderId="20" xfId="11" applyFont="1" applyFill="1" applyBorder="1" applyAlignment="1">
      <alignment horizontal="center" vertical="center" wrapText="1"/>
    </xf>
    <xf numFmtId="0" fontId="7" fillId="2" borderId="59" xfId="11" applyFont="1" applyFill="1" applyBorder="1" applyAlignment="1">
      <alignment horizontal="center" vertical="center" wrapText="1"/>
    </xf>
    <xf numFmtId="0" fontId="7" fillId="2" borderId="55" xfId="11" applyFont="1" applyFill="1" applyBorder="1" applyAlignment="1">
      <alignment horizontal="center" vertical="center"/>
    </xf>
    <xf numFmtId="0" fontId="7" fillId="2" borderId="60" xfId="11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left" vertical="center" wrapText="1"/>
    </xf>
    <xf numFmtId="0" fontId="5" fillId="3" borderId="67" xfId="0" applyFont="1" applyFill="1" applyBorder="1" applyAlignment="1">
      <alignment horizontal="left" vertical="center" wrapText="1"/>
    </xf>
    <xf numFmtId="0" fontId="24" fillId="3" borderId="63" xfId="0" applyFont="1" applyFill="1" applyBorder="1" applyAlignment="1">
      <alignment horizontal="center" vertical="center" wrapText="1"/>
    </xf>
    <xf numFmtId="0" fontId="24" fillId="3" borderId="46" xfId="0" applyFont="1" applyFill="1" applyBorder="1" applyAlignment="1">
      <alignment horizontal="center" vertical="center" wrapText="1"/>
    </xf>
    <xf numFmtId="0" fontId="38" fillId="3" borderId="104" xfId="12" applyFont="1" applyFill="1" applyBorder="1" applyAlignment="1">
      <alignment horizontal="center" vertical="center" wrapText="1"/>
    </xf>
    <xf numFmtId="0" fontId="38" fillId="3" borderId="105" xfId="12" applyFont="1" applyFill="1" applyBorder="1" applyAlignment="1">
      <alignment horizontal="center" vertical="center" wrapText="1"/>
    </xf>
    <xf numFmtId="0" fontId="38" fillId="3" borderId="106" xfId="12" applyFont="1" applyFill="1" applyBorder="1" applyAlignment="1">
      <alignment horizontal="center" vertical="center" wrapText="1"/>
    </xf>
    <xf numFmtId="0" fontId="38" fillId="3" borderId="91" xfId="12" applyFont="1" applyFill="1" applyBorder="1" applyAlignment="1">
      <alignment horizontal="center" vertical="center"/>
    </xf>
    <xf numFmtId="0" fontId="38" fillId="3" borderId="1" xfId="12" applyFont="1" applyFill="1" applyBorder="1" applyAlignment="1">
      <alignment horizontal="center" vertical="center"/>
    </xf>
    <xf numFmtId="0" fontId="38" fillId="3" borderId="92" xfId="12" applyFont="1" applyFill="1" applyBorder="1" applyAlignment="1">
      <alignment horizontal="center" vertical="center"/>
    </xf>
    <xf numFmtId="0" fontId="38" fillId="3" borderId="108" xfId="12" applyFont="1" applyFill="1" applyBorder="1" applyAlignment="1">
      <alignment horizontal="center" vertical="center" wrapText="1"/>
    </xf>
    <xf numFmtId="0" fontId="38" fillId="3" borderId="109" xfId="12" applyFont="1" applyFill="1" applyBorder="1" applyAlignment="1">
      <alignment horizontal="center" vertical="center" wrapText="1"/>
    </xf>
    <xf numFmtId="0" fontId="38" fillId="3" borderId="110" xfId="12" applyFont="1" applyFill="1" applyBorder="1" applyAlignment="1">
      <alignment horizontal="center" vertical="center" wrapText="1"/>
    </xf>
    <xf numFmtId="0" fontId="15" fillId="0" borderId="73" xfId="14" applyBorder="1" applyAlignment="1">
      <alignment horizontal="center" vertical="center" wrapText="1"/>
    </xf>
    <xf numFmtId="0" fontId="25" fillId="0" borderId="74" xfId="14" applyFont="1" applyBorder="1" applyAlignment="1">
      <alignment horizontal="center" vertical="center" wrapText="1"/>
    </xf>
    <xf numFmtId="0" fontId="5" fillId="3" borderId="91" xfId="12" applyFont="1" applyFill="1" applyBorder="1" applyAlignment="1">
      <alignment horizontal="center" vertical="center" wrapText="1"/>
    </xf>
    <xf numFmtId="0" fontId="5" fillId="3" borderId="1" xfId="12" applyFont="1" applyFill="1" applyBorder="1" applyAlignment="1">
      <alignment horizontal="center" vertical="center" wrapText="1"/>
    </xf>
    <xf numFmtId="0" fontId="5" fillId="3" borderId="92" xfId="12" applyFont="1" applyFill="1" applyBorder="1" applyAlignment="1">
      <alignment horizontal="center" vertical="center" wrapText="1"/>
    </xf>
    <xf numFmtId="0" fontId="8" fillId="4" borderId="78" xfId="12" applyFont="1" applyFill="1" applyBorder="1" applyAlignment="1">
      <alignment horizontal="center"/>
    </xf>
    <xf numFmtId="0" fontId="8" fillId="4" borderId="112" xfId="12" applyFont="1" applyFill="1" applyBorder="1" applyAlignment="1">
      <alignment horizontal="center"/>
    </xf>
    <xf numFmtId="0" fontId="8" fillId="4" borderId="76" xfId="12" applyFont="1" applyFill="1" applyBorder="1" applyAlignment="1">
      <alignment horizontal="center"/>
    </xf>
    <xf numFmtId="0" fontId="15" fillId="0" borderId="103" xfId="12" applyBorder="1" applyAlignment="1">
      <alignment horizontal="center"/>
    </xf>
    <xf numFmtId="0" fontId="15" fillId="0" borderId="0" xfId="12" applyAlignment="1">
      <alignment horizontal="center"/>
    </xf>
  </cellXfs>
  <cellStyles count="18">
    <cellStyle name="Comma" xfId="1" builtinId="3"/>
    <cellStyle name="Comma [0] 2" xfId="3"/>
    <cellStyle name="Comma [0] 3" xfId="4"/>
    <cellStyle name="Comma 2" xfId="5"/>
    <cellStyle name="Comma 3" xfId="6"/>
    <cellStyle name="Comma 4" xfId="7"/>
    <cellStyle name="Comma 4 2" xfId="8"/>
    <cellStyle name="Comma 5" xfId="2"/>
    <cellStyle name="Comma 6" xfId="16"/>
    <cellStyle name="Normal" xfId="0" builtinId="0"/>
    <cellStyle name="Normal 2" xfId="9"/>
    <cellStyle name="Normal 3" xfId="10"/>
    <cellStyle name="Normal 3 2" xfId="11"/>
    <cellStyle name="Normal 3 3" xfId="12"/>
    <cellStyle name="Normal 3_Balance 2010" xfId="13"/>
    <cellStyle name="Normal 4" xfId="14"/>
    <cellStyle name="Normal 4 2" xfId="17"/>
    <cellStyle name="Normale_BILANCIO FKT 1997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kociu/Local%20Settings/Temporary%20Internet%20Files/Content.IE5/PGC3F1WK/Copy%20of%20Kontabilizim%20real%20veprimesh%20HYDROBORSH%202010%20i%20sistemuar%20si%20derdhje%20ortakes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tari i blerjeve "/>
      <sheetName val="Ditari i shitjeve"/>
      <sheetName val="Ditari i bankës në lekë"/>
      <sheetName val="Ditari i bankës në Euro"/>
      <sheetName val="Ditari i arkës reale në lekë"/>
      <sheetName val="Ditari i arkës  reale në Euro"/>
      <sheetName val="Ditari i arkës në Dollar"/>
      <sheetName val="Aktivet e kompanise"/>
      <sheetName val="Kontabilizimi i pagave"/>
      <sheetName val="Permbledhje sherbime gjate 2010"/>
      <sheetName val="Kursi i kembimit te dollarit"/>
      <sheetName val="Veprime sistemuese reale"/>
      <sheetName val="Kursi i kembimit te euros "/>
      <sheetName val="Sistemim shpenzimesh reale"/>
      <sheetName val="PASH reale"/>
      <sheetName val="Centralizator real"/>
      <sheetName val="Aktivi "/>
      <sheetName val="Pasivi"/>
      <sheetName val="PASH "/>
      <sheetName val="Pasqyra e Fluks Mon  Indirekte"/>
      <sheetName val="Pasqyra e Ndrysh.te Kapital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">
          <cell r="L6">
            <v>100000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9"/>
  <sheetViews>
    <sheetView topLeftCell="A10" workbookViewId="0">
      <selection activeCell="D69" sqref="D69"/>
    </sheetView>
  </sheetViews>
  <sheetFormatPr defaultRowHeight="15"/>
  <cols>
    <col min="1" max="1" width="5.28515625" customWidth="1"/>
    <col min="2" max="2" width="44.5703125" customWidth="1"/>
    <col min="3" max="3" width="17" customWidth="1"/>
    <col min="4" max="4" width="19.42578125" customWidth="1"/>
    <col min="5" max="5" width="16.85546875" customWidth="1"/>
    <col min="7" max="8" width="18" bestFit="1" customWidth="1"/>
    <col min="257" max="257" width="5.28515625" customWidth="1"/>
    <col min="258" max="258" width="42.140625" customWidth="1"/>
    <col min="259" max="259" width="17" customWidth="1"/>
    <col min="260" max="260" width="19.42578125" customWidth="1"/>
    <col min="261" max="261" width="16.85546875" customWidth="1"/>
    <col min="513" max="513" width="5.28515625" customWidth="1"/>
    <col min="514" max="514" width="42.140625" customWidth="1"/>
    <col min="515" max="515" width="17" customWidth="1"/>
    <col min="516" max="516" width="19.42578125" customWidth="1"/>
    <col min="517" max="517" width="16.85546875" customWidth="1"/>
    <col min="769" max="769" width="5.28515625" customWidth="1"/>
    <col min="770" max="770" width="42.140625" customWidth="1"/>
    <col min="771" max="771" width="17" customWidth="1"/>
    <col min="772" max="772" width="19.42578125" customWidth="1"/>
    <col min="773" max="773" width="16.85546875" customWidth="1"/>
    <col min="1025" max="1025" width="5.28515625" customWidth="1"/>
    <col min="1026" max="1026" width="42.140625" customWidth="1"/>
    <col min="1027" max="1027" width="17" customWidth="1"/>
    <col min="1028" max="1028" width="19.42578125" customWidth="1"/>
    <col min="1029" max="1029" width="16.85546875" customWidth="1"/>
    <col min="1281" max="1281" width="5.28515625" customWidth="1"/>
    <col min="1282" max="1282" width="42.140625" customWidth="1"/>
    <col min="1283" max="1283" width="17" customWidth="1"/>
    <col min="1284" max="1284" width="19.42578125" customWidth="1"/>
    <col min="1285" max="1285" width="16.85546875" customWidth="1"/>
    <col min="1537" max="1537" width="5.28515625" customWidth="1"/>
    <col min="1538" max="1538" width="42.140625" customWidth="1"/>
    <col min="1539" max="1539" width="17" customWidth="1"/>
    <col min="1540" max="1540" width="19.42578125" customWidth="1"/>
    <col min="1541" max="1541" width="16.85546875" customWidth="1"/>
    <col min="1793" max="1793" width="5.28515625" customWidth="1"/>
    <col min="1794" max="1794" width="42.140625" customWidth="1"/>
    <col min="1795" max="1795" width="17" customWidth="1"/>
    <col min="1796" max="1796" width="19.42578125" customWidth="1"/>
    <col min="1797" max="1797" width="16.85546875" customWidth="1"/>
    <col min="2049" max="2049" width="5.28515625" customWidth="1"/>
    <col min="2050" max="2050" width="42.140625" customWidth="1"/>
    <col min="2051" max="2051" width="17" customWidth="1"/>
    <col min="2052" max="2052" width="19.42578125" customWidth="1"/>
    <col min="2053" max="2053" width="16.85546875" customWidth="1"/>
    <col min="2305" max="2305" width="5.28515625" customWidth="1"/>
    <col min="2306" max="2306" width="42.140625" customWidth="1"/>
    <col min="2307" max="2307" width="17" customWidth="1"/>
    <col min="2308" max="2308" width="19.42578125" customWidth="1"/>
    <col min="2309" max="2309" width="16.85546875" customWidth="1"/>
    <col min="2561" max="2561" width="5.28515625" customWidth="1"/>
    <col min="2562" max="2562" width="42.140625" customWidth="1"/>
    <col min="2563" max="2563" width="17" customWidth="1"/>
    <col min="2564" max="2564" width="19.42578125" customWidth="1"/>
    <col min="2565" max="2565" width="16.85546875" customWidth="1"/>
    <col min="2817" max="2817" width="5.28515625" customWidth="1"/>
    <col min="2818" max="2818" width="42.140625" customWidth="1"/>
    <col min="2819" max="2819" width="17" customWidth="1"/>
    <col min="2820" max="2820" width="19.42578125" customWidth="1"/>
    <col min="2821" max="2821" width="16.85546875" customWidth="1"/>
    <col min="3073" max="3073" width="5.28515625" customWidth="1"/>
    <col min="3074" max="3074" width="42.140625" customWidth="1"/>
    <col min="3075" max="3075" width="17" customWidth="1"/>
    <col min="3076" max="3076" width="19.42578125" customWidth="1"/>
    <col min="3077" max="3077" width="16.85546875" customWidth="1"/>
    <col min="3329" max="3329" width="5.28515625" customWidth="1"/>
    <col min="3330" max="3330" width="42.140625" customWidth="1"/>
    <col min="3331" max="3331" width="17" customWidth="1"/>
    <col min="3332" max="3332" width="19.42578125" customWidth="1"/>
    <col min="3333" max="3333" width="16.85546875" customWidth="1"/>
    <col min="3585" max="3585" width="5.28515625" customWidth="1"/>
    <col min="3586" max="3586" width="42.140625" customWidth="1"/>
    <col min="3587" max="3587" width="17" customWidth="1"/>
    <col min="3588" max="3588" width="19.42578125" customWidth="1"/>
    <col min="3589" max="3589" width="16.85546875" customWidth="1"/>
    <col min="3841" max="3841" width="5.28515625" customWidth="1"/>
    <col min="3842" max="3842" width="42.140625" customWidth="1"/>
    <col min="3843" max="3843" width="17" customWidth="1"/>
    <col min="3844" max="3844" width="19.42578125" customWidth="1"/>
    <col min="3845" max="3845" width="16.85546875" customWidth="1"/>
    <col min="4097" max="4097" width="5.28515625" customWidth="1"/>
    <col min="4098" max="4098" width="42.140625" customWidth="1"/>
    <col min="4099" max="4099" width="17" customWidth="1"/>
    <col min="4100" max="4100" width="19.42578125" customWidth="1"/>
    <col min="4101" max="4101" width="16.85546875" customWidth="1"/>
    <col min="4353" max="4353" width="5.28515625" customWidth="1"/>
    <col min="4354" max="4354" width="42.140625" customWidth="1"/>
    <col min="4355" max="4355" width="17" customWidth="1"/>
    <col min="4356" max="4356" width="19.42578125" customWidth="1"/>
    <col min="4357" max="4357" width="16.85546875" customWidth="1"/>
    <col min="4609" max="4609" width="5.28515625" customWidth="1"/>
    <col min="4610" max="4610" width="42.140625" customWidth="1"/>
    <col min="4611" max="4611" width="17" customWidth="1"/>
    <col min="4612" max="4612" width="19.42578125" customWidth="1"/>
    <col min="4613" max="4613" width="16.85546875" customWidth="1"/>
    <col min="4865" max="4865" width="5.28515625" customWidth="1"/>
    <col min="4866" max="4866" width="42.140625" customWidth="1"/>
    <col min="4867" max="4867" width="17" customWidth="1"/>
    <col min="4868" max="4868" width="19.42578125" customWidth="1"/>
    <col min="4869" max="4869" width="16.85546875" customWidth="1"/>
    <col min="5121" max="5121" width="5.28515625" customWidth="1"/>
    <col min="5122" max="5122" width="42.140625" customWidth="1"/>
    <col min="5123" max="5123" width="17" customWidth="1"/>
    <col min="5124" max="5124" width="19.42578125" customWidth="1"/>
    <col min="5125" max="5125" width="16.85546875" customWidth="1"/>
    <col min="5377" max="5377" width="5.28515625" customWidth="1"/>
    <col min="5378" max="5378" width="42.140625" customWidth="1"/>
    <col min="5379" max="5379" width="17" customWidth="1"/>
    <col min="5380" max="5380" width="19.42578125" customWidth="1"/>
    <col min="5381" max="5381" width="16.85546875" customWidth="1"/>
    <col min="5633" max="5633" width="5.28515625" customWidth="1"/>
    <col min="5634" max="5634" width="42.140625" customWidth="1"/>
    <col min="5635" max="5635" width="17" customWidth="1"/>
    <col min="5636" max="5636" width="19.42578125" customWidth="1"/>
    <col min="5637" max="5637" width="16.85546875" customWidth="1"/>
    <col min="5889" max="5889" width="5.28515625" customWidth="1"/>
    <col min="5890" max="5890" width="42.140625" customWidth="1"/>
    <col min="5891" max="5891" width="17" customWidth="1"/>
    <col min="5892" max="5892" width="19.42578125" customWidth="1"/>
    <col min="5893" max="5893" width="16.85546875" customWidth="1"/>
    <col min="6145" max="6145" width="5.28515625" customWidth="1"/>
    <col min="6146" max="6146" width="42.140625" customWidth="1"/>
    <col min="6147" max="6147" width="17" customWidth="1"/>
    <col min="6148" max="6148" width="19.42578125" customWidth="1"/>
    <col min="6149" max="6149" width="16.85546875" customWidth="1"/>
    <col min="6401" max="6401" width="5.28515625" customWidth="1"/>
    <col min="6402" max="6402" width="42.140625" customWidth="1"/>
    <col min="6403" max="6403" width="17" customWidth="1"/>
    <col min="6404" max="6404" width="19.42578125" customWidth="1"/>
    <col min="6405" max="6405" width="16.85546875" customWidth="1"/>
    <col min="6657" max="6657" width="5.28515625" customWidth="1"/>
    <col min="6658" max="6658" width="42.140625" customWidth="1"/>
    <col min="6659" max="6659" width="17" customWidth="1"/>
    <col min="6660" max="6660" width="19.42578125" customWidth="1"/>
    <col min="6661" max="6661" width="16.85546875" customWidth="1"/>
    <col min="6913" max="6913" width="5.28515625" customWidth="1"/>
    <col min="6914" max="6914" width="42.140625" customWidth="1"/>
    <col min="6915" max="6915" width="17" customWidth="1"/>
    <col min="6916" max="6916" width="19.42578125" customWidth="1"/>
    <col min="6917" max="6917" width="16.85546875" customWidth="1"/>
    <col min="7169" max="7169" width="5.28515625" customWidth="1"/>
    <col min="7170" max="7170" width="42.140625" customWidth="1"/>
    <col min="7171" max="7171" width="17" customWidth="1"/>
    <col min="7172" max="7172" width="19.42578125" customWidth="1"/>
    <col min="7173" max="7173" width="16.85546875" customWidth="1"/>
    <col min="7425" max="7425" width="5.28515625" customWidth="1"/>
    <col min="7426" max="7426" width="42.140625" customWidth="1"/>
    <col min="7427" max="7427" width="17" customWidth="1"/>
    <col min="7428" max="7428" width="19.42578125" customWidth="1"/>
    <col min="7429" max="7429" width="16.85546875" customWidth="1"/>
    <col min="7681" max="7681" width="5.28515625" customWidth="1"/>
    <col min="7682" max="7682" width="42.140625" customWidth="1"/>
    <col min="7683" max="7683" width="17" customWidth="1"/>
    <col min="7684" max="7684" width="19.42578125" customWidth="1"/>
    <col min="7685" max="7685" width="16.85546875" customWidth="1"/>
    <col min="7937" max="7937" width="5.28515625" customWidth="1"/>
    <col min="7938" max="7938" width="42.140625" customWidth="1"/>
    <col min="7939" max="7939" width="17" customWidth="1"/>
    <col min="7940" max="7940" width="19.42578125" customWidth="1"/>
    <col min="7941" max="7941" width="16.85546875" customWidth="1"/>
    <col min="8193" max="8193" width="5.28515625" customWidth="1"/>
    <col min="8194" max="8194" width="42.140625" customWidth="1"/>
    <col min="8195" max="8195" width="17" customWidth="1"/>
    <col min="8196" max="8196" width="19.42578125" customWidth="1"/>
    <col min="8197" max="8197" width="16.85546875" customWidth="1"/>
    <col min="8449" max="8449" width="5.28515625" customWidth="1"/>
    <col min="8450" max="8450" width="42.140625" customWidth="1"/>
    <col min="8451" max="8451" width="17" customWidth="1"/>
    <col min="8452" max="8452" width="19.42578125" customWidth="1"/>
    <col min="8453" max="8453" width="16.85546875" customWidth="1"/>
    <col min="8705" max="8705" width="5.28515625" customWidth="1"/>
    <col min="8706" max="8706" width="42.140625" customWidth="1"/>
    <col min="8707" max="8707" width="17" customWidth="1"/>
    <col min="8708" max="8708" width="19.42578125" customWidth="1"/>
    <col min="8709" max="8709" width="16.85546875" customWidth="1"/>
    <col min="8961" max="8961" width="5.28515625" customWidth="1"/>
    <col min="8962" max="8962" width="42.140625" customWidth="1"/>
    <col min="8963" max="8963" width="17" customWidth="1"/>
    <col min="8964" max="8964" width="19.42578125" customWidth="1"/>
    <col min="8965" max="8965" width="16.85546875" customWidth="1"/>
    <col min="9217" max="9217" width="5.28515625" customWidth="1"/>
    <col min="9218" max="9218" width="42.140625" customWidth="1"/>
    <col min="9219" max="9219" width="17" customWidth="1"/>
    <col min="9220" max="9220" width="19.42578125" customWidth="1"/>
    <col min="9221" max="9221" width="16.85546875" customWidth="1"/>
    <col min="9473" max="9473" width="5.28515625" customWidth="1"/>
    <col min="9474" max="9474" width="42.140625" customWidth="1"/>
    <col min="9475" max="9475" width="17" customWidth="1"/>
    <col min="9476" max="9476" width="19.42578125" customWidth="1"/>
    <col min="9477" max="9477" width="16.85546875" customWidth="1"/>
    <col min="9729" max="9729" width="5.28515625" customWidth="1"/>
    <col min="9730" max="9730" width="42.140625" customWidth="1"/>
    <col min="9731" max="9731" width="17" customWidth="1"/>
    <col min="9732" max="9732" width="19.42578125" customWidth="1"/>
    <col min="9733" max="9733" width="16.85546875" customWidth="1"/>
    <col min="9985" max="9985" width="5.28515625" customWidth="1"/>
    <col min="9986" max="9986" width="42.140625" customWidth="1"/>
    <col min="9987" max="9987" width="17" customWidth="1"/>
    <col min="9988" max="9988" width="19.42578125" customWidth="1"/>
    <col min="9989" max="9989" width="16.85546875" customWidth="1"/>
    <col min="10241" max="10241" width="5.28515625" customWidth="1"/>
    <col min="10242" max="10242" width="42.140625" customWidth="1"/>
    <col min="10243" max="10243" width="17" customWidth="1"/>
    <col min="10244" max="10244" width="19.42578125" customWidth="1"/>
    <col min="10245" max="10245" width="16.85546875" customWidth="1"/>
    <col min="10497" max="10497" width="5.28515625" customWidth="1"/>
    <col min="10498" max="10498" width="42.140625" customWidth="1"/>
    <col min="10499" max="10499" width="17" customWidth="1"/>
    <col min="10500" max="10500" width="19.42578125" customWidth="1"/>
    <col min="10501" max="10501" width="16.85546875" customWidth="1"/>
    <col min="10753" max="10753" width="5.28515625" customWidth="1"/>
    <col min="10754" max="10754" width="42.140625" customWidth="1"/>
    <col min="10755" max="10755" width="17" customWidth="1"/>
    <col min="10756" max="10756" width="19.42578125" customWidth="1"/>
    <col min="10757" max="10757" width="16.85546875" customWidth="1"/>
    <col min="11009" max="11009" width="5.28515625" customWidth="1"/>
    <col min="11010" max="11010" width="42.140625" customWidth="1"/>
    <col min="11011" max="11011" width="17" customWidth="1"/>
    <col min="11012" max="11012" width="19.42578125" customWidth="1"/>
    <col min="11013" max="11013" width="16.85546875" customWidth="1"/>
    <col min="11265" max="11265" width="5.28515625" customWidth="1"/>
    <col min="11266" max="11266" width="42.140625" customWidth="1"/>
    <col min="11267" max="11267" width="17" customWidth="1"/>
    <col min="11268" max="11268" width="19.42578125" customWidth="1"/>
    <col min="11269" max="11269" width="16.85546875" customWidth="1"/>
    <col min="11521" max="11521" width="5.28515625" customWidth="1"/>
    <col min="11522" max="11522" width="42.140625" customWidth="1"/>
    <col min="11523" max="11523" width="17" customWidth="1"/>
    <col min="11524" max="11524" width="19.42578125" customWidth="1"/>
    <col min="11525" max="11525" width="16.85546875" customWidth="1"/>
    <col min="11777" max="11777" width="5.28515625" customWidth="1"/>
    <col min="11778" max="11778" width="42.140625" customWidth="1"/>
    <col min="11779" max="11779" width="17" customWidth="1"/>
    <col min="11780" max="11780" width="19.42578125" customWidth="1"/>
    <col min="11781" max="11781" width="16.85546875" customWidth="1"/>
    <col min="12033" max="12033" width="5.28515625" customWidth="1"/>
    <col min="12034" max="12034" width="42.140625" customWidth="1"/>
    <col min="12035" max="12035" width="17" customWidth="1"/>
    <col min="12036" max="12036" width="19.42578125" customWidth="1"/>
    <col min="12037" max="12037" width="16.85546875" customWidth="1"/>
    <col min="12289" max="12289" width="5.28515625" customWidth="1"/>
    <col min="12290" max="12290" width="42.140625" customWidth="1"/>
    <col min="12291" max="12291" width="17" customWidth="1"/>
    <col min="12292" max="12292" width="19.42578125" customWidth="1"/>
    <col min="12293" max="12293" width="16.85546875" customWidth="1"/>
    <col min="12545" max="12545" width="5.28515625" customWidth="1"/>
    <col min="12546" max="12546" width="42.140625" customWidth="1"/>
    <col min="12547" max="12547" width="17" customWidth="1"/>
    <col min="12548" max="12548" width="19.42578125" customWidth="1"/>
    <col min="12549" max="12549" width="16.85546875" customWidth="1"/>
    <col min="12801" max="12801" width="5.28515625" customWidth="1"/>
    <col min="12802" max="12802" width="42.140625" customWidth="1"/>
    <col min="12803" max="12803" width="17" customWidth="1"/>
    <col min="12804" max="12804" width="19.42578125" customWidth="1"/>
    <col min="12805" max="12805" width="16.85546875" customWidth="1"/>
    <col min="13057" max="13057" width="5.28515625" customWidth="1"/>
    <col min="13058" max="13058" width="42.140625" customWidth="1"/>
    <col min="13059" max="13059" width="17" customWidth="1"/>
    <col min="13060" max="13060" width="19.42578125" customWidth="1"/>
    <col min="13061" max="13061" width="16.85546875" customWidth="1"/>
    <col min="13313" max="13313" width="5.28515625" customWidth="1"/>
    <col min="13314" max="13314" width="42.140625" customWidth="1"/>
    <col min="13315" max="13315" width="17" customWidth="1"/>
    <col min="13316" max="13316" width="19.42578125" customWidth="1"/>
    <col min="13317" max="13317" width="16.85546875" customWidth="1"/>
    <col min="13569" max="13569" width="5.28515625" customWidth="1"/>
    <col min="13570" max="13570" width="42.140625" customWidth="1"/>
    <col min="13571" max="13571" width="17" customWidth="1"/>
    <col min="13572" max="13572" width="19.42578125" customWidth="1"/>
    <col min="13573" max="13573" width="16.85546875" customWidth="1"/>
    <col min="13825" max="13825" width="5.28515625" customWidth="1"/>
    <col min="13826" max="13826" width="42.140625" customWidth="1"/>
    <col min="13827" max="13827" width="17" customWidth="1"/>
    <col min="13828" max="13828" width="19.42578125" customWidth="1"/>
    <col min="13829" max="13829" width="16.85546875" customWidth="1"/>
    <col min="14081" max="14081" width="5.28515625" customWidth="1"/>
    <col min="14082" max="14082" width="42.140625" customWidth="1"/>
    <col min="14083" max="14083" width="17" customWidth="1"/>
    <col min="14084" max="14084" width="19.42578125" customWidth="1"/>
    <col min="14085" max="14085" width="16.85546875" customWidth="1"/>
    <col min="14337" max="14337" width="5.28515625" customWidth="1"/>
    <col min="14338" max="14338" width="42.140625" customWidth="1"/>
    <col min="14339" max="14339" width="17" customWidth="1"/>
    <col min="14340" max="14340" width="19.42578125" customWidth="1"/>
    <col min="14341" max="14341" width="16.85546875" customWidth="1"/>
    <col min="14593" max="14593" width="5.28515625" customWidth="1"/>
    <col min="14594" max="14594" width="42.140625" customWidth="1"/>
    <col min="14595" max="14595" width="17" customWidth="1"/>
    <col min="14596" max="14596" width="19.42578125" customWidth="1"/>
    <col min="14597" max="14597" width="16.85546875" customWidth="1"/>
    <col min="14849" max="14849" width="5.28515625" customWidth="1"/>
    <col min="14850" max="14850" width="42.140625" customWidth="1"/>
    <col min="14851" max="14851" width="17" customWidth="1"/>
    <col min="14852" max="14852" width="19.42578125" customWidth="1"/>
    <col min="14853" max="14853" width="16.85546875" customWidth="1"/>
    <col min="15105" max="15105" width="5.28515625" customWidth="1"/>
    <col min="15106" max="15106" width="42.140625" customWidth="1"/>
    <col min="15107" max="15107" width="17" customWidth="1"/>
    <col min="15108" max="15108" width="19.42578125" customWidth="1"/>
    <col min="15109" max="15109" width="16.85546875" customWidth="1"/>
    <col min="15361" max="15361" width="5.28515625" customWidth="1"/>
    <col min="15362" max="15362" width="42.140625" customWidth="1"/>
    <col min="15363" max="15363" width="17" customWidth="1"/>
    <col min="15364" max="15364" width="19.42578125" customWidth="1"/>
    <col min="15365" max="15365" width="16.85546875" customWidth="1"/>
    <col min="15617" max="15617" width="5.28515625" customWidth="1"/>
    <col min="15618" max="15618" width="42.140625" customWidth="1"/>
    <col min="15619" max="15619" width="17" customWidth="1"/>
    <col min="15620" max="15620" width="19.42578125" customWidth="1"/>
    <col min="15621" max="15621" width="16.85546875" customWidth="1"/>
    <col min="15873" max="15873" width="5.28515625" customWidth="1"/>
    <col min="15874" max="15874" width="42.140625" customWidth="1"/>
    <col min="15875" max="15875" width="17" customWidth="1"/>
    <col min="15876" max="15876" width="19.42578125" customWidth="1"/>
    <col min="15877" max="15877" width="16.85546875" customWidth="1"/>
    <col min="16129" max="16129" width="5.28515625" customWidth="1"/>
    <col min="16130" max="16130" width="42.140625" customWidth="1"/>
    <col min="16131" max="16131" width="17" customWidth="1"/>
    <col min="16132" max="16132" width="19.42578125" customWidth="1"/>
    <col min="16133" max="16133" width="16.85546875" customWidth="1"/>
  </cols>
  <sheetData>
    <row r="1" spans="1:5" ht="15.75">
      <c r="A1" s="370" t="s">
        <v>0</v>
      </c>
      <c r="B1" s="370"/>
      <c r="C1" s="370"/>
      <c r="D1" s="370"/>
      <c r="E1" s="370"/>
    </row>
    <row r="2" spans="1:5" ht="15.75" thickBot="1">
      <c r="B2" s="1"/>
    </row>
    <row r="3" spans="1:5" ht="16.5" thickTop="1" thickBot="1">
      <c r="A3" s="2"/>
      <c r="B3" s="371" t="s">
        <v>172</v>
      </c>
      <c r="C3" s="371"/>
      <c r="D3" s="371"/>
      <c r="E3" s="371"/>
    </row>
    <row r="4" spans="1:5" ht="16.5" thickTop="1" thickBot="1">
      <c r="A4" s="3"/>
      <c r="B4" s="4" t="s">
        <v>1</v>
      </c>
      <c r="C4" s="3"/>
      <c r="D4" s="3"/>
      <c r="E4" s="3"/>
    </row>
    <row r="5" spans="1:5" ht="19.5" thickTop="1" thickBot="1">
      <c r="A5" s="5"/>
      <c r="B5" s="6" t="s">
        <v>2</v>
      </c>
      <c r="C5" s="6" t="s">
        <v>3</v>
      </c>
      <c r="D5" s="6">
        <v>2011</v>
      </c>
      <c r="E5" s="7">
        <v>2010</v>
      </c>
    </row>
    <row r="6" spans="1:5" ht="16.5" thickBot="1">
      <c r="A6" s="8" t="s">
        <v>4</v>
      </c>
      <c r="B6" s="9" t="s">
        <v>5</v>
      </c>
      <c r="C6" s="10"/>
      <c r="D6" s="11"/>
      <c r="E6" s="12"/>
    </row>
    <row r="7" spans="1:5" ht="16.5" thickTop="1" thickBot="1">
      <c r="A7" s="13">
        <v>1</v>
      </c>
      <c r="B7" s="14" t="s">
        <v>6</v>
      </c>
      <c r="C7" s="15">
        <v>1</v>
      </c>
      <c r="D7" s="16">
        <f>SUM(D8:D15)</f>
        <v>1411329</v>
      </c>
      <c r="E7" s="16">
        <f>SUM(E8:E15)</f>
        <v>1613955.7257000001</v>
      </c>
    </row>
    <row r="8" spans="1:5" ht="15.75" thickTop="1">
      <c r="A8" s="18"/>
      <c r="B8" s="19" t="s">
        <v>193</v>
      </c>
      <c r="C8" s="20"/>
      <c r="D8" s="21">
        <v>263315</v>
      </c>
      <c r="E8" s="29">
        <v>1598501.1257</v>
      </c>
    </row>
    <row r="9" spans="1:5">
      <c r="A9" s="361"/>
      <c r="B9" s="19" t="s">
        <v>194</v>
      </c>
      <c r="C9" s="362"/>
      <c r="D9" s="363">
        <v>84943</v>
      </c>
      <c r="E9" s="44"/>
    </row>
    <row r="10" spans="1:5">
      <c r="A10" s="361"/>
      <c r="B10" s="38" t="s">
        <v>195</v>
      </c>
      <c r="C10" s="362"/>
      <c r="D10" s="363">
        <v>469463</v>
      </c>
      <c r="E10" s="29"/>
    </row>
    <row r="11" spans="1:5">
      <c r="A11" s="361"/>
      <c r="B11" s="38" t="s">
        <v>196</v>
      </c>
      <c r="C11" s="362"/>
      <c r="D11" s="363">
        <v>493693</v>
      </c>
      <c r="E11" s="44"/>
    </row>
    <row r="12" spans="1:5">
      <c r="A12" s="361"/>
      <c r="B12" s="38" t="s">
        <v>197</v>
      </c>
      <c r="C12" s="362"/>
      <c r="D12" s="363">
        <v>-145</v>
      </c>
      <c r="E12" s="29"/>
    </row>
    <row r="13" spans="1:5">
      <c r="A13" s="361"/>
      <c r="B13" s="38" t="s">
        <v>198</v>
      </c>
      <c r="C13" s="362"/>
      <c r="D13" s="363">
        <v>87695</v>
      </c>
      <c r="E13" s="44"/>
    </row>
    <row r="14" spans="1:5">
      <c r="A14" s="361"/>
      <c r="B14" s="38" t="s">
        <v>199</v>
      </c>
      <c r="C14" s="362"/>
      <c r="D14" s="363">
        <v>12365</v>
      </c>
      <c r="E14" s="29"/>
    </row>
    <row r="15" spans="1:5" ht="15.75" thickBot="1">
      <c r="A15" s="361"/>
      <c r="B15" s="38" t="s">
        <v>200</v>
      </c>
      <c r="C15" s="362"/>
      <c r="D15" s="363">
        <v>0</v>
      </c>
      <c r="E15" s="29">
        <v>15454.6</v>
      </c>
    </row>
    <row r="16" spans="1:5" ht="16.5" thickTop="1" thickBot="1">
      <c r="A16" s="13">
        <v>2</v>
      </c>
      <c r="B16" s="14" t="s">
        <v>7</v>
      </c>
      <c r="C16" s="15">
        <v>2</v>
      </c>
      <c r="D16" s="16"/>
      <c r="E16" s="16"/>
    </row>
    <row r="17" spans="1:5" ht="15.75" customHeight="1" thickTop="1">
      <c r="A17" s="26" t="s">
        <v>8</v>
      </c>
      <c r="B17" s="19" t="s">
        <v>9</v>
      </c>
      <c r="C17" s="27">
        <v>3</v>
      </c>
      <c r="D17" s="28">
        <v>0</v>
      </c>
      <c r="E17" s="29">
        <v>0</v>
      </c>
    </row>
    <row r="18" spans="1:5" ht="15.75" thickBot="1">
      <c r="A18" s="30" t="s">
        <v>10</v>
      </c>
      <c r="B18" s="22" t="s">
        <v>11</v>
      </c>
      <c r="C18" s="31">
        <v>4</v>
      </c>
      <c r="D18" s="32">
        <v>0</v>
      </c>
      <c r="E18" s="33">
        <v>0</v>
      </c>
    </row>
    <row r="19" spans="1:5" ht="16.5" thickTop="1" thickBot="1">
      <c r="A19" s="13"/>
      <c r="B19" s="14" t="s">
        <v>12</v>
      </c>
      <c r="C19" s="15"/>
      <c r="D19" s="16">
        <f>SUM(D17:D18)</f>
        <v>0</v>
      </c>
      <c r="E19" s="16">
        <f>SUM(E17:E18)</f>
        <v>0</v>
      </c>
    </row>
    <row r="20" spans="1:5" ht="16.5" thickTop="1" thickBot="1">
      <c r="A20" s="23">
        <v>3</v>
      </c>
      <c r="B20" s="24" t="s">
        <v>13</v>
      </c>
      <c r="C20" s="25">
        <v>5</v>
      </c>
      <c r="D20" s="25"/>
      <c r="E20" s="34"/>
    </row>
    <row r="21" spans="1:5" ht="15.75" thickTop="1">
      <c r="A21" s="26" t="s">
        <v>8</v>
      </c>
      <c r="B21" s="19" t="s">
        <v>14</v>
      </c>
      <c r="C21" s="27">
        <v>6</v>
      </c>
      <c r="D21" s="35">
        <f>D22</f>
        <v>92390</v>
      </c>
      <c r="E21" s="364">
        <v>1065753.6000000001</v>
      </c>
    </row>
    <row r="22" spans="1:5">
      <c r="A22" s="26"/>
      <c r="B22" s="19" t="s">
        <v>15</v>
      </c>
      <c r="C22" s="27"/>
      <c r="D22" s="36">
        <v>92390</v>
      </c>
      <c r="E22" s="29">
        <v>1065753.6000000001</v>
      </c>
    </row>
    <row r="23" spans="1:5">
      <c r="A23" s="37" t="s">
        <v>10</v>
      </c>
      <c r="B23" s="38" t="s">
        <v>16</v>
      </c>
      <c r="C23" s="39">
        <v>7</v>
      </c>
      <c r="D23" s="40">
        <f>D24+D25</f>
        <v>30399698</v>
      </c>
      <c r="E23" s="365">
        <v>1546966.1203333333</v>
      </c>
    </row>
    <row r="24" spans="1:5">
      <c r="A24" s="37"/>
      <c r="B24" s="38" t="s">
        <v>17</v>
      </c>
      <c r="C24" s="39"/>
      <c r="D24" s="42">
        <v>30246827</v>
      </c>
      <c r="E24" s="41">
        <v>1530036.1203333333</v>
      </c>
    </row>
    <row r="25" spans="1:5">
      <c r="A25" s="37"/>
      <c r="B25" s="38" t="s">
        <v>18</v>
      </c>
      <c r="C25" s="39"/>
      <c r="D25" s="42">
        <v>152871</v>
      </c>
      <c r="E25" s="41">
        <v>16930</v>
      </c>
    </row>
    <row r="26" spans="1:5">
      <c r="A26" s="37" t="s">
        <v>19</v>
      </c>
      <c r="B26" s="38" t="s">
        <v>20</v>
      </c>
      <c r="C26" s="39">
        <v>8</v>
      </c>
      <c r="D26" s="43">
        <v>27973</v>
      </c>
      <c r="E26" s="44">
        <v>0</v>
      </c>
    </row>
    <row r="27" spans="1:5" ht="15.75" thickBot="1">
      <c r="A27" s="30" t="s">
        <v>21</v>
      </c>
      <c r="B27" s="22" t="s">
        <v>22</v>
      </c>
      <c r="C27" s="31">
        <v>9</v>
      </c>
      <c r="D27" s="32">
        <v>0</v>
      </c>
      <c r="E27" s="33">
        <v>0</v>
      </c>
    </row>
    <row r="28" spans="1:5" ht="16.5" thickTop="1" thickBot="1">
      <c r="A28" s="45"/>
      <c r="B28" s="46" t="s">
        <v>23</v>
      </c>
      <c r="C28" s="47"/>
      <c r="D28" s="48">
        <f>D21+D23+D26+D27</f>
        <v>30520061</v>
      </c>
      <c r="E28" s="49">
        <f>E21+E23+E26+E27</f>
        <v>2612719.7203333331</v>
      </c>
    </row>
    <row r="29" spans="1:5" ht="16.5" thickTop="1" thickBot="1">
      <c r="A29" s="23">
        <v>4</v>
      </c>
      <c r="B29" s="24" t="s">
        <v>24</v>
      </c>
      <c r="C29" s="25">
        <v>10</v>
      </c>
      <c r="D29" s="50"/>
      <c r="E29" s="51"/>
    </row>
    <row r="30" spans="1:5" ht="15.75" thickTop="1">
      <c r="A30" s="26" t="s">
        <v>8</v>
      </c>
      <c r="B30" s="19" t="s">
        <v>201</v>
      </c>
      <c r="C30" s="27">
        <v>11</v>
      </c>
      <c r="D30" s="28">
        <v>97809377</v>
      </c>
      <c r="E30" s="29">
        <v>0</v>
      </c>
    </row>
    <row r="31" spans="1:5">
      <c r="A31" s="37" t="s">
        <v>10</v>
      </c>
      <c r="B31" s="38" t="s">
        <v>25</v>
      </c>
      <c r="C31" s="39">
        <v>12</v>
      </c>
      <c r="D31" s="43">
        <v>0</v>
      </c>
      <c r="E31" s="44">
        <v>0</v>
      </c>
    </row>
    <row r="32" spans="1:5">
      <c r="A32" s="37" t="s">
        <v>19</v>
      </c>
      <c r="B32" s="38" t="s">
        <v>26</v>
      </c>
      <c r="C32" s="39">
        <v>13</v>
      </c>
      <c r="D32" s="43">
        <v>0</v>
      </c>
      <c r="E32" s="44">
        <v>0</v>
      </c>
    </row>
    <row r="33" spans="1:7">
      <c r="A33" s="37" t="s">
        <v>21</v>
      </c>
      <c r="B33" s="38" t="s">
        <v>27</v>
      </c>
      <c r="C33" s="39">
        <v>14</v>
      </c>
      <c r="D33" s="43">
        <v>0</v>
      </c>
      <c r="E33" s="44">
        <v>0</v>
      </c>
    </row>
    <row r="34" spans="1:7" ht="15.75" thickBot="1">
      <c r="A34" s="30" t="s">
        <v>28</v>
      </c>
      <c r="B34" s="22" t="s">
        <v>29</v>
      </c>
      <c r="C34" s="31">
        <v>15</v>
      </c>
      <c r="D34" s="32">
        <v>416790</v>
      </c>
      <c r="E34" s="33">
        <v>0</v>
      </c>
    </row>
    <row r="35" spans="1:7" ht="16.5" thickTop="1" thickBot="1">
      <c r="A35" s="13"/>
      <c r="B35" s="14" t="s">
        <v>30</v>
      </c>
      <c r="C35" s="15"/>
      <c r="D35" s="52">
        <f>D30+D31+D32+D33+D34</f>
        <v>98226167</v>
      </c>
      <c r="E35" s="53">
        <f>E30+E31+E32+E33+E34</f>
        <v>0</v>
      </c>
    </row>
    <row r="36" spans="1:7" ht="16.5" thickTop="1" thickBot="1">
      <c r="A36" s="13">
        <v>5</v>
      </c>
      <c r="B36" s="14" t="s">
        <v>31</v>
      </c>
      <c r="C36" s="15">
        <v>16</v>
      </c>
      <c r="D36" s="16">
        <v>0</v>
      </c>
      <c r="E36" s="17">
        <v>0</v>
      </c>
    </row>
    <row r="37" spans="1:7" ht="16.5" thickTop="1" thickBot="1">
      <c r="A37" s="13">
        <v>6</v>
      </c>
      <c r="B37" s="14" t="s">
        <v>32</v>
      </c>
      <c r="C37" s="15">
        <v>17</v>
      </c>
      <c r="D37" s="16">
        <v>0</v>
      </c>
      <c r="E37" s="17">
        <v>0</v>
      </c>
    </row>
    <row r="38" spans="1:7" ht="16.5" thickTop="1" thickBot="1">
      <c r="A38" s="45">
        <v>7</v>
      </c>
      <c r="B38" s="46" t="s">
        <v>33</v>
      </c>
      <c r="C38" s="54">
        <v>18</v>
      </c>
      <c r="D38" s="55">
        <v>0</v>
      </c>
      <c r="E38" s="56">
        <v>0</v>
      </c>
    </row>
    <row r="39" spans="1:7" ht="19.5" thickTop="1" thickBot="1">
      <c r="A39" s="57"/>
      <c r="B39" s="58" t="s">
        <v>34</v>
      </c>
      <c r="C39" s="59"/>
      <c r="D39" s="60">
        <f>D7+D19+D28+D35+D36+D37+D38</f>
        <v>130157557</v>
      </c>
      <c r="E39" s="61">
        <f>E7+E19+E28+E35+E36+E37+E38</f>
        <v>4226675.4460333334</v>
      </c>
    </row>
    <row r="40" spans="1:7" ht="17.25" thickTop="1" thickBot="1">
      <c r="A40" s="62" t="s">
        <v>35</v>
      </c>
      <c r="B40" s="63" t="s">
        <v>36</v>
      </c>
      <c r="C40" s="64">
        <v>19</v>
      </c>
      <c r="D40" s="65"/>
      <c r="E40" s="66"/>
    </row>
    <row r="41" spans="1:7" ht="16.5" thickTop="1" thickBot="1">
      <c r="A41" s="23">
        <v>1</v>
      </c>
      <c r="B41" s="24" t="s">
        <v>37</v>
      </c>
      <c r="C41" s="25">
        <v>20</v>
      </c>
      <c r="D41" s="50"/>
      <c r="E41" s="51"/>
    </row>
    <row r="42" spans="1:7" ht="15.75" thickTop="1">
      <c r="A42" s="26" t="s">
        <v>8</v>
      </c>
      <c r="B42" s="19" t="s">
        <v>38</v>
      </c>
      <c r="C42" s="27">
        <v>21</v>
      </c>
      <c r="D42" s="28"/>
      <c r="E42" s="29"/>
    </row>
    <row r="43" spans="1:7" ht="12" customHeight="1">
      <c r="A43" s="37" t="s">
        <v>10</v>
      </c>
      <c r="B43" s="38" t="s">
        <v>39</v>
      </c>
      <c r="C43" s="39">
        <v>22</v>
      </c>
      <c r="D43" s="43"/>
      <c r="E43" s="44">
        <v>0</v>
      </c>
    </row>
    <row r="44" spans="1:7">
      <c r="A44" s="37" t="s">
        <v>19</v>
      </c>
      <c r="B44" s="38" t="s">
        <v>40</v>
      </c>
      <c r="C44" s="39">
        <v>23</v>
      </c>
      <c r="D44" s="43"/>
      <c r="E44" s="44"/>
    </row>
    <row r="45" spans="1:7" ht="15.75" thickBot="1">
      <c r="A45" s="30" t="s">
        <v>21</v>
      </c>
      <c r="B45" s="22" t="s">
        <v>41</v>
      </c>
      <c r="C45" s="31">
        <v>24</v>
      </c>
      <c r="D45" s="32"/>
      <c r="E45" s="33"/>
    </row>
    <row r="46" spans="1:7" ht="16.5" thickTop="1" thickBot="1">
      <c r="A46" s="13"/>
      <c r="B46" s="14" t="s">
        <v>42</v>
      </c>
      <c r="C46" s="15"/>
      <c r="D46" s="52">
        <f>SUM(D42:D45)</f>
        <v>0</v>
      </c>
      <c r="E46" s="53">
        <f>SUM(E42:E45)</f>
        <v>0</v>
      </c>
      <c r="G46" s="137"/>
    </row>
    <row r="47" spans="1:7" ht="16.5" thickTop="1" thickBot="1">
      <c r="A47" s="23">
        <v>2</v>
      </c>
      <c r="B47" s="24" t="s">
        <v>43</v>
      </c>
      <c r="C47" s="25">
        <v>25</v>
      </c>
      <c r="D47" s="50"/>
      <c r="E47" s="51"/>
    </row>
    <row r="48" spans="1:7" ht="15.75" thickTop="1">
      <c r="A48" s="26" t="s">
        <v>8</v>
      </c>
      <c r="B48" s="19" t="s">
        <v>44</v>
      </c>
      <c r="C48" s="27">
        <v>26</v>
      </c>
      <c r="D48" s="28">
        <v>0</v>
      </c>
      <c r="E48" s="29">
        <v>0</v>
      </c>
    </row>
    <row r="49" spans="1:8">
      <c r="A49" s="37" t="s">
        <v>10</v>
      </c>
      <c r="B49" s="38" t="s">
        <v>45</v>
      </c>
      <c r="C49" s="39">
        <v>27</v>
      </c>
      <c r="D49" s="43">
        <v>0</v>
      </c>
      <c r="E49" s="44">
        <v>0</v>
      </c>
    </row>
    <row r="50" spans="1:8">
      <c r="A50" s="37" t="s">
        <v>19</v>
      </c>
      <c r="B50" s="38" t="s">
        <v>46</v>
      </c>
      <c r="C50" s="39">
        <v>28</v>
      </c>
      <c r="D50" s="43">
        <v>0</v>
      </c>
      <c r="E50" s="44">
        <v>0</v>
      </c>
      <c r="G50" s="137"/>
    </row>
    <row r="51" spans="1:8">
      <c r="A51" s="37" t="s">
        <v>47</v>
      </c>
      <c r="B51" s="38" t="s">
        <v>48</v>
      </c>
      <c r="C51" s="39"/>
      <c r="D51" s="43">
        <v>778079</v>
      </c>
      <c r="E51" s="44">
        <v>424418</v>
      </c>
    </row>
    <row r="52" spans="1:8">
      <c r="A52" s="37"/>
      <c r="B52" s="38" t="s">
        <v>49</v>
      </c>
      <c r="C52" s="39"/>
      <c r="D52" s="43">
        <v>-219449</v>
      </c>
      <c r="E52" s="44">
        <v>-135623.66041666668</v>
      </c>
    </row>
    <row r="53" spans="1:8">
      <c r="A53" s="30" t="s">
        <v>21</v>
      </c>
      <c r="B53" s="22" t="s">
        <v>50</v>
      </c>
      <c r="C53" s="31">
        <v>29</v>
      </c>
      <c r="D53" s="67"/>
      <c r="E53" s="33"/>
    </row>
    <row r="54" spans="1:8">
      <c r="A54" s="30"/>
      <c r="B54" s="22" t="s">
        <v>51</v>
      </c>
      <c r="C54" s="31"/>
      <c r="D54" s="32">
        <v>728516</v>
      </c>
      <c r="E54" s="33">
        <v>412416</v>
      </c>
      <c r="G54" s="360"/>
    </row>
    <row r="55" spans="1:8">
      <c r="A55" s="30"/>
      <c r="B55" s="22" t="s">
        <v>49</v>
      </c>
      <c r="C55" s="31"/>
      <c r="D55" s="32">
        <v>-162251</v>
      </c>
      <c r="E55" s="33"/>
      <c r="G55" s="360"/>
    </row>
    <row r="56" spans="1:8" ht="15.75" thickBot="1">
      <c r="A56" s="30"/>
      <c r="B56" s="22" t="s">
        <v>52</v>
      </c>
      <c r="C56" s="31"/>
      <c r="D56" s="32">
        <v>156428542</v>
      </c>
      <c r="E56" s="33">
        <v>20876549.222546663</v>
      </c>
    </row>
    <row r="57" spans="1:8" ht="16.5" thickTop="1" thickBot="1">
      <c r="A57" s="13"/>
      <c r="B57" s="14" t="s">
        <v>12</v>
      </c>
      <c r="C57" s="15"/>
      <c r="D57" s="52">
        <f>SUM(D48:D56)</f>
        <v>157553437</v>
      </c>
      <c r="E57" s="53">
        <f>SUM(E48:E56)</f>
        <v>21577759.562129997</v>
      </c>
      <c r="G57" s="359"/>
      <c r="H57" s="360"/>
    </row>
    <row r="58" spans="1:8" ht="16.5" thickTop="1" thickBot="1">
      <c r="A58" s="13">
        <v>3</v>
      </c>
      <c r="B58" s="14" t="s">
        <v>53</v>
      </c>
      <c r="C58" s="15">
        <v>30</v>
      </c>
      <c r="D58" s="16">
        <v>0</v>
      </c>
      <c r="E58" s="17">
        <v>0</v>
      </c>
    </row>
    <row r="59" spans="1:8" ht="16.5" thickTop="1" thickBot="1">
      <c r="A59" s="13">
        <v>4</v>
      </c>
      <c r="B59" s="14" t="s">
        <v>54</v>
      </c>
      <c r="C59" s="15">
        <v>31</v>
      </c>
      <c r="D59" s="16">
        <v>0</v>
      </c>
      <c r="E59" s="17"/>
    </row>
    <row r="60" spans="1:8" ht="15.75" thickTop="1">
      <c r="A60" s="26" t="s">
        <v>8</v>
      </c>
      <c r="B60" s="19" t="s">
        <v>55</v>
      </c>
      <c r="C60" s="27">
        <v>32</v>
      </c>
      <c r="D60" s="28">
        <v>0</v>
      </c>
      <c r="E60" s="29">
        <v>0</v>
      </c>
    </row>
    <row r="61" spans="1:8">
      <c r="A61" s="37" t="s">
        <v>10</v>
      </c>
      <c r="B61" s="38" t="s">
        <v>56</v>
      </c>
      <c r="C61" s="39">
        <v>33</v>
      </c>
      <c r="D61" s="43">
        <v>0</v>
      </c>
      <c r="E61" s="44">
        <v>0</v>
      </c>
    </row>
    <row r="62" spans="1:8">
      <c r="A62" s="37" t="s">
        <v>19</v>
      </c>
      <c r="B62" s="38" t="s">
        <v>57</v>
      </c>
      <c r="C62" s="39">
        <v>34</v>
      </c>
      <c r="D62" s="43">
        <v>0</v>
      </c>
      <c r="E62" s="44">
        <v>0</v>
      </c>
    </row>
    <row r="63" spans="1:8" ht="15.75" thickBot="1">
      <c r="A63" s="68"/>
      <c r="B63" s="22" t="s">
        <v>49</v>
      </c>
      <c r="C63" s="31"/>
      <c r="D63" s="32">
        <v>0</v>
      </c>
      <c r="E63" s="33">
        <v>0</v>
      </c>
    </row>
    <row r="64" spans="1:8" ht="16.5" thickTop="1" thickBot="1">
      <c r="A64" s="13">
        <v>6</v>
      </c>
      <c r="B64" s="14" t="s">
        <v>58</v>
      </c>
      <c r="C64" s="15"/>
      <c r="D64" s="52">
        <v>0</v>
      </c>
      <c r="E64" s="53">
        <f>SUM(E60:E63)</f>
        <v>0</v>
      </c>
    </row>
    <row r="65" spans="1:7" ht="17.25" thickTop="1" thickBot="1">
      <c r="A65" s="69"/>
      <c r="B65" s="14" t="s">
        <v>59</v>
      </c>
      <c r="C65" s="15">
        <v>35</v>
      </c>
      <c r="D65" s="16">
        <v>0</v>
      </c>
      <c r="E65" s="17">
        <v>0</v>
      </c>
    </row>
    <row r="66" spans="1:7" ht="19.5" thickTop="1" thickBot="1">
      <c r="A66" s="70"/>
      <c r="B66" s="14" t="s">
        <v>60</v>
      </c>
      <c r="C66" s="15">
        <v>36</v>
      </c>
      <c r="D66" s="16">
        <v>0</v>
      </c>
      <c r="E66" s="17">
        <v>0</v>
      </c>
      <c r="G66" s="359"/>
    </row>
    <row r="67" spans="1:7" ht="17.25" thickTop="1" thickBot="1">
      <c r="A67" s="372" t="s">
        <v>61</v>
      </c>
      <c r="B67" s="373"/>
      <c r="C67" s="374"/>
      <c r="D67" s="71">
        <f>+D46+D57+D58+D64+D65+D66</f>
        <v>157553437</v>
      </c>
      <c r="E67" s="72">
        <f>+E46+E57+E58+E64+E65+E66</f>
        <v>21577759.562129997</v>
      </c>
      <c r="G67" s="137"/>
    </row>
    <row r="68" spans="1:7" ht="19.5" thickTop="1" thickBot="1">
      <c r="A68" s="375" t="s">
        <v>62</v>
      </c>
      <c r="B68" s="376"/>
      <c r="C68" s="377"/>
      <c r="D68" s="73">
        <f>D39+D67</f>
        <v>287710994</v>
      </c>
      <c r="E68" s="74">
        <f>E39+E67</f>
        <v>25804435.008163329</v>
      </c>
    </row>
    <row r="69" spans="1:7" ht="15.75" thickTop="1"/>
  </sheetData>
  <sheetProtection password="C725" sheet="1" formatCells="0" formatColumns="0" formatRows="0" insertColumns="0" insertRows="0" insertHyperlinks="0" deleteColumns="0" deleteRows="0" sort="0" autoFilter="0" pivotTables="0"/>
  <mergeCells count="4">
    <mergeCell ref="A1:E1"/>
    <mergeCell ref="B3:E3"/>
    <mergeCell ref="A67:C67"/>
    <mergeCell ref="A68:C68"/>
  </mergeCell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D50" sqref="D50"/>
    </sheetView>
  </sheetViews>
  <sheetFormatPr defaultRowHeight="15"/>
  <cols>
    <col min="2" max="2" width="52.7109375" customWidth="1"/>
    <col min="3" max="3" width="19" customWidth="1"/>
    <col min="4" max="4" width="20" customWidth="1"/>
    <col min="5" max="5" width="18.7109375" customWidth="1"/>
    <col min="6" max="6" width="10.140625" bestFit="1" customWidth="1"/>
    <col min="258" max="258" width="52.7109375" customWidth="1"/>
    <col min="259" max="259" width="29.85546875" customWidth="1"/>
    <col min="260" max="260" width="20" customWidth="1"/>
    <col min="261" max="261" width="16.28515625" customWidth="1"/>
    <col min="514" max="514" width="52.7109375" customWidth="1"/>
    <col min="515" max="515" width="29.85546875" customWidth="1"/>
    <col min="516" max="516" width="20" customWidth="1"/>
    <col min="517" max="517" width="16.28515625" customWidth="1"/>
    <col min="770" max="770" width="52.7109375" customWidth="1"/>
    <col min="771" max="771" width="29.85546875" customWidth="1"/>
    <col min="772" max="772" width="20" customWidth="1"/>
    <col min="773" max="773" width="16.28515625" customWidth="1"/>
    <col min="1026" max="1026" width="52.7109375" customWidth="1"/>
    <col min="1027" max="1027" width="29.85546875" customWidth="1"/>
    <col min="1028" max="1028" width="20" customWidth="1"/>
    <col min="1029" max="1029" width="16.28515625" customWidth="1"/>
    <col min="1282" max="1282" width="52.7109375" customWidth="1"/>
    <col min="1283" max="1283" width="29.85546875" customWidth="1"/>
    <col min="1284" max="1284" width="20" customWidth="1"/>
    <col min="1285" max="1285" width="16.28515625" customWidth="1"/>
    <col min="1538" max="1538" width="52.7109375" customWidth="1"/>
    <col min="1539" max="1539" width="29.85546875" customWidth="1"/>
    <col min="1540" max="1540" width="20" customWidth="1"/>
    <col min="1541" max="1541" width="16.28515625" customWidth="1"/>
    <col min="1794" max="1794" width="52.7109375" customWidth="1"/>
    <col min="1795" max="1795" width="29.85546875" customWidth="1"/>
    <col min="1796" max="1796" width="20" customWidth="1"/>
    <col min="1797" max="1797" width="16.28515625" customWidth="1"/>
    <col min="2050" max="2050" width="52.7109375" customWidth="1"/>
    <col min="2051" max="2051" width="29.85546875" customWidth="1"/>
    <col min="2052" max="2052" width="20" customWidth="1"/>
    <col min="2053" max="2053" width="16.28515625" customWidth="1"/>
    <col min="2306" max="2306" width="52.7109375" customWidth="1"/>
    <col min="2307" max="2307" width="29.85546875" customWidth="1"/>
    <col min="2308" max="2308" width="20" customWidth="1"/>
    <col min="2309" max="2309" width="16.28515625" customWidth="1"/>
    <col min="2562" max="2562" width="52.7109375" customWidth="1"/>
    <col min="2563" max="2563" width="29.85546875" customWidth="1"/>
    <col min="2564" max="2564" width="20" customWidth="1"/>
    <col min="2565" max="2565" width="16.28515625" customWidth="1"/>
    <col min="2818" max="2818" width="52.7109375" customWidth="1"/>
    <col min="2819" max="2819" width="29.85546875" customWidth="1"/>
    <col min="2820" max="2820" width="20" customWidth="1"/>
    <col min="2821" max="2821" width="16.28515625" customWidth="1"/>
    <col min="3074" max="3074" width="52.7109375" customWidth="1"/>
    <col min="3075" max="3075" width="29.85546875" customWidth="1"/>
    <col min="3076" max="3076" width="20" customWidth="1"/>
    <col min="3077" max="3077" width="16.28515625" customWidth="1"/>
    <col min="3330" max="3330" width="52.7109375" customWidth="1"/>
    <col min="3331" max="3331" width="29.85546875" customWidth="1"/>
    <col min="3332" max="3332" width="20" customWidth="1"/>
    <col min="3333" max="3333" width="16.28515625" customWidth="1"/>
    <col min="3586" max="3586" width="52.7109375" customWidth="1"/>
    <col min="3587" max="3587" width="29.85546875" customWidth="1"/>
    <col min="3588" max="3588" width="20" customWidth="1"/>
    <col min="3589" max="3589" width="16.28515625" customWidth="1"/>
    <col min="3842" max="3842" width="52.7109375" customWidth="1"/>
    <col min="3843" max="3843" width="29.85546875" customWidth="1"/>
    <col min="3844" max="3844" width="20" customWidth="1"/>
    <col min="3845" max="3845" width="16.28515625" customWidth="1"/>
    <col min="4098" max="4098" width="52.7109375" customWidth="1"/>
    <col min="4099" max="4099" width="29.85546875" customWidth="1"/>
    <col min="4100" max="4100" width="20" customWidth="1"/>
    <col min="4101" max="4101" width="16.28515625" customWidth="1"/>
    <col min="4354" max="4354" width="52.7109375" customWidth="1"/>
    <col min="4355" max="4355" width="29.85546875" customWidth="1"/>
    <col min="4356" max="4356" width="20" customWidth="1"/>
    <col min="4357" max="4357" width="16.28515625" customWidth="1"/>
    <col min="4610" max="4610" width="52.7109375" customWidth="1"/>
    <col min="4611" max="4611" width="29.85546875" customWidth="1"/>
    <col min="4612" max="4612" width="20" customWidth="1"/>
    <col min="4613" max="4613" width="16.28515625" customWidth="1"/>
    <col min="4866" max="4866" width="52.7109375" customWidth="1"/>
    <col min="4867" max="4867" width="29.85546875" customWidth="1"/>
    <col min="4868" max="4868" width="20" customWidth="1"/>
    <col min="4869" max="4869" width="16.28515625" customWidth="1"/>
    <col min="5122" max="5122" width="52.7109375" customWidth="1"/>
    <col min="5123" max="5123" width="29.85546875" customWidth="1"/>
    <col min="5124" max="5124" width="20" customWidth="1"/>
    <col min="5125" max="5125" width="16.28515625" customWidth="1"/>
    <col min="5378" max="5378" width="52.7109375" customWidth="1"/>
    <col min="5379" max="5379" width="29.85546875" customWidth="1"/>
    <col min="5380" max="5380" width="20" customWidth="1"/>
    <col min="5381" max="5381" width="16.28515625" customWidth="1"/>
    <col min="5634" max="5634" width="52.7109375" customWidth="1"/>
    <col min="5635" max="5635" width="29.85546875" customWidth="1"/>
    <col min="5636" max="5636" width="20" customWidth="1"/>
    <col min="5637" max="5637" width="16.28515625" customWidth="1"/>
    <col min="5890" max="5890" width="52.7109375" customWidth="1"/>
    <col min="5891" max="5891" width="29.85546875" customWidth="1"/>
    <col min="5892" max="5892" width="20" customWidth="1"/>
    <col min="5893" max="5893" width="16.28515625" customWidth="1"/>
    <col min="6146" max="6146" width="52.7109375" customWidth="1"/>
    <col min="6147" max="6147" width="29.85546875" customWidth="1"/>
    <col min="6148" max="6148" width="20" customWidth="1"/>
    <col min="6149" max="6149" width="16.28515625" customWidth="1"/>
    <col min="6402" max="6402" width="52.7109375" customWidth="1"/>
    <col min="6403" max="6403" width="29.85546875" customWidth="1"/>
    <col min="6404" max="6404" width="20" customWidth="1"/>
    <col min="6405" max="6405" width="16.28515625" customWidth="1"/>
    <col min="6658" max="6658" width="52.7109375" customWidth="1"/>
    <col min="6659" max="6659" width="29.85546875" customWidth="1"/>
    <col min="6660" max="6660" width="20" customWidth="1"/>
    <col min="6661" max="6661" width="16.28515625" customWidth="1"/>
    <col min="6914" max="6914" width="52.7109375" customWidth="1"/>
    <col min="6915" max="6915" width="29.85546875" customWidth="1"/>
    <col min="6916" max="6916" width="20" customWidth="1"/>
    <col min="6917" max="6917" width="16.28515625" customWidth="1"/>
    <col min="7170" max="7170" width="52.7109375" customWidth="1"/>
    <col min="7171" max="7171" width="29.85546875" customWidth="1"/>
    <col min="7172" max="7172" width="20" customWidth="1"/>
    <col min="7173" max="7173" width="16.28515625" customWidth="1"/>
    <col min="7426" max="7426" width="52.7109375" customWidth="1"/>
    <col min="7427" max="7427" width="29.85546875" customWidth="1"/>
    <col min="7428" max="7428" width="20" customWidth="1"/>
    <col min="7429" max="7429" width="16.28515625" customWidth="1"/>
    <col min="7682" max="7682" width="52.7109375" customWidth="1"/>
    <col min="7683" max="7683" width="29.85546875" customWidth="1"/>
    <col min="7684" max="7684" width="20" customWidth="1"/>
    <col min="7685" max="7685" width="16.28515625" customWidth="1"/>
    <col min="7938" max="7938" width="52.7109375" customWidth="1"/>
    <col min="7939" max="7939" width="29.85546875" customWidth="1"/>
    <col min="7940" max="7940" width="20" customWidth="1"/>
    <col min="7941" max="7941" width="16.28515625" customWidth="1"/>
    <col min="8194" max="8194" width="52.7109375" customWidth="1"/>
    <col min="8195" max="8195" width="29.85546875" customWidth="1"/>
    <col min="8196" max="8196" width="20" customWidth="1"/>
    <col min="8197" max="8197" width="16.28515625" customWidth="1"/>
    <col min="8450" max="8450" width="52.7109375" customWidth="1"/>
    <col min="8451" max="8451" width="29.85546875" customWidth="1"/>
    <col min="8452" max="8452" width="20" customWidth="1"/>
    <col min="8453" max="8453" width="16.28515625" customWidth="1"/>
    <col min="8706" max="8706" width="52.7109375" customWidth="1"/>
    <col min="8707" max="8707" width="29.85546875" customWidth="1"/>
    <col min="8708" max="8708" width="20" customWidth="1"/>
    <col min="8709" max="8709" width="16.28515625" customWidth="1"/>
    <col min="8962" max="8962" width="52.7109375" customWidth="1"/>
    <col min="8963" max="8963" width="29.85546875" customWidth="1"/>
    <col min="8964" max="8964" width="20" customWidth="1"/>
    <col min="8965" max="8965" width="16.28515625" customWidth="1"/>
    <col min="9218" max="9218" width="52.7109375" customWidth="1"/>
    <col min="9219" max="9219" width="29.85546875" customWidth="1"/>
    <col min="9220" max="9220" width="20" customWidth="1"/>
    <col min="9221" max="9221" width="16.28515625" customWidth="1"/>
    <col min="9474" max="9474" width="52.7109375" customWidth="1"/>
    <col min="9475" max="9475" width="29.85546875" customWidth="1"/>
    <col min="9476" max="9476" width="20" customWidth="1"/>
    <col min="9477" max="9477" width="16.28515625" customWidth="1"/>
    <col min="9730" max="9730" width="52.7109375" customWidth="1"/>
    <col min="9731" max="9731" width="29.85546875" customWidth="1"/>
    <col min="9732" max="9732" width="20" customWidth="1"/>
    <col min="9733" max="9733" width="16.28515625" customWidth="1"/>
    <col min="9986" max="9986" width="52.7109375" customWidth="1"/>
    <col min="9987" max="9987" width="29.85546875" customWidth="1"/>
    <col min="9988" max="9988" width="20" customWidth="1"/>
    <col min="9989" max="9989" width="16.28515625" customWidth="1"/>
    <col min="10242" max="10242" width="52.7109375" customWidth="1"/>
    <col min="10243" max="10243" width="29.85546875" customWidth="1"/>
    <col min="10244" max="10244" width="20" customWidth="1"/>
    <col min="10245" max="10245" width="16.28515625" customWidth="1"/>
    <col min="10498" max="10498" width="52.7109375" customWidth="1"/>
    <col min="10499" max="10499" width="29.85546875" customWidth="1"/>
    <col min="10500" max="10500" width="20" customWidth="1"/>
    <col min="10501" max="10501" width="16.28515625" customWidth="1"/>
    <col min="10754" max="10754" width="52.7109375" customWidth="1"/>
    <col min="10755" max="10755" width="29.85546875" customWidth="1"/>
    <col min="10756" max="10756" width="20" customWidth="1"/>
    <col min="10757" max="10757" width="16.28515625" customWidth="1"/>
    <col min="11010" max="11010" width="52.7109375" customWidth="1"/>
    <col min="11011" max="11011" width="29.85546875" customWidth="1"/>
    <col min="11012" max="11012" width="20" customWidth="1"/>
    <col min="11013" max="11013" width="16.28515625" customWidth="1"/>
    <col min="11266" max="11266" width="52.7109375" customWidth="1"/>
    <col min="11267" max="11267" width="29.85546875" customWidth="1"/>
    <col min="11268" max="11268" width="20" customWidth="1"/>
    <col min="11269" max="11269" width="16.28515625" customWidth="1"/>
    <col min="11522" max="11522" width="52.7109375" customWidth="1"/>
    <col min="11523" max="11523" width="29.85546875" customWidth="1"/>
    <col min="11524" max="11524" width="20" customWidth="1"/>
    <col min="11525" max="11525" width="16.28515625" customWidth="1"/>
    <col min="11778" max="11778" width="52.7109375" customWidth="1"/>
    <col min="11779" max="11779" width="29.85546875" customWidth="1"/>
    <col min="11780" max="11780" width="20" customWidth="1"/>
    <col min="11781" max="11781" width="16.28515625" customWidth="1"/>
    <col min="12034" max="12034" width="52.7109375" customWidth="1"/>
    <col min="12035" max="12035" width="29.85546875" customWidth="1"/>
    <col min="12036" max="12036" width="20" customWidth="1"/>
    <col min="12037" max="12037" width="16.28515625" customWidth="1"/>
    <col min="12290" max="12290" width="52.7109375" customWidth="1"/>
    <col min="12291" max="12291" width="29.85546875" customWidth="1"/>
    <col min="12292" max="12292" width="20" customWidth="1"/>
    <col min="12293" max="12293" width="16.28515625" customWidth="1"/>
    <col min="12546" max="12546" width="52.7109375" customWidth="1"/>
    <col min="12547" max="12547" width="29.85546875" customWidth="1"/>
    <col min="12548" max="12548" width="20" customWidth="1"/>
    <col min="12549" max="12549" width="16.28515625" customWidth="1"/>
    <col min="12802" max="12802" width="52.7109375" customWidth="1"/>
    <col min="12803" max="12803" width="29.85546875" customWidth="1"/>
    <col min="12804" max="12804" width="20" customWidth="1"/>
    <col min="12805" max="12805" width="16.28515625" customWidth="1"/>
    <col min="13058" max="13058" width="52.7109375" customWidth="1"/>
    <col min="13059" max="13059" width="29.85546875" customWidth="1"/>
    <col min="13060" max="13060" width="20" customWidth="1"/>
    <col min="13061" max="13061" width="16.28515625" customWidth="1"/>
    <col min="13314" max="13314" width="52.7109375" customWidth="1"/>
    <col min="13315" max="13315" width="29.85546875" customWidth="1"/>
    <col min="13316" max="13316" width="20" customWidth="1"/>
    <col min="13317" max="13317" width="16.28515625" customWidth="1"/>
    <col min="13570" max="13570" width="52.7109375" customWidth="1"/>
    <col min="13571" max="13571" width="29.85546875" customWidth="1"/>
    <col min="13572" max="13572" width="20" customWidth="1"/>
    <col min="13573" max="13573" width="16.28515625" customWidth="1"/>
    <col min="13826" max="13826" width="52.7109375" customWidth="1"/>
    <col min="13827" max="13827" width="29.85546875" customWidth="1"/>
    <col min="13828" max="13828" width="20" customWidth="1"/>
    <col min="13829" max="13829" width="16.28515625" customWidth="1"/>
    <col min="14082" max="14082" width="52.7109375" customWidth="1"/>
    <col min="14083" max="14083" width="29.85546875" customWidth="1"/>
    <col min="14084" max="14084" width="20" customWidth="1"/>
    <col min="14085" max="14085" width="16.28515625" customWidth="1"/>
    <col min="14338" max="14338" width="52.7109375" customWidth="1"/>
    <col min="14339" max="14339" width="29.85546875" customWidth="1"/>
    <col min="14340" max="14340" width="20" customWidth="1"/>
    <col min="14341" max="14341" width="16.28515625" customWidth="1"/>
    <col min="14594" max="14594" width="52.7109375" customWidth="1"/>
    <col min="14595" max="14595" width="29.85546875" customWidth="1"/>
    <col min="14596" max="14596" width="20" customWidth="1"/>
    <col min="14597" max="14597" width="16.28515625" customWidth="1"/>
    <col min="14850" max="14850" width="52.7109375" customWidth="1"/>
    <col min="14851" max="14851" width="29.85546875" customWidth="1"/>
    <col min="14852" max="14852" width="20" customWidth="1"/>
    <col min="14853" max="14853" width="16.28515625" customWidth="1"/>
    <col min="15106" max="15106" width="52.7109375" customWidth="1"/>
    <col min="15107" max="15107" width="29.85546875" customWidth="1"/>
    <col min="15108" max="15108" width="20" customWidth="1"/>
    <col min="15109" max="15109" width="16.28515625" customWidth="1"/>
    <col min="15362" max="15362" width="52.7109375" customWidth="1"/>
    <col min="15363" max="15363" width="29.85546875" customWidth="1"/>
    <col min="15364" max="15364" width="20" customWidth="1"/>
    <col min="15365" max="15365" width="16.28515625" customWidth="1"/>
    <col min="15618" max="15618" width="52.7109375" customWidth="1"/>
    <col min="15619" max="15619" width="29.85546875" customWidth="1"/>
    <col min="15620" max="15620" width="20" customWidth="1"/>
    <col min="15621" max="15621" width="16.28515625" customWidth="1"/>
    <col min="15874" max="15874" width="52.7109375" customWidth="1"/>
    <col min="15875" max="15875" width="29.85546875" customWidth="1"/>
    <col min="15876" max="15876" width="20" customWidth="1"/>
    <col min="15877" max="15877" width="16.28515625" customWidth="1"/>
    <col min="16130" max="16130" width="52.7109375" customWidth="1"/>
    <col min="16131" max="16131" width="29.85546875" customWidth="1"/>
    <col min="16132" max="16132" width="20" customWidth="1"/>
    <col min="16133" max="16133" width="16.28515625" customWidth="1"/>
  </cols>
  <sheetData>
    <row r="1" spans="1:5" ht="15.75">
      <c r="A1" s="370" t="s">
        <v>0</v>
      </c>
      <c r="B1" s="370"/>
      <c r="C1" s="370"/>
      <c r="D1" s="370"/>
      <c r="E1" s="370"/>
    </row>
    <row r="2" spans="1:5" ht="15.75" thickBot="1">
      <c r="A2" s="75"/>
      <c r="B2" s="76"/>
      <c r="C2" s="76"/>
      <c r="D2" s="76"/>
      <c r="E2" s="76"/>
    </row>
    <row r="3" spans="1:5" ht="16.5" thickTop="1" thickBot="1">
      <c r="A3" s="371" t="s">
        <v>172</v>
      </c>
      <c r="B3" s="371"/>
      <c r="C3" s="371"/>
      <c r="D3" s="371"/>
      <c r="E3" s="371"/>
    </row>
    <row r="4" spans="1:5" ht="16.5" thickTop="1" thickBot="1">
      <c r="A4" s="4" t="s">
        <v>1</v>
      </c>
      <c r="B4" s="76"/>
      <c r="C4" s="76"/>
      <c r="D4" s="76"/>
      <c r="E4" s="76"/>
    </row>
    <row r="5" spans="1:5" ht="19.5" thickTop="1" thickBot="1">
      <c r="A5" s="5"/>
      <c r="B5" s="6" t="s">
        <v>63</v>
      </c>
      <c r="C5" s="6" t="s">
        <v>3</v>
      </c>
      <c r="D5" s="6">
        <v>2011</v>
      </c>
      <c r="E5" s="7">
        <v>2010</v>
      </c>
    </row>
    <row r="6" spans="1:5" ht="16.5" thickBot="1">
      <c r="A6" s="77" t="s">
        <v>4</v>
      </c>
      <c r="B6" s="78" t="s">
        <v>64</v>
      </c>
      <c r="C6" s="79"/>
      <c r="D6" s="78"/>
      <c r="E6" s="80"/>
    </row>
    <row r="7" spans="1:5" ht="16.5" thickTop="1" thickBot="1">
      <c r="A7" s="13">
        <v>1</v>
      </c>
      <c r="B7" s="14" t="s">
        <v>65</v>
      </c>
      <c r="C7" s="15">
        <v>37</v>
      </c>
      <c r="D7" s="52">
        <v>0</v>
      </c>
      <c r="E7" s="81">
        <v>0</v>
      </c>
    </row>
    <row r="8" spans="1:5" ht="16.5" thickTop="1" thickBot="1">
      <c r="A8" s="23">
        <v>2</v>
      </c>
      <c r="B8" s="24" t="s">
        <v>66</v>
      </c>
      <c r="C8" s="82">
        <v>38</v>
      </c>
      <c r="D8" s="83"/>
      <c r="E8" s="84"/>
    </row>
    <row r="9" spans="1:5" ht="15.75" thickTop="1">
      <c r="A9" s="26" t="s">
        <v>8</v>
      </c>
      <c r="B9" s="19" t="s">
        <v>67</v>
      </c>
      <c r="C9" s="27">
        <v>39</v>
      </c>
      <c r="D9" s="85">
        <v>0</v>
      </c>
      <c r="E9" s="86">
        <v>0</v>
      </c>
    </row>
    <row r="10" spans="1:5">
      <c r="A10" s="37" t="s">
        <v>10</v>
      </c>
      <c r="B10" s="38" t="s">
        <v>68</v>
      </c>
      <c r="C10" s="39">
        <v>40</v>
      </c>
      <c r="D10" s="87">
        <v>0</v>
      </c>
      <c r="E10" s="88">
        <v>0</v>
      </c>
    </row>
    <row r="11" spans="1:5" ht="15.75" thickBot="1">
      <c r="A11" s="30" t="s">
        <v>19</v>
      </c>
      <c r="B11" s="22" t="s">
        <v>69</v>
      </c>
      <c r="C11" s="31">
        <v>41</v>
      </c>
      <c r="D11" s="89">
        <v>0</v>
      </c>
      <c r="E11" s="90">
        <v>0</v>
      </c>
    </row>
    <row r="12" spans="1:5" ht="16.5" thickTop="1" thickBot="1">
      <c r="A12" s="13"/>
      <c r="B12" s="14" t="s">
        <v>12</v>
      </c>
      <c r="C12" s="91"/>
      <c r="D12" s="52">
        <f>SUM(D9:D11)</f>
        <v>0</v>
      </c>
      <c r="E12" s="81">
        <f>+E9+E10</f>
        <v>0</v>
      </c>
    </row>
    <row r="13" spans="1:5" ht="16.5" thickTop="1" thickBot="1">
      <c r="A13" s="92">
        <v>3</v>
      </c>
      <c r="B13" s="93" t="s">
        <v>70</v>
      </c>
      <c r="C13" s="94">
        <v>42</v>
      </c>
      <c r="D13" s="95"/>
      <c r="E13" s="96"/>
    </row>
    <row r="14" spans="1:5" ht="15.75" thickTop="1">
      <c r="A14" s="26" t="s">
        <v>8</v>
      </c>
      <c r="B14" s="19" t="s">
        <v>71</v>
      </c>
      <c r="C14" s="27">
        <v>43</v>
      </c>
      <c r="D14" s="97">
        <v>12732520</v>
      </c>
      <c r="E14" s="86">
        <v>134641.99799999801</v>
      </c>
    </row>
    <row r="15" spans="1:5">
      <c r="A15" s="37" t="s">
        <v>10</v>
      </c>
      <c r="B15" s="38" t="s">
        <v>72</v>
      </c>
      <c r="C15" s="39">
        <v>44</v>
      </c>
      <c r="D15" s="98">
        <v>359606</v>
      </c>
      <c r="E15" s="88">
        <v>750187</v>
      </c>
    </row>
    <row r="16" spans="1:5">
      <c r="A16" s="37" t="s">
        <v>19</v>
      </c>
      <c r="B16" s="38" t="s">
        <v>73</v>
      </c>
      <c r="C16" s="39">
        <v>45</v>
      </c>
      <c r="D16" s="99">
        <v>65738</v>
      </c>
      <c r="E16" s="367"/>
    </row>
    <row r="17" spans="1:6">
      <c r="A17" s="37"/>
      <c r="B17" s="38" t="s">
        <v>74</v>
      </c>
      <c r="C17" s="39"/>
      <c r="D17" s="87">
        <v>46788</v>
      </c>
      <c r="E17" s="86">
        <v>23463.5</v>
      </c>
    </row>
    <row r="18" spans="1:6">
      <c r="A18" s="37"/>
      <c r="B18" s="38" t="s">
        <v>75</v>
      </c>
      <c r="C18" s="39"/>
      <c r="D18" s="87">
        <v>27999</v>
      </c>
      <c r="E18" s="88">
        <v>64444</v>
      </c>
    </row>
    <row r="19" spans="1:6">
      <c r="A19" s="37"/>
      <c r="B19" s="100" t="s">
        <v>76</v>
      </c>
      <c r="C19" s="39"/>
      <c r="D19" s="368">
        <v>0</v>
      </c>
      <c r="E19" s="90">
        <v>28554.560280000027</v>
      </c>
    </row>
    <row r="20" spans="1:6">
      <c r="A20" s="37"/>
      <c r="B20" s="366" t="s">
        <v>202</v>
      </c>
      <c r="C20" s="39"/>
      <c r="D20" s="368">
        <v>0</v>
      </c>
      <c r="E20" s="88">
        <v>0</v>
      </c>
    </row>
    <row r="21" spans="1:6">
      <c r="A21" s="37" t="s">
        <v>21</v>
      </c>
      <c r="B21" s="38" t="s">
        <v>77</v>
      </c>
      <c r="C21" s="39">
        <v>46</v>
      </c>
      <c r="D21" s="87">
        <v>228828340</v>
      </c>
      <c r="E21" s="88">
        <v>23819135.419999998</v>
      </c>
      <c r="F21" s="137"/>
    </row>
    <row r="22" spans="1:6" ht="15.75" thickBot="1">
      <c r="A22" s="30" t="s">
        <v>28</v>
      </c>
      <c r="B22" s="22" t="s">
        <v>78</v>
      </c>
      <c r="C22" s="31">
        <v>47</v>
      </c>
      <c r="D22" s="369">
        <v>0</v>
      </c>
      <c r="E22" s="90">
        <v>0</v>
      </c>
    </row>
    <row r="23" spans="1:6" ht="16.5" thickTop="1" thickBot="1">
      <c r="A23" s="13"/>
      <c r="B23" s="14" t="s">
        <v>23</v>
      </c>
      <c r="C23" s="91"/>
      <c r="D23" s="52">
        <f>SUM(D14:D22)</f>
        <v>242060991</v>
      </c>
      <c r="E23" s="81">
        <f>SUM(E14:E22)</f>
        <v>24820426.478279997</v>
      </c>
    </row>
    <row r="24" spans="1:6" ht="16.5" thickTop="1" thickBot="1">
      <c r="A24" s="101">
        <v>4</v>
      </c>
      <c r="B24" s="102" t="s">
        <v>79</v>
      </c>
      <c r="C24" s="103">
        <v>48</v>
      </c>
      <c r="D24" s="104">
        <v>0</v>
      </c>
      <c r="E24" s="105">
        <v>0</v>
      </c>
    </row>
    <row r="25" spans="1:6" ht="16.5" thickTop="1" thickBot="1">
      <c r="A25" s="45">
        <v>5</v>
      </c>
      <c r="B25" s="46" t="s">
        <v>80</v>
      </c>
      <c r="C25" s="54">
        <v>49</v>
      </c>
      <c r="D25" s="48">
        <v>0</v>
      </c>
      <c r="E25" s="106">
        <v>0</v>
      </c>
    </row>
    <row r="26" spans="1:6" ht="17.25" thickTop="1" thickBot="1">
      <c r="A26" s="380" t="s">
        <v>81</v>
      </c>
      <c r="B26" s="381"/>
      <c r="C26" s="382"/>
      <c r="D26" s="60">
        <f>D7+D12+D23+D24+D25</f>
        <v>242060991</v>
      </c>
      <c r="E26" s="107">
        <f>E7+E12+E23+E24+E25</f>
        <v>24820426.478279997</v>
      </c>
    </row>
    <row r="27" spans="1:6" ht="17.25" thickTop="1" thickBot="1">
      <c r="A27" s="108" t="s">
        <v>35</v>
      </c>
      <c r="B27" s="109" t="s">
        <v>82</v>
      </c>
      <c r="C27" s="110">
        <v>50</v>
      </c>
      <c r="D27" s="111"/>
      <c r="E27" s="112"/>
    </row>
    <row r="28" spans="1:6" ht="16.5" thickTop="1" thickBot="1">
      <c r="A28" s="92">
        <v>1</v>
      </c>
      <c r="B28" s="93" t="s">
        <v>83</v>
      </c>
      <c r="C28" s="113">
        <v>51</v>
      </c>
      <c r="D28" s="95">
        <v>44642627</v>
      </c>
      <c r="E28" s="96"/>
    </row>
    <row r="29" spans="1:6" ht="15.75" thickTop="1">
      <c r="A29" s="114" t="s">
        <v>8</v>
      </c>
      <c r="B29" s="19" t="s">
        <v>84</v>
      </c>
      <c r="C29" s="27">
        <v>52</v>
      </c>
      <c r="D29" s="85">
        <v>0</v>
      </c>
      <c r="E29" s="86">
        <v>0</v>
      </c>
    </row>
    <row r="30" spans="1:6" ht="15.75" thickBot="1">
      <c r="A30" s="115" t="s">
        <v>10</v>
      </c>
      <c r="B30" s="22" t="s">
        <v>85</v>
      </c>
      <c r="C30" s="31">
        <v>53</v>
      </c>
      <c r="D30" s="89">
        <v>0</v>
      </c>
      <c r="E30" s="90">
        <v>0</v>
      </c>
    </row>
    <row r="31" spans="1:6" ht="16.5" thickTop="1" thickBot="1">
      <c r="A31" s="13"/>
      <c r="B31" s="14" t="s">
        <v>42</v>
      </c>
      <c r="C31" s="91"/>
      <c r="D31" s="52">
        <f>D28</f>
        <v>44642627</v>
      </c>
      <c r="E31" s="81">
        <f>SUM(E29:E30)</f>
        <v>0</v>
      </c>
    </row>
    <row r="32" spans="1:6" ht="16.5" thickTop="1" thickBot="1">
      <c r="A32" s="101">
        <v>2</v>
      </c>
      <c r="B32" s="102" t="s">
        <v>86</v>
      </c>
      <c r="C32" s="103">
        <v>54</v>
      </c>
      <c r="D32" s="52">
        <v>0</v>
      </c>
      <c r="E32" s="81">
        <v>0</v>
      </c>
    </row>
    <row r="33" spans="1:5" ht="16.5" thickTop="1" thickBot="1">
      <c r="A33" s="13">
        <v>3</v>
      </c>
      <c r="B33" s="14" t="s">
        <v>87</v>
      </c>
      <c r="C33" s="91">
        <v>55</v>
      </c>
      <c r="D33" s="52"/>
      <c r="E33" s="81">
        <v>0</v>
      </c>
    </row>
    <row r="34" spans="1:5" ht="16.5" thickTop="1" thickBot="1">
      <c r="A34" s="13">
        <v>4</v>
      </c>
      <c r="B34" s="14" t="s">
        <v>79</v>
      </c>
      <c r="C34" s="91">
        <v>56</v>
      </c>
      <c r="D34" s="52"/>
      <c r="E34" s="81">
        <v>0</v>
      </c>
    </row>
    <row r="35" spans="1:5" ht="17.25" thickTop="1" thickBot="1">
      <c r="A35" s="372" t="s">
        <v>88</v>
      </c>
      <c r="B35" s="373"/>
      <c r="C35" s="374"/>
      <c r="D35" s="71">
        <f>D31+D32+D33+D34</f>
        <v>44642627</v>
      </c>
      <c r="E35" s="116">
        <f>E31+E32+E33+E34</f>
        <v>0</v>
      </c>
    </row>
    <row r="36" spans="1:5" ht="17.25" thickTop="1" thickBot="1">
      <c r="A36" s="383" t="s">
        <v>89</v>
      </c>
      <c r="B36" s="384"/>
      <c r="C36" s="385"/>
      <c r="D36" s="117">
        <f>D35+D26</f>
        <v>286703618</v>
      </c>
      <c r="E36" s="118">
        <f>E35+E26</f>
        <v>24820426.478279997</v>
      </c>
    </row>
    <row r="37" spans="1:5" ht="17.25" thickTop="1" thickBot="1">
      <c r="A37" s="108" t="s">
        <v>90</v>
      </c>
      <c r="B37" s="109" t="s">
        <v>91</v>
      </c>
      <c r="C37" s="110">
        <v>57</v>
      </c>
      <c r="D37" s="111">
        <f>D40</f>
        <v>100000</v>
      </c>
      <c r="E37" s="112">
        <f>E40</f>
        <v>100000</v>
      </c>
    </row>
    <row r="38" spans="1:5" ht="26.25" thickTop="1">
      <c r="A38" s="119">
        <v>1</v>
      </c>
      <c r="B38" s="120" t="s">
        <v>92</v>
      </c>
      <c r="C38" s="121">
        <v>58</v>
      </c>
      <c r="D38" s="122"/>
      <c r="E38" s="123">
        <v>0</v>
      </c>
    </row>
    <row r="39" spans="1:5" ht="25.5">
      <c r="A39" s="124">
        <v>2</v>
      </c>
      <c r="B39" s="125" t="s">
        <v>93</v>
      </c>
      <c r="C39" s="126">
        <v>59</v>
      </c>
      <c r="D39" s="127"/>
      <c r="E39" s="128">
        <v>0</v>
      </c>
    </row>
    <row r="40" spans="1:5">
      <c r="A40" s="124">
        <v>3</v>
      </c>
      <c r="B40" s="125" t="s">
        <v>94</v>
      </c>
      <c r="C40" s="126">
        <v>60</v>
      </c>
      <c r="D40" s="127">
        <f>'[2]Centralizator real'!L6</f>
        <v>100000</v>
      </c>
      <c r="E40" s="128">
        <v>100000</v>
      </c>
    </row>
    <row r="41" spans="1:5">
      <c r="A41" s="124">
        <v>4</v>
      </c>
      <c r="B41" s="125" t="s">
        <v>95</v>
      </c>
      <c r="C41" s="126">
        <v>61</v>
      </c>
      <c r="D41" s="127"/>
      <c r="E41" s="128">
        <v>0</v>
      </c>
    </row>
    <row r="42" spans="1:5">
      <c r="A42" s="124">
        <v>5</v>
      </c>
      <c r="B42" s="125" t="s">
        <v>96</v>
      </c>
      <c r="C42" s="126">
        <v>62</v>
      </c>
      <c r="D42" s="127"/>
      <c r="E42" s="128">
        <v>0</v>
      </c>
    </row>
    <row r="43" spans="1:5">
      <c r="A43" s="124">
        <v>6</v>
      </c>
      <c r="B43" s="125" t="s">
        <v>97</v>
      </c>
      <c r="C43" s="126">
        <v>63</v>
      </c>
      <c r="D43" s="127"/>
      <c r="E43" s="128">
        <v>0</v>
      </c>
    </row>
    <row r="44" spans="1:5">
      <c r="A44" s="124">
        <v>7</v>
      </c>
      <c r="B44" s="125" t="s">
        <v>98</v>
      </c>
      <c r="C44" s="126">
        <v>64</v>
      </c>
      <c r="D44" s="127"/>
      <c r="E44" s="128"/>
    </row>
    <row r="45" spans="1:5">
      <c r="A45" s="124">
        <v>8</v>
      </c>
      <c r="B45" s="125" t="s">
        <v>99</v>
      </c>
      <c r="C45" s="126">
        <v>65</v>
      </c>
      <c r="D45" s="127"/>
      <c r="E45" s="128"/>
    </row>
    <row r="46" spans="1:5">
      <c r="A46" s="124">
        <v>9</v>
      </c>
      <c r="B46" s="125" t="s">
        <v>100</v>
      </c>
      <c r="C46" s="126">
        <v>66</v>
      </c>
      <c r="D46" s="127">
        <v>884008.5</v>
      </c>
      <c r="E46" s="128">
        <v>412.73</v>
      </c>
    </row>
    <row r="47" spans="1:5" ht="15.75" thickBot="1">
      <c r="A47" s="129">
        <v>10</v>
      </c>
      <c r="B47" s="130" t="s">
        <v>101</v>
      </c>
      <c r="C47" s="131">
        <v>67</v>
      </c>
      <c r="D47" s="132">
        <v>23367.5</v>
      </c>
      <c r="E47" s="133">
        <v>883596</v>
      </c>
    </row>
    <row r="48" spans="1:5" ht="17.25" thickTop="1" thickBot="1">
      <c r="A48" s="386" t="s">
        <v>102</v>
      </c>
      <c r="B48" s="387"/>
      <c r="C48" s="388"/>
      <c r="D48" s="134">
        <f>D37+D47+D46</f>
        <v>1007376</v>
      </c>
      <c r="E48" s="135">
        <f>E46+E47+E40</f>
        <v>984008.73</v>
      </c>
    </row>
    <row r="49" spans="1:5" ht="20.25" customHeight="1" thickTop="1" thickBot="1">
      <c r="A49" s="136"/>
      <c r="B49" s="378" t="s">
        <v>103</v>
      </c>
      <c r="C49" s="379"/>
      <c r="D49" s="73">
        <f>D36+D48-0.5</f>
        <v>287710993.5</v>
      </c>
      <c r="E49" s="73">
        <f>E36+E48-0.5</f>
        <v>25804434.708279997</v>
      </c>
    </row>
    <row r="50" spans="1:5" ht="15.75" thickTop="1">
      <c r="D50" s="137"/>
      <c r="E50" s="137"/>
    </row>
    <row r="51" spans="1:5">
      <c r="A51" s="138"/>
      <c r="B51" s="138"/>
      <c r="C51" s="138"/>
      <c r="D51" s="139"/>
    </row>
    <row r="52" spans="1:5">
      <c r="B52" t="s">
        <v>104</v>
      </c>
    </row>
  </sheetData>
  <sheetProtection password="C725" sheet="1" formatCells="0" formatColumns="0" formatRows="0" insertColumns="0" insertRows="0" insertHyperlinks="0" deleteColumns="0" deleteRows="0" sort="0" autoFilter="0" pivotTables="0"/>
  <mergeCells count="7">
    <mergeCell ref="B49:C49"/>
    <mergeCell ref="A1:E1"/>
    <mergeCell ref="A3:E3"/>
    <mergeCell ref="A26:C26"/>
    <mergeCell ref="A35:C35"/>
    <mergeCell ref="A36:C36"/>
    <mergeCell ref="A48:C48"/>
  </mergeCells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41"/>
  <sheetViews>
    <sheetView tabSelected="1" workbookViewId="0">
      <selection activeCell="D33" sqref="D33"/>
    </sheetView>
  </sheetViews>
  <sheetFormatPr defaultRowHeight="12.75"/>
  <cols>
    <col min="1" max="1" width="6" style="140" customWidth="1"/>
    <col min="2" max="2" width="45.5703125" style="142" customWidth="1"/>
    <col min="3" max="3" width="15.7109375" style="140" customWidth="1"/>
    <col min="4" max="4" width="19.7109375" style="140" customWidth="1"/>
    <col min="5" max="5" width="19.85546875" style="140" customWidth="1"/>
    <col min="6" max="8" width="9.140625" style="140" customWidth="1"/>
    <col min="9" max="9" width="12.28515625" style="140" bestFit="1" customWidth="1"/>
    <col min="10" max="256" width="9.140625" style="140"/>
    <col min="257" max="257" width="4.28515625" style="140" customWidth="1"/>
    <col min="258" max="258" width="45.5703125" style="140" customWidth="1"/>
    <col min="259" max="259" width="10.85546875" style="140" customWidth="1"/>
    <col min="260" max="260" width="17.85546875" style="140" customWidth="1"/>
    <col min="261" max="261" width="18" style="140" customWidth="1"/>
    <col min="262" max="264" width="9.140625" style="140" customWidth="1"/>
    <col min="265" max="265" width="12.28515625" style="140" bestFit="1" customWidth="1"/>
    <col min="266" max="512" width="9.140625" style="140"/>
    <col min="513" max="513" width="4.28515625" style="140" customWidth="1"/>
    <col min="514" max="514" width="45.5703125" style="140" customWidth="1"/>
    <col min="515" max="515" width="10.85546875" style="140" customWidth="1"/>
    <col min="516" max="516" width="17.85546875" style="140" customWidth="1"/>
    <col min="517" max="517" width="18" style="140" customWidth="1"/>
    <col min="518" max="520" width="9.140625" style="140" customWidth="1"/>
    <col min="521" max="521" width="12.28515625" style="140" bestFit="1" customWidth="1"/>
    <col min="522" max="768" width="9.140625" style="140"/>
    <col min="769" max="769" width="4.28515625" style="140" customWidth="1"/>
    <col min="770" max="770" width="45.5703125" style="140" customWidth="1"/>
    <col min="771" max="771" width="10.85546875" style="140" customWidth="1"/>
    <col min="772" max="772" width="17.85546875" style="140" customWidth="1"/>
    <col min="773" max="773" width="18" style="140" customWidth="1"/>
    <col min="774" max="776" width="9.140625" style="140" customWidth="1"/>
    <col min="777" max="777" width="12.28515625" style="140" bestFit="1" customWidth="1"/>
    <col min="778" max="1024" width="9.140625" style="140"/>
    <col min="1025" max="1025" width="4.28515625" style="140" customWidth="1"/>
    <col min="1026" max="1026" width="45.5703125" style="140" customWidth="1"/>
    <col min="1027" max="1027" width="10.85546875" style="140" customWidth="1"/>
    <col min="1028" max="1028" width="17.85546875" style="140" customWidth="1"/>
    <col min="1029" max="1029" width="18" style="140" customWidth="1"/>
    <col min="1030" max="1032" width="9.140625" style="140" customWidth="1"/>
    <col min="1033" max="1033" width="12.28515625" style="140" bestFit="1" customWidth="1"/>
    <col min="1034" max="1280" width="9.140625" style="140"/>
    <col min="1281" max="1281" width="4.28515625" style="140" customWidth="1"/>
    <col min="1282" max="1282" width="45.5703125" style="140" customWidth="1"/>
    <col min="1283" max="1283" width="10.85546875" style="140" customWidth="1"/>
    <col min="1284" max="1284" width="17.85546875" style="140" customWidth="1"/>
    <col min="1285" max="1285" width="18" style="140" customWidth="1"/>
    <col min="1286" max="1288" width="9.140625" style="140" customWidth="1"/>
    <col min="1289" max="1289" width="12.28515625" style="140" bestFit="1" customWidth="1"/>
    <col min="1290" max="1536" width="9.140625" style="140"/>
    <col min="1537" max="1537" width="4.28515625" style="140" customWidth="1"/>
    <col min="1538" max="1538" width="45.5703125" style="140" customWidth="1"/>
    <col min="1539" max="1539" width="10.85546875" style="140" customWidth="1"/>
    <col min="1540" max="1540" width="17.85546875" style="140" customWidth="1"/>
    <col min="1541" max="1541" width="18" style="140" customWidth="1"/>
    <col min="1542" max="1544" width="9.140625" style="140" customWidth="1"/>
    <col min="1545" max="1545" width="12.28515625" style="140" bestFit="1" customWidth="1"/>
    <col min="1546" max="1792" width="9.140625" style="140"/>
    <col min="1793" max="1793" width="4.28515625" style="140" customWidth="1"/>
    <col min="1794" max="1794" width="45.5703125" style="140" customWidth="1"/>
    <col min="1795" max="1795" width="10.85546875" style="140" customWidth="1"/>
    <col min="1796" max="1796" width="17.85546875" style="140" customWidth="1"/>
    <col min="1797" max="1797" width="18" style="140" customWidth="1"/>
    <col min="1798" max="1800" width="9.140625" style="140" customWidth="1"/>
    <col min="1801" max="1801" width="12.28515625" style="140" bestFit="1" customWidth="1"/>
    <col min="1802" max="2048" width="9.140625" style="140"/>
    <col min="2049" max="2049" width="4.28515625" style="140" customWidth="1"/>
    <col min="2050" max="2050" width="45.5703125" style="140" customWidth="1"/>
    <col min="2051" max="2051" width="10.85546875" style="140" customWidth="1"/>
    <col min="2052" max="2052" width="17.85546875" style="140" customWidth="1"/>
    <col min="2053" max="2053" width="18" style="140" customWidth="1"/>
    <col min="2054" max="2056" width="9.140625" style="140" customWidth="1"/>
    <col min="2057" max="2057" width="12.28515625" style="140" bestFit="1" customWidth="1"/>
    <col min="2058" max="2304" width="9.140625" style="140"/>
    <col min="2305" max="2305" width="4.28515625" style="140" customWidth="1"/>
    <col min="2306" max="2306" width="45.5703125" style="140" customWidth="1"/>
    <col min="2307" max="2307" width="10.85546875" style="140" customWidth="1"/>
    <col min="2308" max="2308" width="17.85546875" style="140" customWidth="1"/>
    <col min="2309" max="2309" width="18" style="140" customWidth="1"/>
    <col min="2310" max="2312" width="9.140625" style="140" customWidth="1"/>
    <col min="2313" max="2313" width="12.28515625" style="140" bestFit="1" customWidth="1"/>
    <col min="2314" max="2560" width="9.140625" style="140"/>
    <col min="2561" max="2561" width="4.28515625" style="140" customWidth="1"/>
    <col min="2562" max="2562" width="45.5703125" style="140" customWidth="1"/>
    <col min="2563" max="2563" width="10.85546875" style="140" customWidth="1"/>
    <col min="2564" max="2564" width="17.85546875" style="140" customWidth="1"/>
    <col min="2565" max="2565" width="18" style="140" customWidth="1"/>
    <col min="2566" max="2568" width="9.140625" style="140" customWidth="1"/>
    <col min="2569" max="2569" width="12.28515625" style="140" bestFit="1" customWidth="1"/>
    <col min="2570" max="2816" width="9.140625" style="140"/>
    <col min="2817" max="2817" width="4.28515625" style="140" customWidth="1"/>
    <col min="2818" max="2818" width="45.5703125" style="140" customWidth="1"/>
    <col min="2819" max="2819" width="10.85546875" style="140" customWidth="1"/>
    <col min="2820" max="2820" width="17.85546875" style="140" customWidth="1"/>
    <col min="2821" max="2821" width="18" style="140" customWidth="1"/>
    <col min="2822" max="2824" width="9.140625" style="140" customWidth="1"/>
    <col min="2825" max="2825" width="12.28515625" style="140" bestFit="1" customWidth="1"/>
    <col min="2826" max="3072" width="9.140625" style="140"/>
    <col min="3073" max="3073" width="4.28515625" style="140" customWidth="1"/>
    <col min="3074" max="3074" width="45.5703125" style="140" customWidth="1"/>
    <col min="3075" max="3075" width="10.85546875" style="140" customWidth="1"/>
    <col min="3076" max="3076" width="17.85546875" style="140" customWidth="1"/>
    <col min="3077" max="3077" width="18" style="140" customWidth="1"/>
    <col min="3078" max="3080" width="9.140625" style="140" customWidth="1"/>
    <col min="3081" max="3081" width="12.28515625" style="140" bestFit="1" customWidth="1"/>
    <col min="3082" max="3328" width="9.140625" style="140"/>
    <col min="3329" max="3329" width="4.28515625" style="140" customWidth="1"/>
    <col min="3330" max="3330" width="45.5703125" style="140" customWidth="1"/>
    <col min="3331" max="3331" width="10.85546875" style="140" customWidth="1"/>
    <col min="3332" max="3332" width="17.85546875" style="140" customWidth="1"/>
    <col min="3333" max="3333" width="18" style="140" customWidth="1"/>
    <col min="3334" max="3336" width="9.140625" style="140" customWidth="1"/>
    <col min="3337" max="3337" width="12.28515625" style="140" bestFit="1" customWidth="1"/>
    <col min="3338" max="3584" width="9.140625" style="140"/>
    <col min="3585" max="3585" width="4.28515625" style="140" customWidth="1"/>
    <col min="3586" max="3586" width="45.5703125" style="140" customWidth="1"/>
    <col min="3587" max="3587" width="10.85546875" style="140" customWidth="1"/>
    <col min="3588" max="3588" width="17.85546875" style="140" customWidth="1"/>
    <col min="3589" max="3589" width="18" style="140" customWidth="1"/>
    <col min="3590" max="3592" width="9.140625" style="140" customWidth="1"/>
    <col min="3593" max="3593" width="12.28515625" style="140" bestFit="1" customWidth="1"/>
    <col min="3594" max="3840" width="9.140625" style="140"/>
    <col min="3841" max="3841" width="4.28515625" style="140" customWidth="1"/>
    <col min="3842" max="3842" width="45.5703125" style="140" customWidth="1"/>
    <col min="3843" max="3843" width="10.85546875" style="140" customWidth="1"/>
    <col min="3844" max="3844" width="17.85546875" style="140" customWidth="1"/>
    <col min="3845" max="3845" width="18" style="140" customWidth="1"/>
    <col min="3846" max="3848" width="9.140625" style="140" customWidth="1"/>
    <col min="3849" max="3849" width="12.28515625" style="140" bestFit="1" customWidth="1"/>
    <col min="3850" max="4096" width="9.140625" style="140"/>
    <col min="4097" max="4097" width="4.28515625" style="140" customWidth="1"/>
    <col min="4098" max="4098" width="45.5703125" style="140" customWidth="1"/>
    <col min="4099" max="4099" width="10.85546875" style="140" customWidth="1"/>
    <col min="4100" max="4100" width="17.85546875" style="140" customWidth="1"/>
    <col min="4101" max="4101" width="18" style="140" customWidth="1"/>
    <col min="4102" max="4104" width="9.140625" style="140" customWidth="1"/>
    <col min="4105" max="4105" width="12.28515625" style="140" bestFit="1" customWidth="1"/>
    <col min="4106" max="4352" width="9.140625" style="140"/>
    <col min="4353" max="4353" width="4.28515625" style="140" customWidth="1"/>
    <col min="4354" max="4354" width="45.5703125" style="140" customWidth="1"/>
    <col min="4355" max="4355" width="10.85546875" style="140" customWidth="1"/>
    <col min="4356" max="4356" width="17.85546875" style="140" customWidth="1"/>
    <col min="4357" max="4357" width="18" style="140" customWidth="1"/>
    <col min="4358" max="4360" width="9.140625" style="140" customWidth="1"/>
    <col min="4361" max="4361" width="12.28515625" style="140" bestFit="1" customWidth="1"/>
    <col min="4362" max="4608" width="9.140625" style="140"/>
    <col min="4609" max="4609" width="4.28515625" style="140" customWidth="1"/>
    <col min="4610" max="4610" width="45.5703125" style="140" customWidth="1"/>
    <col min="4611" max="4611" width="10.85546875" style="140" customWidth="1"/>
    <col min="4612" max="4612" width="17.85546875" style="140" customWidth="1"/>
    <col min="4613" max="4613" width="18" style="140" customWidth="1"/>
    <col min="4614" max="4616" width="9.140625" style="140" customWidth="1"/>
    <col min="4617" max="4617" width="12.28515625" style="140" bestFit="1" customWidth="1"/>
    <col min="4618" max="4864" width="9.140625" style="140"/>
    <col min="4865" max="4865" width="4.28515625" style="140" customWidth="1"/>
    <col min="4866" max="4866" width="45.5703125" style="140" customWidth="1"/>
    <col min="4867" max="4867" width="10.85546875" style="140" customWidth="1"/>
    <col min="4868" max="4868" width="17.85546875" style="140" customWidth="1"/>
    <col min="4869" max="4869" width="18" style="140" customWidth="1"/>
    <col min="4870" max="4872" width="9.140625" style="140" customWidth="1"/>
    <col min="4873" max="4873" width="12.28515625" style="140" bestFit="1" customWidth="1"/>
    <col min="4874" max="5120" width="9.140625" style="140"/>
    <col min="5121" max="5121" width="4.28515625" style="140" customWidth="1"/>
    <col min="5122" max="5122" width="45.5703125" style="140" customWidth="1"/>
    <col min="5123" max="5123" width="10.85546875" style="140" customWidth="1"/>
    <col min="5124" max="5124" width="17.85546875" style="140" customWidth="1"/>
    <col min="5125" max="5125" width="18" style="140" customWidth="1"/>
    <col min="5126" max="5128" width="9.140625" style="140" customWidth="1"/>
    <col min="5129" max="5129" width="12.28515625" style="140" bestFit="1" customWidth="1"/>
    <col min="5130" max="5376" width="9.140625" style="140"/>
    <col min="5377" max="5377" width="4.28515625" style="140" customWidth="1"/>
    <col min="5378" max="5378" width="45.5703125" style="140" customWidth="1"/>
    <col min="5379" max="5379" width="10.85546875" style="140" customWidth="1"/>
    <col min="5380" max="5380" width="17.85546875" style="140" customWidth="1"/>
    <col min="5381" max="5381" width="18" style="140" customWidth="1"/>
    <col min="5382" max="5384" width="9.140625" style="140" customWidth="1"/>
    <col min="5385" max="5385" width="12.28515625" style="140" bestFit="1" customWidth="1"/>
    <col min="5386" max="5632" width="9.140625" style="140"/>
    <col min="5633" max="5633" width="4.28515625" style="140" customWidth="1"/>
    <col min="5634" max="5634" width="45.5703125" style="140" customWidth="1"/>
    <col min="5635" max="5635" width="10.85546875" style="140" customWidth="1"/>
    <col min="5636" max="5636" width="17.85546875" style="140" customWidth="1"/>
    <col min="5637" max="5637" width="18" style="140" customWidth="1"/>
    <col min="5638" max="5640" width="9.140625" style="140" customWidth="1"/>
    <col min="5641" max="5641" width="12.28515625" style="140" bestFit="1" customWidth="1"/>
    <col min="5642" max="5888" width="9.140625" style="140"/>
    <col min="5889" max="5889" width="4.28515625" style="140" customWidth="1"/>
    <col min="5890" max="5890" width="45.5703125" style="140" customWidth="1"/>
    <col min="5891" max="5891" width="10.85546875" style="140" customWidth="1"/>
    <col min="5892" max="5892" width="17.85546875" style="140" customWidth="1"/>
    <col min="5893" max="5893" width="18" style="140" customWidth="1"/>
    <col min="5894" max="5896" width="9.140625" style="140" customWidth="1"/>
    <col min="5897" max="5897" width="12.28515625" style="140" bestFit="1" customWidth="1"/>
    <col min="5898" max="6144" width="9.140625" style="140"/>
    <col min="6145" max="6145" width="4.28515625" style="140" customWidth="1"/>
    <col min="6146" max="6146" width="45.5703125" style="140" customWidth="1"/>
    <col min="6147" max="6147" width="10.85546875" style="140" customWidth="1"/>
    <col min="6148" max="6148" width="17.85546875" style="140" customWidth="1"/>
    <col min="6149" max="6149" width="18" style="140" customWidth="1"/>
    <col min="6150" max="6152" width="9.140625" style="140" customWidth="1"/>
    <col min="6153" max="6153" width="12.28515625" style="140" bestFit="1" customWidth="1"/>
    <col min="6154" max="6400" width="9.140625" style="140"/>
    <col min="6401" max="6401" width="4.28515625" style="140" customWidth="1"/>
    <col min="6402" max="6402" width="45.5703125" style="140" customWidth="1"/>
    <col min="6403" max="6403" width="10.85546875" style="140" customWidth="1"/>
    <col min="6404" max="6404" width="17.85546875" style="140" customWidth="1"/>
    <col min="6405" max="6405" width="18" style="140" customWidth="1"/>
    <col min="6406" max="6408" width="9.140625" style="140" customWidth="1"/>
    <col min="6409" max="6409" width="12.28515625" style="140" bestFit="1" customWidth="1"/>
    <col min="6410" max="6656" width="9.140625" style="140"/>
    <col min="6657" max="6657" width="4.28515625" style="140" customWidth="1"/>
    <col min="6658" max="6658" width="45.5703125" style="140" customWidth="1"/>
    <col min="6659" max="6659" width="10.85546875" style="140" customWidth="1"/>
    <col min="6660" max="6660" width="17.85546875" style="140" customWidth="1"/>
    <col min="6661" max="6661" width="18" style="140" customWidth="1"/>
    <col min="6662" max="6664" width="9.140625" style="140" customWidth="1"/>
    <col min="6665" max="6665" width="12.28515625" style="140" bestFit="1" customWidth="1"/>
    <col min="6666" max="6912" width="9.140625" style="140"/>
    <col min="6913" max="6913" width="4.28515625" style="140" customWidth="1"/>
    <col min="6914" max="6914" width="45.5703125" style="140" customWidth="1"/>
    <col min="6915" max="6915" width="10.85546875" style="140" customWidth="1"/>
    <col min="6916" max="6916" width="17.85546875" style="140" customWidth="1"/>
    <col min="6917" max="6917" width="18" style="140" customWidth="1"/>
    <col min="6918" max="6920" width="9.140625" style="140" customWidth="1"/>
    <col min="6921" max="6921" width="12.28515625" style="140" bestFit="1" customWidth="1"/>
    <col min="6922" max="7168" width="9.140625" style="140"/>
    <col min="7169" max="7169" width="4.28515625" style="140" customWidth="1"/>
    <col min="7170" max="7170" width="45.5703125" style="140" customWidth="1"/>
    <col min="7171" max="7171" width="10.85546875" style="140" customWidth="1"/>
    <col min="7172" max="7172" width="17.85546875" style="140" customWidth="1"/>
    <col min="7173" max="7173" width="18" style="140" customWidth="1"/>
    <col min="7174" max="7176" width="9.140625" style="140" customWidth="1"/>
    <col min="7177" max="7177" width="12.28515625" style="140" bestFit="1" customWidth="1"/>
    <col min="7178" max="7424" width="9.140625" style="140"/>
    <col min="7425" max="7425" width="4.28515625" style="140" customWidth="1"/>
    <col min="7426" max="7426" width="45.5703125" style="140" customWidth="1"/>
    <col min="7427" max="7427" width="10.85546875" style="140" customWidth="1"/>
    <col min="7428" max="7428" width="17.85546875" style="140" customWidth="1"/>
    <col min="7429" max="7429" width="18" style="140" customWidth="1"/>
    <col min="7430" max="7432" width="9.140625" style="140" customWidth="1"/>
    <col min="7433" max="7433" width="12.28515625" style="140" bestFit="1" customWidth="1"/>
    <col min="7434" max="7680" width="9.140625" style="140"/>
    <col min="7681" max="7681" width="4.28515625" style="140" customWidth="1"/>
    <col min="7682" max="7682" width="45.5703125" style="140" customWidth="1"/>
    <col min="7683" max="7683" width="10.85546875" style="140" customWidth="1"/>
    <col min="7684" max="7684" width="17.85546875" style="140" customWidth="1"/>
    <col min="7685" max="7685" width="18" style="140" customWidth="1"/>
    <col min="7686" max="7688" width="9.140625" style="140" customWidth="1"/>
    <col min="7689" max="7689" width="12.28515625" style="140" bestFit="1" customWidth="1"/>
    <col min="7690" max="7936" width="9.140625" style="140"/>
    <col min="7937" max="7937" width="4.28515625" style="140" customWidth="1"/>
    <col min="7938" max="7938" width="45.5703125" style="140" customWidth="1"/>
    <col min="7939" max="7939" width="10.85546875" style="140" customWidth="1"/>
    <col min="7940" max="7940" width="17.85546875" style="140" customWidth="1"/>
    <col min="7941" max="7941" width="18" style="140" customWidth="1"/>
    <col min="7942" max="7944" width="9.140625" style="140" customWidth="1"/>
    <col min="7945" max="7945" width="12.28515625" style="140" bestFit="1" customWidth="1"/>
    <col min="7946" max="8192" width="9.140625" style="140"/>
    <col min="8193" max="8193" width="4.28515625" style="140" customWidth="1"/>
    <col min="8194" max="8194" width="45.5703125" style="140" customWidth="1"/>
    <col min="8195" max="8195" width="10.85546875" style="140" customWidth="1"/>
    <col min="8196" max="8196" width="17.85546875" style="140" customWidth="1"/>
    <col min="8197" max="8197" width="18" style="140" customWidth="1"/>
    <col min="8198" max="8200" width="9.140625" style="140" customWidth="1"/>
    <col min="8201" max="8201" width="12.28515625" style="140" bestFit="1" customWidth="1"/>
    <col min="8202" max="8448" width="9.140625" style="140"/>
    <col min="8449" max="8449" width="4.28515625" style="140" customWidth="1"/>
    <col min="8450" max="8450" width="45.5703125" style="140" customWidth="1"/>
    <col min="8451" max="8451" width="10.85546875" style="140" customWidth="1"/>
    <col min="8452" max="8452" width="17.85546875" style="140" customWidth="1"/>
    <col min="8453" max="8453" width="18" style="140" customWidth="1"/>
    <col min="8454" max="8456" width="9.140625" style="140" customWidth="1"/>
    <col min="8457" max="8457" width="12.28515625" style="140" bestFit="1" customWidth="1"/>
    <col min="8458" max="8704" width="9.140625" style="140"/>
    <col min="8705" max="8705" width="4.28515625" style="140" customWidth="1"/>
    <col min="8706" max="8706" width="45.5703125" style="140" customWidth="1"/>
    <col min="8707" max="8707" width="10.85546875" style="140" customWidth="1"/>
    <col min="8708" max="8708" width="17.85546875" style="140" customWidth="1"/>
    <col min="8709" max="8709" width="18" style="140" customWidth="1"/>
    <col min="8710" max="8712" width="9.140625" style="140" customWidth="1"/>
    <col min="8713" max="8713" width="12.28515625" style="140" bestFit="1" customWidth="1"/>
    <col min="8714" max="8960" width="9.140625" style="140"/>
    <col min="8961" max="8961" width="4.28515625" style="140" customWidth="1"/>
    <col min="8962" max="8962" width="45.5703125" style="140" customWidth="1"/>
    <col min="8963" max="8963" width="10.85546875" style="140" customWidth="1"/>
    <col min="8964" max="8964" width="17.85546875" style="140" customWidth="1"/>
    <col min="8965" max="8965" width="18" style="140" customWidth="1"/>
    <col min="8966" max="8968" width="9.140625" style="140" customWidth="1"/>
    <col min="8969" max="8969" width="12.28515625" style="140" bestFit="1" customWidth="1"/>
    <col min="8970" max="9216" width="9.140625" style="140"/>
    <col min="9217" max="9217" width="4.28515625" style="140" customWidth="1"/>
    <col min="9218" max="9218" width="45.5703125" style="140" customWidth="1"/>
    <col min="9219" max="9219" width="10.85546875" style="140" customWidth="1"/>
    <col min="9220" max="9220" width="17.85546875" style="140" customWidth="1"/>
    <col min="9221" max="9221" width="18" style="140" customWidth="1"/>
    <col min="9222" max="9224" width="9.140625" style="140" customWidth="1"/>
    <col min="9225" max="9225" width="12.28515625" style="140" bestFit="1" customWidth="1"/>
    <col min="9226" max="9472" width="9.140625" style="140"/>
    <col min="9473" max="9473" width="4.28515625" style="140" customWidth="1"/>
    <col min="9474" max="9474" width="45.5703125" style="140" customWidth="1"/>
    <col min="9475" max="9475" width="10.85546875" style="140" customWidth="1"/>
    <col min="9476" max="9476" width="17.85546875" style="140" customWidth="1"/>
    <col min="9477" max="9477" width="18" style="140" customWidth="1"/>
    <col min="9478" max="9480" width="9.140625" style="140" customWidth="1"/>
    <col min="9481" max="9481" width="12.28515625" style="140" bestFit="1" customWidth="1"/>
    <col min="9482" max="9728" width="9.140625" style="140"/>
    <col min="9729" max="9729" width="4.28515625" style="140" customWidth="1"/>
    <col min="9730" max="9730" width="45.5703125" style="140" customWidth="1"/>
    <col min="9731" max="9731" width="10.85546875" style="140" customWidth="1"/>
    <col min="9732" max="9732" width="17.85546875" style="140" customWidth="1"/>
    <col min="9733" max="9733" width="18" style="140" customWidth="1"/>
    <col min="9734" max="9736" width="9.140625" style="140" customWidth="1"/>
    <col min="9737" max="9737" width="12.28515625" style="140" bestFit="1" customWidth="1"/>
    <col min="9738" max="9984" width="9.140625" style="140"/>
    <col min="9985" max="9985" width="4.28515625" style="140" customWidth="1"/>
    <col min="9986" max="9986" width="45.5703125" style="140" customWidth="1"/>
    <col min="9987" max="9987" width="10.85546875" style="140" customWidth="1"/>
    <col min="9988" max="9988" width="17.85546875" style="140" customWidth="1"/>
    <col min="9989" max="9989" width="18" style="140" customWidth="1"/>
    <col min="9990" max="9992" width="9.140625" style="140" customWidth="1"/>
    <col min="9993" max="9993" width="12.28515625" style="140" bestFit="1" customWidth="1"/>
    <col min="9994" max="10240" width="9.140625" style="140"/>
    <col min="10241" max="10241" width="4.28515625" style="140" customWidth="1"/>
    <col min="10242" max="10242" width="45.5703125" style="140" customWidth="1"/>
    <col min="10243" max="10243" width="10.85546875" style="140" customWidth="1"/>
    <col min="10244" max="10244" width="17.85546875" style="140" customWidth="1"/>
    <col min="10245" max="10245" width="18" style="140" customWidth="1"/>
    <col min="10246" max="10248" width="9.140625" style="140" customWidth="1"/>
    <col min="10249" max="10249" width="12.28515625" style="140" bestFit="1" customWidth="1"/>
    <col min="10250" max="10496" width="9.140625" style="140"/>
    <col min="10497" max="10497" width="4.28515625" style="140" customWidth="1"/>
    <col min="10498" max="10498" width="45.5703125" style="140" customWidth="1"/>
    <col min="10499" max="10499" width="10.85546875" style="140" customWidth="1"/>
    <col min="10500" max="10500" width="17.85546875" style="140" customWidth="1"/>
    <col min="10501" max="10501" width="18" style="140" customWidth="1"/>
    <col min="10502" max="10504" width="9.140625" style="140" customWidth="1"/>
    <col min="10505" max="10505" width="12.28515625" style="140" bestFit="1" customWidth="1"/>
    <col min="10506" max="10752" width="9.140625" style="140"/>
    <col min="10753" max="10753" width="4.28515625" style="140" customWidth="1"/>
    <col min="10754" max="10754" width="45.5703125" style="140" customWidth="1"/>
    <col min="10755" max="10755" width="10.85546875" style="140" customWidth="1"/>
    <col min="10756" max="10756" width="17.85546875" style="140" customWidth="1"/>
    <col min="10757" max="10757" width="18" style="140" customWidth="1"/>
    <col min="10758" max="10760" width="9.140625" style="140" customWidth="1"/>
    <col min="10761" max="10761" width="12.28515625" style="140" bestFit="1" customWidth="1"/>
    <col min="10762" max="11008" width="9.140625" style="140"/>
    <col min="11009" max="11009" width="4.28515625" style="140" customWidth="1"/>
    <col min="11010" max="11010" width="45.5703125" style="140" customWidth="1"/>
    <col min="11011" max="11011" width="10.85546875" style="140" customWidth="1"/>
    <col min="11012" max="11012" width="17.85546875" style="140" customWidth="1"/>
    <col min="11013" max="11013" width="18" style="140" customWidth="1"/>
    <col min="11014" max="11016" width="9.140625" style="140" customWidth="1"/>
    <col min="11017" max="11017" width="12.28515625" style="140" bestFit="1" customWidth="1"/>
    <col min="11018" max="11264" width="9.140625" style="140"/>
    <col min="11265" max="11265" width="4.28515625" style="140" customWidth="1"/>
    <col min="11266" max="11266" width="45.5703125" style="140" customWidth="1"/>
    <col min="11267" max="11267" width="10.85546875" style="140" customWidth="1"/>
    <col min="11268" max="11268" width="17.85546875" style="140" customWidth="1"/>
    <col min="11269" max="11269" width="18" style="140" customWidth="1"/>
    <col min="11270" max="11272" width="9.140625" style="140" customWidth="1"/>
    <col min="11273" max="11273" width="12.28515625" style="140" bestFit="1" customWidth="1"/>
    <col min="11274" max="11520" width="9.140625" style="140"/>
    <col min="11521" max="11521" width="4.28515625" style="140" customWidth="1"/>
    <col min="11522" max="11522" width="45.5703125" style="140" customWidth="1"/>
    <col min="11523" max="11523" width="10.85546875" style="140" customWidth="1"/>
    <col min="11524" max="11524" width="17.85546875" style="140" customWidth="1"/>
    <col min="11525" max="11525" width="18" style="140" customWidth="1"/>
    <col min="11526" max="11528" width="9.140625" style="140" customWidth="1"/>
    <col min="11529" max="11529" width="12.28515625" style="140" bestFit="1" customWidth="1"/>
    <col min="11530" max="11776" width="9.140625" style="140"/>
    <col min="11777" max="11777" width="4.28515625" style="140" customWidth="1"/>
    <col min="11778" max="11778" width="45.5703125" style="140" customWidth="1"/>
    <col min="11779" max="11779" width="10.85546875" style="140" customWidth="1"/>
    <col min="11780" max="11780" width="17.85546875" style="140" customWidth="1"/>
    <col min="11781" max="11781" width="18" style="140" customWidth="1"/>
    <col min="11782" max="11784" width="9.140625" style="140" customWidth="1"/>
    <col min="11785" max="11785" width="12.28515625" style="140" bestFit="1" customWidth="1"/>
    <col min="11786" max="12032" width="9.140625" style="140"/>
    <col min="12033" max="12033" width="4.28515625" style="140" customWidth="1"/>
    <col min="12034" max="12034" width="45.5703125" style="140" customWidth="1"/>
    <col min="12035" max="12035" width="10.85546875" style="140" customWidth="1"/>
    <col min="12036" max="12036" width="17.85546875" style="140" customWidth="1"/>
    <col min="12037" max="12037" width="18" style="140" customWidth="1"/>
    <col min="12038" max="12040" width="9.140625" style="140" customWidth="1"/>
    <col min="12041" max="12041" width="12.28515625" style="140" bestFit="1" customWidth="1"/>
    <col min="12042" max="12288" width="9.140625" style="140"/>
    <col min="12289" max="12289" width="4.28515625" style="140" customWidth="1"/>
    <col min="12290" max="12290" width="45.5703125" style="140" customWidth="1"/>
    <col min="12291" max="12291" width="10.85546875" style="140" customWidth="1"/>
    <col min="12292" max="12292" width="17.85546875" style="140" customWidth="1"/>
    <col min="12293" max="12293" width="18" style="140" customWidth="1"/>
    <col min="12294" max="12296" width="9.140625" style="140" customWidth="1"/>
    <col min="12297" max="12297" width="12.28515625" style="140" bestFit="1" customWidth="1"/>
    <col min="12298" max="12544" width="9.140625" style="140"/>
    <col min="12545" max="12545" width="4.28515625" style="140" customWidth="1"/>
    <col min="12546" max="12546" width="45.5703125" style="140" customWidth="1"/>
    <col min="12547" max="12547" width="10.85546875" style="140" customWidth="1"/>
    <col min="12548" max="12548" width="17.85546875" style="140" customWidth="1"/>
    <col min="12549" max="12549" width="18" style="140" customWidth="1"/>
    <col min="12550" max="12552" width="9.140625" style="140" customWidth="1"/>
    <col min="12553" max="12553" width="12.28515625" style="140" bestFit="1" customWidth="1"/>
    <col min="12554" max="12800" width="9.140625" style="140"/>
    <col min="12801" max="12801" width="4.28515625" style="140" customWidth="1"/>
    <col min="12802" max="12802" width="45.5703125" style="140" customWidth="1"/>
    <col min="12803" max="12803" width="10.85546875" style="140" customWidth="1"/>
    <col min="12804" max="12804" width="17.85546875" style="140" customWidth="1"/>
    <col min="12805" max="12805" width="18" style="140" customWidth="1"/>
    <col min="12806" max="12808" width="9.140625" style="140" customWidth="1"/>
    <col min="12809" max="12809" width="12.28515625" style="140" bestFit="1" customWidth="1"/>
    <col min="12810" max="13056" width="9.140625" style="140"/>
    <col min="13057" max="13057" width="4.28515625" style="140" customWidth="1"/>
    <col min="13058" max="13058" width="45.5703125" style="140" customWidth="1"/>
    <col min="13059" max="13059" width="10.85546875" style="140" customWidth="1"/>
    <col min="13060" max="13060" width="17.85546875" style="140" customWidth="1"/>
    <col min="13061" max="13061" width="18" style="140" customWidth="1"/>
    <col min="13062" max="13064" width="9.140625" style="140" customWidth="1"/>
    <col min="13065" max="13065" width="12.28515625" style="140" bestFit="1" customWidth="1"/>
    <col min="13066" max="13312" width="9.140625" style="140"/>
    <col min="13313" max="13313" width="4.28515625" style="140" customWidth="1"/>
    <col min="13314" max="13314" width="45.5703125" style="140" customWidth="1"/>
    <col min="13315" max="13315" width="10.85546875" style="140" customWidth="1"/>
    <col min="13316" max="13316" width="17.85546875" style="140" customWidth="1"/>
    <col min="13317" max="13317" width="18" style="140" customWidth="1"/>
    <col min="13318" max="13320" width="9.140625" style="140" customWidth="1"/>
    <col min="13321" max="13321" width="12.28515625" style="140" bestFit="1" customWidth="1"/>
    <col min="13322" max="13568" width="9.140625" style="140"/>
    <col min="13569" max="13569" width="4.28515625" style="140" customWidth="1"/>
    <col min="13570" max="13570" width="45.5703125" style="140" customWidth="1"/>
    <col min="13571" max="13571" width="10.85546875" style="140" customWidth="1"/>
    <col min="13572" max="13572" width="17.85546875" style="140" customWidth="1"/>
    <col min="13573" max="13573" width="18" style="140" customWidth="1"/>
    <col min="13574" max="13576" width="9.140625" style="140" customWidth="1"/>
    <col min="13577" max="13577" width="12.28515625" style="140" bestFit="1" customWidth="1"/>
    <col min="13578" max="13824" width="9.140625" style="140"/>
    <col min="13825" max="13825" width="4.28515625" style="140" customWidth="1"/>
    <col min="13826" max="13826" width="45.5703125" style="140" customWidth="1"/>
    <col min="13827" max="13827" width="10.85546875" style="140" customWidth="1"/>
    <col min="13828" max="13828" width="17.85546875" style="140" customWidth="1"/>
    <col min="13829" max="13829" width="18" style="140" customWidth="1"/>
    <col min="13830" max="13832" width="9.140625" style="140" customWidth="1"/>
    <col min="13833" max="13833" width="12.28515625" style="140" bestFit="1" customWidth="1"/>
    <col min="13834" max="14080" width="9.140625" style="140"/>
    <col min="14081" max="14081" width="4.28515625" style="140" customWidth="1"/>
    <col min="14082" max="14082" width="45.5703125" style="140" customWidth="1"/>
    <col min="14083" max="14083" width="10.85546875" style="140" customWidth="1"/>
    <col min="14084" max="14084" width="17.85546875" style="140" customWidth="1"/>
    <col min="14085" max="14085" width="18" style="140" customWidth="1"/>
    <col min="14086" max="14088" width="9.140625" style="140" customWidth="1"/>
    <col min="14089" max="14089" width="12.28515625" style="140" bestFit="1" customWidth="1"/>
    <col min="14090" max="14336" width="9.140625" style="140"/>
    <col min="14337" max="14337" width="4.28515625" style="140" customWidth="1"/>
    <col min="14338" max="14338" width="45.5703125" style="140" customWidth="1"/>
    <col min="14339" max="14339" width="10.85546875" style="140" customWidth="1"/>
    <col min="14340" max="14340" width="17.85546875" style="140" customWidth="1"/>
    <col min="14341" max="14341" width="18" style="140" customWidth="1"/>
    <col min="14342" max="14344" width="9.140625" style="140" customWidth="1"/>
    <col min="14345" max="14345" width="12.28515625" style="140" bestFit="1" customWidth="1"/>
    <col min="14346" max="14592" width="9.140625" style="140"/>
    <col min="14593" max="14593" width="4.28515625" style="140" customWidth="1"/>
    <col min="14594" max="14594" width="45.5703125" style="140" customWidth="1"/>
    <col min="14595" max="14595" width="10.85546875" style="140" customWidth="1"/>
    <col min="14596" max="14596" width="17.85546875" style="140" customWidth="1"/>
    <col min="14597" max="14597" width="18" style="140" customWidth="1"/>
    <col min="14598" max="14600" width="9.140625" style="140" customWidth="1"/>
    <col min="14601" max="14601" width="12.28515625" style="140" bestFit="1" customWidth="1"/>
    <col min="14602" max="14848" width="9.140625" style="140"/>
    <col min="14849" max="14849" width="4.28515625" style="140" customWidth="1"/>
    <col min="14850" max="14850" width="45.5703125" style="140" customWidth="1"/>
    <col min="14851" max="14851" width="10.85546875" style="140" customWidth="1"/>
    <col min="14852" max="14852" width="17.85546875" style="140" customWidth="1"/>
    <col min="14853" max="14853" width="18" style="140" customWidth="1"/>
    <col min="14854" max="14856" width="9.140625" style="140" customWidth="1"/>
    <col min="14857" max="14857" width="12.28515625" style="140" bestFit="1" customWidth="1"/>
    <col min="14858" max="15104" width="9.140625" style="140"/>
    <col min="15105" max="15105" width="4.28515625" style="140" customWidth="1"/>
    <col min="15106" max="15106" width="45.5703125" style="140" customWidth="1"/>
    <col min="15107" max="15107" width="10.85546875" style="140" customWidth="1"/>
    <col min="15108" max="15108" width="17.85546875" style="140" customWidth="1"/>
    <col min="15109" max="15109" width="18" style="140" customWidth="1"/>
    <col min="15110" max="15112" width="9.140625" style="140" customWidth="1"/>
    <col min="15113" max="15113" width="12.28515625" style="140" bestFit="1" customWidth="1"/>
    <col min="15114" max="15360" width="9.140625" style="140"/>
    <col min="15361" max="15361" width="4.28515625" style="140" customWidth="1"/>
    <col min="15362" max="15362" width="45.5703125" style="140" customWidth="1"/>
    <col min="15363" max="15363" width="10.85546875" style="140" customWidth="1"/>
    <col min="15364" max="15364" width="17.85546875" style="140" customWidth="1"/>
    <col min="15365" max="15365" width="18" style="140" customWidth="1"/>
    <col min="15366" max="15368" width="9.140625" style="140" customWidth="1"/>
    <col min="15369" max="15369" width="12.28515625" style="140" bestFit="1" customWidth="1"/>
    <col min="15370" max="15616" width="9.140625" style="140"/>
    <col min="15617" max="15617" width="4.28515625" style="140" customWidth="1"/>
    <col min="15618" max="15618" width="45.5703125" style="140" customWidth="1"/>
    <col min="15619" max="15619" width="10.85546875" style="140" customWidth="1"/>
    <col min="15620" max="15620" width="17.85546875" style="140" customWidth="1"/>
    <col min="15621" max="15621" width="18" style="140" customWidth="1"/>
    <col min="15622" max="15624" width="9.140625" style="140" customWidth="1"/>
    <col min="15625" max="15625" width="12.28515625" style="140" bestFit="1" customWidth="1"/>
    <col min="15626" max="15872" width="9.140625" style="140"/>
    <col min="15873" max="15873" width="4.28515625" style="140" customWidth="1"/>
    <col min="15874" max="15874" width="45.5703125" style="140" customWidth="1"/>
    <col min="15875" max="15875" width="10.85546875" style="140" customWidth="1"/>
    <col min="15876" max="15876" width="17.85546875" style="140" customWidth="1"/>
    <col min="15877" max="15877" width="18" style="140" customWidth="1"/>
    <col min="15878" max="15880" width="9.140625" style="140" customWidth="1"/>
    <col min="15881" max="15881" width="12.28515625" style="140" bestFit="1" customWidth="1"/>
    <col min="15882" max="16128" width="9.140625" style="140"/>
    <col min="16129" max="16129" width="4.28515625" style="140" customWidth="1"/>
    <col min="16130" max="16130" width="45.5703125" style="140" customWidth="1"/>
    <col min="16131" max="16131" width="10.85546875" style="140" customWidth="1"/>
    <col min="16132" max="16132" width="17.85546875" style="140" customWidth="1"/>
    <col min="16133" max="16133" width="18" style="140" customWidth="1"/>
    <col min="16134" max="16136" width="9.140625" style="140" customWidth="1"/>
    <col min="16137" max="16137" width="12.28515625" style="140" bestFit="1" customWidth="1"/>
    <col min="16138" max="16384" width="9.140625" style="140"/>
  </cols>
  <sheetData>
    <row r="1" spans="1:5" ht="15.75">
      <c r="A1" s="370" t="s">
        <v>0</v>
      </c>
      <c r="B1" s="370"/>
      <c r="C1" s="370"/>
      <c r="D1" s="370"/>
      <c r="E1" s="370"/>
    </row>
    <row r="2" spans="1:5" ht="13.5" thickBot="1">
      <c r="A2" s="141"/>
    </row>
    <row r="3" spans="1:5" ht="14.25" thickTop="1" thickBot="1">
      <c r="A3" s="371" t="s">
        <v>203</v>
      </c>
      <c r="B3" s="371"/>
      <c r="C3" s="371"/>
      <c r="D3" s="371"/>
      <c r="E3" s="371"/>
    </row>
    <row r="4" spans="1:5" ht="24" customHeight="1" thickTop="1">
      <c r="A4" s="4" t="s">
        <v>1</v>
      </c>
      <c r="B4" s="143"/>
      <c r="C4" s="144"/>
      <c r="D4" s="144"/>
      <c r="E4" s="144"/>
    </row>
    <row r="5" spans="1:5" ht="26.25" customHeight="1" thickBot="1">
      <c r="A5" s="144"/>
      <c r="B5" s="390" t="s">
        <v>105</v>
      </c>
      <c r="C5" s="390"/>
      <c r="D5" s="390"/>
      <c r="E5" s="390"/>
    </row>
    <row r="6" spans="1:5" s="147" customFormat="1" ht="18.75" thickTop="1">
      <c r="A6" s="391" t="s">
        <v>106</v>
      </c>
      <c r="B6" s="393" t="s">
        <v>107</v>
      </c>
      <c r="C6" s="395" t="s">
        <v>3</v>
      </c>
      <c r="D6" s="145" t="s">
        <v>108</v>
      </c>
      <c r="E6" s="146" t="s">
        <v>108</v>
      </c>
    </row>
    <row r="7" spans="1:5" s="147" customFormat="1" ht="18.75" thickBot="1">
      <c r="A7" s="392"/>
      <c r="B7" s="394"/>
      <c r="C7" s="396"/>
      <c r="D7" s="148" t="s">
        <v>204</v>
      </c>
      <c r="E7" s="149" t="s">
        <v>109</v>
      </c>
    </row>
    <row r="8" spans="1:5" s="154" customFormat="1" ht="16.5" thickTop="1" thickBot="1">
      <c r="A8" s="13">
        <v>1</v>
      </c>
      <c r="B8" s="150" t="s">
        <v>110</v>
      </c>
      <c r="C8" s="151"/>
      <c r="D8" s="152">
        <v>0</v>
      </c>
      <c r="E8" s="153">
        <v>1067673.6000000001</v>
      </c>
    </row>
    <row r="9" spans="1:5" ht="15.75" customHeight="1" thickTop="1" thickBot="1">
      <c r="A9" s="13">
        <v>2</v>
      </c>
      <c r="B9" s="150" t="s">
        <v>111</v>
      </c>
      <c r="C9" s="151"/>
      <c r="D9" s="152">
        <v>0</v>
      </c>
      <c r="E9" s="153">
        <v>0</v>
      </c>
    </row>
    <row r="10" spans="1:5" s="158" customFormat="1" ht="27" thickTop="1" thickBot="1">
      <c r="A10" s="155">
        <v>3</v>
      </c>
      <c r="B10" s="150" t="s">
        <v>112</v>
      </c>
      <c r="C10" s="151"/>
      <c r="D10" s="156">
        <v>0</v>
      </c>
      <c r="E10" s="157">
        <v>0</v>
      </c>
    </row>
    <row r="11" spans="1:5" s="158" customFormat="1" ht="14.25" thickTop="1" thickBot="1">
      <c r="A11" s="13">
        <v>4</v>
      </c>
      <c r="B11" s="150" t="s">
        <v>113</v>
      </c>
      <c r="C11" s="151"/>
      <c r="D11" s="152">
        <v>0</v>
      </c>
      <c r="E11" s="153">
        <v>0</v>
      </c>
    </row>
    <row r="12" spans="1:5" s="158" customFormat="1" ht="14.25" thickTop="1" thickBot="1">
      <c r="A12" s="13">
        <v>5</v>
      </c>
      <c r="B12" s="150" t="s">
        <v>114</v>
      </c>
      <c r="C12" s="151"/>
      <c r="D12" s="152">
        <f>SUM(D13:D15)</f>
        <v>0</v>
      </c>
      <c r="E12" s="153">
        <v>0</v>
      </c>
    </row>
    <row r="13" spans="1:5" s="163" customFormat="1" ht="13.5" thickTop="1">
      <c r="A13" s="26" t="s">
        <v>8</v>
      </c>
      <c r="B13" s="159" t="s">
        <v>115</v>
      </c>
      <c r="C13" s="160"/>
      <c r="D13" s="161">
        <v>0</v>
      </c>
      <c r="E13" s="162">
        <v>0</v>
      </c>
    </row>
    <row r="14" spans="1:5" s="163" customFormat="1">
      <c r="A14" s="37" t="s">
        <v>10</v>
      </c>
      <c r="B14" s="164" t="s">
        <v>116</v>
      </c>
      <c r="C14" s="165"/>
      <c r="D14" s="166">
        <v>0</v>
      </c>
      <c r="E14" s="167">
        <v>0</v>
      </c>
    </row>
    <row r="15" spans="1:5" s="163" customFormat="1" ht="26.25" thickBot="1">
      <c r="A15" s="37" t="s">
        <v>19</v>
      </c>
      <c r="B15" s="164" t="s">
        <v>117</v>
      </c>
      <c r="C15" s="165"/>
      <c r="D15" s="166">
        <v>0</v>
      </c>
      <c r="E15" s="167">
        <v>0</v>
      </c>
    </row>
    <row r="16" spans="1:5" s="158" customFormat="1" ht="14.25" thickTop="1" thickBot="1">
      <c r="A16" s="13">
        <v>6</v>
      </c>
      <c r="B16" s="150" t="s">
        <v>118</v>
      </c>
      <c r="C16" s="151"/>
      <c r="D16" s="152">
        <v>0</v>
      </c>
      <c r="E16" s="153">
        <v>0</v>
      </c>
    </row>
    <row r="17" spans="1:253" s="158" customFormat="1" ht="14.25" thickTop="1" thickBot="1">
      <c r="A17" s="45">
        <v>7</v>
      </c>
      <c r="B17" s="168" t="s">
        <v>119</v>
      </c>
      <c r="C17" s="169"/>
      <c r="D17" s="170">
        <f>-57157</f>
        <v>-57157</v>
      </c>
      <c r="E17" s="171">
        <v>-80036</v>
      </c>
    </row>
    <row r="18" spans="1:253" s="175" customFormat="1" ht="17.25" thickTop="1" thickBot="1">
      <c r="A18" s="172">
        <v>8</v>
      </c>
      <c r="B18" s="397" t="s">
        <v>120</v>
      </c>
      <c r="C18" s="398"/>
      <c r="D18" s="173">
        <f>D11+D12+D16+D17</f>
        <v>-57157</v>
      </c>
      <c r="E18" s="174">
        <f>E11+E12+E16+E17</f>
        <v>-80036</v>
      </c>
    </row>
    <row r="19" spans="1:253" s="175" customFormat="1" ht="33" customHeight="1" thickTop="1" thickBot="1">
      <c r="A19" s="176">
        <v>9</v>
      </c>
      <c r="B19" s="399" t="s">
        <v>121</v>
      </c>
      <c r="C19" s="400"/>
      <c r="D19" s="177">
        <f>D8+D9+D10+D18</f>
        <v>-57157</v>
      </c>
      <c r="E19" s="178">
        <f>+E8+E9+E10+E18</f>
        <v>987637.60000000009</v>
      </c>
    </row>
    <row r="20" spans="1:253" s="158" customFormat="1" ht="14.25" thickTop="1" thickBot="1">
      <c r="A20" s="179">
        <v>10</v>
      </c>
      <c r="B20" s="180" t="s">
        <v>37</v>
      </c>
      <c r="C20" s="181"/>
      <c r="D20" s="182">
        <v>0</v>
      </c>
      <c r="E20" s="183">
        <v>0</v>
      </c>
    </row>
    <row r="21" spans="1:253" s="158" customFormat="1" ht="14.25" thickTop="1" thickBot="1">
      <c r="A21" s="13">
        <v>11</v>
      </c>
      <c r="B21" s="150" t="s">
        <v>122</v>
      </c>
      <c r="C21" s="151"/>
      <c r="D21" s="152">
        <v>0</v>
      </c>
      <c r="E21" s="153">
        <v>0</v>
      </c>
    </row>
    <row r="22" spans="1:253" s="158" customFormat="1" ht="14.25" thickTop="1" thickBot="1">
      <c r="A22" s="13">
        <v>12</v>
      </c>
      <c r="B22" s="150" t="s">
        <v>123</v>
      </c>
      <c r="C22" s="151"/>
      <c r="D22" s="152">
        <v>0</v>
      </c>
      <c r="E22" s="153">
        <v>0</v>
      </c>
    </row>
    <row r="23" spans="1:253" s="187" customFormat="1" ht="26.25" thickTop="1">
      <c r="A23" s="184">
        <v>12.1</v>
      </c>
      <c r="B23" s="159" t="s">
        <v>124</v>
      </c>
      <c r="C23" s="160"/>
      <c r="D23" s="185">
        <v>0</v>
      </c>
      <c r="E23" s="186"/>
    </row>
    <row r="24" spans="1:253" s="187" customFormat="1">
      <c r="A24" s="184">
        <v>12.2</v>
      </c>
      <c r="B24" s="159" t="s">
        <v>125</v>
      </c>
      <c r="C24" s="160"/>
      <c r="D24" s="166">
        <v>2122</v>
      </c>
      <c r="E24" s="188">
        <v>3028.3</v>
      </c>
    </row>
    <row r="25" spans="1:253" s="187" customFormat="1">
      <c r="A25" s="184">
        <v>12.3</v>
      </c>
      <c r="B25" s="159" t="s">
        <v>126</v>
      </c>
      <c r="C25" s="160"/>
      <c r="D25" s="166">
        <v>87351</v>
      </c>
      <c r="E25" s="189">
        <v>0</v>
      </c>
    </row>
    <row r="26" spans="1:253" s="187" customFormat="1" ht="13.5" thickBot="1">
      <c r="A26" s="190">
        <v>12.4</v>
      </c>
      <c r="B26" s="191" t="s">
        <v>127</v>
      </c>
      <c r="C26" s="192"/>
      <c r="D26" s="193"/>
      <c r="E26" s="194"/>
    </row>
    <row r="27" spans="1:253" s="199" customFormat="1" ht="33" customHeight="1" thickTop="1" thickBot="1">
      <c r="A27" s="176">
        <v>13</v>
      </c>
      <c r="B27" s="399" t="s">
        <v>128</v>
      </c>
      <c r="C27" s="400"/>
      <c r="D27" s="195">
        <f>D23+D24+D25+D26</f>
        <v>89473</v>
      </c>
      <c r="E27" s="196">
        <f>E23+E24+E25+E26</f>
        <v>3028.3</v>
      </c>
      <c r="F27" s="197"/>
      <c r="G27" s="197"/>
      <c r="H27" s="197"/>
      <c r="I27" s="198"/>
      <c r="J27" s="197"/>
      <c r="K27" s="197"/>
      <c r="L27" s="197"/>
      <c r="M27" s="197"/>
      <c r="N27" s="198"/>
      <c r="O27" s="197"/>
      <c r="P27" s="197"/>
      <c r="Q27" s="197"/>
      <c r="R27" s="197"/>
      <c r="S27" s="198"/>
      <c r="T27" s="197"/>
      <c r="U27" s="197"/>
      <c r="V27" s="197"/>
      <c r="W27" s="197"/>
      <c r="X27" s="198"/>
      <c r="Y27" s="197"/>
      <c r="Z27" s="197"/>
      <c r="AA27" s="197"/>
      <c r="AB27" s="197"/>
      <c r="AC27" s="198"/>
      <c r="AD27" s="197"/>
      <c r="AE27" s="197"/>
      <c r="AF27" s="197"/>
      <c r="AG27" s="197"/>
      <c r="AH27" s="198"/>
      <c r="AI27" s="197"/>
      <c r="AJ27" s="197"/>
      <c r="AK27" s="197"/>
      <c r="AL27" s="197"/>
      <c r="AM27" s="198"/>
      <c r="AN27" s="197"/>
      <c r="AO27" s="197"/>
      <c r="AP27" s="197"/>
      <c r="AQ27" s="197"/>
      <c r="AR27" s="198"/>
      <c r="AS27" s="197"/>
      <c r="AT27" s="197"/>
      <c r="AU27" s="197"/>
      <c r="AV27" s="197"/>
      <c r="AW27" s="198"/>
      <c r="AX27" s="197"/>
      <c r="AY27" s="197"/>
      <c r="AZ27" s="197"/>
      <c r="BA27" s="197"/>
      <c r="BB27" s="198"/>
      <c r="BC27" s="197"/>
      <c r="BD27" s="197"/>
      <c r="BE27" s="197"/>
      <c r="BF27" s="197"/>
      <c r="BG27" s="198"/>
      <c r="BH27" s="197"/>
      <c r="BI27" s="197"/>
      <c r="BJ27" s="197"/>
      <c r="BK27" s="197"/>
      <c r="BL27" s="198"/>
      <c r="BM27" s="197"/>
      <c r="BN27" s="197"/>
      <c r="BO27" s="197"/>
      <c r="BP27" s="197"/>
      <c r="BQ27" s="198"/>
      <c r="BR27" s="197"/>
      <c r="BS27" s="197"/>
      <c r="BT27" s="197"/>
      <c r="BU27" s="197"/>
      <c r="BV27" s="198"/>
      <c r="BW27" s="197"/>
      <c r="BX27" s="197"/>
      <c r="BY27" s="197"/>
      <c r="BZ27" s="197"/>
      <c r="CA27" s="198"/>
      <c r="CB27" s="197"/>
      <c r="CC27" s="197"/>
      <c r="CD27" s="197"/>
      <c r="CE27" s="197"/>
      <c r="CF27" s="198"/>
      <c r="CG27" s="197"/>
      <c r="CH27" s="197"/>
      <c r="CI27" s="197"/>
      <c r="CJ27" s="197"/>
      <c r="CK27" s="198"/>
      <c r="CL27" s="197"/>
      <c r="CM27" s="197"/>
      <c r="CN27" s="197"/>
      <c r="CO27" s="197"/>
      <c r="CP27" s="198"/>
      <c r="CQ27" s="197"/>
      <c r="CR27" s="197"/>
      <c r="CS27" s="197"/>
      <c r="CT27" s="197"/>
      <c r="CU27" s="198"/>
      <c r="CV27" s="197"/>
      <c r="CW27" s="197"/>
      <c r="CX27" s="197"/>
      <c r="CY27" s="197"/>
      <c r="CZ27" s="198"/>
      <c r="DA27" s="197"/>
      <c r="DB27" s="197"/>
      <c r="DC27" s="197"/>
      <c r="DD27" s="197"/>
      <c r="DE27" s="198"/>
      <c r="DF27" s="197"/>
      <c r="DG27" s="197"/>
      <c r="DH27" s="197"/>
      <c r="DI27" s="197"/>
      <c r="DJ27" s="198"/>
      <c r="DK27" s="197"/>
      <c r="DL27" s="197"/>
      <c r="DM27" s="197"/>
      <c r="DN27" s="197"/>
      <c r="DO27" s="198"/>
      <c r="DP27" s="197"/>
      <c r="DQ27" s="197"/>
      <c r="DR27" s="197"/>
      <c r="DS27" s="197"/>
      <c r="DT27" s="198"/>
      <c r="DU27" s="197"/>
      <c r="DV27" s="197"/>
      <c r="DW27" s="197"/>
      <c r="DX27" s="197"/>
      <c r="DY27" s="198"/>
      <c r="DZ27" s="197"/>
      <c r="EA27" s="197"/>
      <c r="EB27" s="197"/>
      <c r="EC27" s="197"/>
      <c r="ED27" s="198"/>
      <c r="EE27" s="197"/>
      <c r="EF27" s="197"/>
      <c r="EG27" s="197"/>
      <c r="EH27" s="197"/>
      <c r="EI27" s="198"/>
      <c r="EJ27" s="197"/>
      <c r="EK27" s="197"/>
      <c r="EL27" s="197"/>
      <c r="EM27" s="197"/>
      <c r="EN27" s="198"/>
      <c r="EO27" s="197"/>
      <c r="EP27" s="197"/>
      <c r="EQ27" s="197"/>
      <c r="ER27" s="197"/>
      <c r="ES27" s="198"/>
      <c r="ET27" s="197"/>
      <c r="EU27" s="197"/>
      <c r="EV27" s="197"/>
      <c r="EW27" s="197"/>
      <c r="EX27" s="198"/>
      <c r="EY27" s="197"/>
      <c r="EZ27" s="197"/>
      <c r="FA27" s="197"/>
      <c r="FB27" s="197"/>
      <c r="FC27" s="198"/>
      <c r="FD27" s="197"/>
      <c r="FE27" s="197"/>
      <c r="FF27" s="197"/>
      <c r="FG27" s="197"/>
      <c r="FH27" s="198"/>
      <c r="FI27" s="197"/>
      <c r="FJ27" s="197"/>
      <c r="FK27" s="197"/>
      <c r="FL27" s="197"/>
      <c r="FM27" s="198"/>
      <c r="FN27" s="197"/>
      <c r="FO27" s="197"/>
      <c r="FP27" s="197"/>
      <c r="FQ27" s="197"/>
      <c r="FR27" s="198"/>
      <c r="FS27" s="197"/>
      <c r="FT27" s="197"/>
      <c r="FU27" s="197"/>
      <c r="FV27" s="197"/>
      <c r="FW27" s="198"/>
      <c r="FX27" s="197"/>
      <c r="FY27" s="197"/>
      <c r="FZ27" s="197"/>
      <c r="GA27" s="197"/>
      <c r="GB27" s="198"/>
      <c r="GC27" s="197"/>
      <c r="GD27" s="197"/>
      <c r="GE27" s="197"/>
      <c r="GF27" s="197"/>
      <c r="GG27" s="198"/>
      <c r="GH27" s="197"/>
      <c r="GI27" s="197"/>
      <c r="GJ27" s="197"/>
      <c r="GK27" s="197"/>
      <c r="GL27" s="198"/>
      <c r="GM27" s="197"/>
      <c r="GN27" s="197"/>
      <c r="GO27" s="197"/>
      <c r="GP27" s="197"/>
      <c r="GQ27" s="198"/>
      <c r="GR27" s="197"/>
      <c r="GS27" s="197"/>
      <c r="GT27" s="197"/>
      <c r="GU27" s="197"/>
      <c r="GV27" s="198"/>
      <c r="GW27" s="197"/>
      <c r="GX27" s="197"/>
      <c r="GY27" s="197"/>
      <c r="GZ27" s="197"/>
      <c r="HA27" s="198"/>
      <c r="HB27" s="197"/>
      <c r="HC27" s="197"/>
      <c r="HD27" s="197"/>
      <c r="HE27" s="197"/>
      <c r="HF27" s="198"/>
      <c r="HG27" s="197"/>
      <c r="HH27" s="197"/>
      <c r="HI27" s="197"/>
      <c r="HJ27" s="197"/>
      <c r="HK27" s="198"/>
      <c r="HL27" s="197"/>
      <c r="HM27" s="197"/>
      <c r="HN27" s="197"/>
      <c r="HO27" s="197"/>
      <c r="HP27" s="198"/>
      <c r="HQ27" s="197"/>
      <c r="HR27" s="197"/>
      <c r="HS27" s="197"/>
      <c r="HT27" s="197"/>
      <c r="HU27" s="198"/>
      <c r="HV27" s="197"/>
      <c r="HW27" s="197"/>
      <c r="HX27" s="197"/>
      <c r="HY27" s="197"/>
      <c r="HZ27" s="198"/>
      <c r="IA27" s="197"/>
      <c r="IB27" s="197"/>
      <c r="IC27" s="197"/>
      <c r="ID27" s="197"/>
      <c r="IE27" s="198"/>
      <c r="IF27" s="197"/>
      <c r="IG27" s="197"/>
      <c r="IH27" s="197"/>
      <c r="II27" s="197"/>
      <c r="IJ27" s="198"/>
      <c r="IK27" s="197"/>
      <c r="IL27" s="197"/>
      <c r="IM27" s="197"/>
      <c r="IN27" s="197"/>
      <c r="IO27" s="198"/>
      <c r="IP27" s="197"/>
      <c r="IQ27" s="197"/>
      <c r="IR27" s="197"/>
      <c r="IS27" s="197"/>
    </row>
    <row r="28" spans="1:253" s="158" customFormat="1" ht="15.75" thickTop="1">
      <c r="A28" s="200">
        <v>14</v>
      </c>
      <c r="B28" s="401" t="s">
        <v>129</v>
      </c>
      <c r="C28" s="402"/>
      <c r="D28" s="201">
        <f>+D19+D21+D27</f>
        <v>32316</v>
      </c>
      <c r="E28" s="202">
        <f>+E19+E21+E27</f>
        <v>990665.90000000014</v>
      </c>
    </row>
    <row r="29" spans="1:253" s="158" customFormat="1" ht="15.75" thickBot="1">
      <c r="A29" s="203"/>
      <c r="B29" s="204" t="s">
        <v>130</v>
      </c>
      <c r="C29" s="204"/>
      <c r="D29" s="205">
        <v>57156.5</v>
      </c>
      <c r="E29" s="205">
        <v>80036</v>
      </c>
    </row>
    <row r="30" spans="1:253" s="158" customFormat="1" ht="15.75" thickBot="1">
      <c r="A30" s="206"/>
      <c r="B30" s="207" t="s">
        <v>131</v>
      </c>
      <c r="C30" s="207"/>
      <c r="D30" s="208">
        <f>D28+D29</f>
        <v>89472.5</v>
      </c>
      <c r="E30" s="208">
        <f>E28+E29</f>
        <v>1070701.9000000001</v>
      </c>
    </row>
    <row r="31" spans="1:253" s="213" customFormat="1" ht="13.5" thickBot="1">
      <c r="A31" s="209">
        <v>15</v>
      </c>
      <c r="B31" s="210" t="s">
        <v>132</v>
      </c>
      <c r="C31" s="211"/>
      <c r="D31" s="212">
        <f>D30*10%</f>
        <v>8947.25</v>
      </c>
      <c r="E31" s="212">
        <f>E30*10%</f>
        <v>107070.19000000002</v>
      </c>
      <c r="G31" s="214"/>
      <c r="H31" s="214"/>
    </row>
    <row r="32" spans="1:253" s="175" customFormat="1" ht="21.75" customHeight="1" thickTop="1" thickBot="1">
      <c r="A32" s="215">
        <v>16</v>
      </c>
      <c r="B32" s="403" t="s">
        <v>133</v>
      </c>
      <c r="C32" s="404"/>
      <c r="D32" s="216">
        <f>D28-D31-0.3</f>
        <v>23368.45</v>
      </c>
      <c r="E32" s="217">
        <f>+E28-E31</f>
        <v>883595.71000000008</v>
      </c>
    </row>
    <row r="33" spans="1:5" s="213" customFormat="1" ht="14.25" thickTop="1" thickBot="1">
      <c r="A33" s="218">
        <v>17</v>
      </c>
      <c r="B33" s="219" t="s">
        <v>134</v>
      </c>
      <c r="C33" s="220"/>
      <c r="D33" s="221"/>
      <c r="E33" s="222"/>
    </row>
    <row r="34" spans="1:5" ht="13.5" thickTop="1"/>
    <row r="36" spans="1:5">
      <c r="A36" s="223"/>
      <c r="B36" s="224"/>
      <c r="C36" s="223"/>
      <c r="D36" s="223"/>
      <c r="E36" s="223"/>
    </row>
    <row r="37" spans="1:5" ht="25.5" customHeight="1">
      <c r="B37" s="389" t="s">
        <v>104</v>
      </c>
      <c r="C37" s="389"/>
      <c r="D37" s="389"/>
    </row>
    <row r="41" spans="1:5">
      <c r="B41" s="225"/>
    </row>
  </sheetData>
  <sheetProtection password="C725" sheet="1" formatCells="0" formatColumns="0" formatRows="0" insertColumns="0" insertRows="0" insertHyperlinks="0" deleteColumns="0" deleteRows="0" sort="0" autoFilter="0" pivotTables="0"/>
  <mergeCells count="12">
    <mergeCell ref="B37:D37"/>
    <mergeCell ref="A1:E1"/>
    <mergeCell ref="A3:E3"/>
    <mergeCell ref="B5:E5"/>
    <mergeCell ref="A6:A7"/>
    <mergeCell ref="B6:B7"/>
    <mergeCell ref="C6:C7"/>
    <mergeCell ref="B18:C18"/>
    <mergeCell ref="B19:C19"/>
    <mergeCell ref="B27:C27"/>
    <mergeCell ref="B28:C28"/>
    <mergeCell ref="B32:C32"/>
  </mergeCells>
  <pageMargins left="0.75" right="0.75" top="1" bottom="1" header="0.5" footer="0.5"/>
  <pageSetup paperSize="9" scale="80" orientation="portrait" r:id="rId1"/>
  <headerFooter alignWithMargins="0">
    <oddFooter>&amp;C4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43"/>
  <sheetViews>
    <sheetView workbookViewId="0">
      <selection activeCell="H11" sqref="H11"/>
    </sheetView>
  </sheetViews>
  <sheetFormatPr defaultRowHeight="12.75"/>
  <cols>
    <col min="1" max="1" width="4.28515625" style="226" customWidth="1"/>
    <col min="2" max="2" width="48" style="228" customWidth="1"/>
    <col min="3" max="3" width="10.85546875" style="229" customWidth="1"/>
    <col min="4" max="4" width="17.85546875" style="226" customWidth="1"/>
    <col min="5" max="5" width="17.7109375" style="226" customWidth="1"/>
    <col min="6" max="6" width="9.140625" style="226" customWidth="1"/>
    <col min="7" max="256" width="9.140625" style="226"/>
    <col min="257" max="257" width="4.28515625" style="226" customWidth="1"/>
    <col min="258" max="258" width="43.42578125" style="226" customWidth="1"/>
    <col min="259" max="259" width="9.85546875" style="226" bestFit="1" customWidth="1"/>
    <col min="260" max="260" width="17.85546875" style="226" customWidth="1"/>
    <col min="261" max="261" width="17.7109375" style="226" customWidth="1"/>
    <col min="262" max="512" width="9.140625" style="226"/>
    <col min="513" max="513" width="4.28515625" style="226" customWidth="1"/>
    <col min="514" max="514" width="43.42578125" style="226" customWidth="1"/>
    <col min="515" max="515" width="9.85546875" style="226" bestFit="1" customWidth="1"/>
    <col min="516" max="516" width="17.85546875" style="226" customWidth="1"/>
    <col min="517" max="517" width="17.7109375" style="226" customWidth="1"/>
    <col min="518" max="768" width="9.140625" style="226"/>
    <col min="769" max="769" width="4.28515625" style="226" customWidth="1"/>
    <col min="770" max="770" width="43.42578125" style="226" customWidth="1"/>
    <col min="771" max="771" width="9.85546875" style="226" bestFit="1" customWidth="1"/>
    <col min="772" max="772" width="17.85546875" style="226" customWidth="1"/>
    <col min="773" max="773" width="17.7109375" style="226" customWidth="1"/>
    <col min="774" max="1024" width="9.140625" style="226"/>
    <col min="1025" max="1025" width="4.28515625" style="226" customWidth="1"/>
    <col min="1026" max="1026" width="43.42578125" style="226" customWidth="1"/>
    <col min="1027" max="1027" width="9.85546875" style="226" bestFit="1" customWidth="1"/>
    <col min="1028" max="1028" width="17.85546875" style="226" customWidth="1"/>
    <col min="1029" max="1029" width="17.7109375" style="226" customWidth="1"/>
    <col min="1030" max="1280" width="9.140625" style="226"/>
    <col min="1281" max="1281" width="4.28515625" style="226" customWidth="1"/>
    <col min="1282" max="1282" width="43.42578125" style="226" customWidth="1"/>
    <col min="1283" max="1283" width="9.85546875" style="226" bestFit="1" customWidth="1"/>
    <col min="1284" max="1284" width="17.85546875" style="226" customWidth="1"/>
    <col min="1285" max="1285" width="17.7109375" style="226" customWidth="1"/>
    <col min="1286" max="1536" width="9.140625" style="226"/>
    <col min="1537" max="1537" width="4.28515625" style="226" customWidth="1"/>
    <col min="1538" max="1538" width="43.42578125" style="226" customWidth="1"/>
    <col min="1539" max="1539" width="9.85546875" style="226" bestFit="1" customWidth="1"/>
    <col min="1540" max="1540" width="17.85546875" style="226" customWidth="1"/>
    <col min="1541" max="1541" width="17.7109375" style="226" customWidth="1"/>
    <col min="1542" max="1792" width="9.140625" style="226"/>
    <col min="1793" max="1793" width="4.28515625" style="226" customWidth="1"/>
    <col min="1794" max="1794" width="43.42578125" style="226" customWidth="1"/>
    <col min="1795" max="1795" width="9.85546875" style="226" bestFit="1" customWidth="1"/>
    <col min="1796" max="1796" width="17.85546875" style="226" customWidth="1"/>
    <col min="1797" max="1797" width="17.7109375" style="226" customWidth="1"/>
    <col min="1798" max="2048" width="9.140625" style="226"/>
    <col min="2049" max="2049" width="4.28515625" style="226" customWidth="1"/>
    <col min="2050" max="2050" width="43.42578125" style="226" customWidth="1"/>
    <col min="2051" max="2051" width="9.85546875" style="226" bestFit="1" customWidth="1"/>
    <col min="2052" max="2052" width="17.85546875" style="226" customWidth="1"/>
    <col min="2053" max="2053" width="17.7109375" style="226" customWidth="1"/>
    <col min="2054" max="2304" width="9.140625" style="226"/>
    <col min="2305" max="2305" width="4.28515625" style="226" customWidth="1"/>
    <col min="2306" max="2306" width="43.42578125" style="226" customWidth="1"/>
    <col min="2307" max="2307" width="9.85546875" style="226" bestFit="1" customWidth="1"/>
    <col min="2308" max="2308" width="17.85546875" style="226" customWidth="1"/>
    <col min="2309" max="2309" width="17.7109375" style="226" customWidth="1"/>
    <col min="2310" max="2560" width="9.140625" style="226"/>
    <col min="2561" max="2561" width="4.28515625" style="226" customWidth="1"/>
    <col min="2562" max="2562" width="43.42578125" style="226" customWidth="1"/>
    <col min="2563" max="2563" width="9.85546875" style="226" bestFit="1" customWidth="1"/>
    <col min="2564" max="2564" width="17.85546875" style="226" customWidth="1"/>
    <col min="2565" max="2565" width="17.7109375" style="226" customWidth="1"/>
    <col min="2566" max="2816" width="9.140625" style="226"/>
    <col min="2817" max="2817" width="4.28515625" style="226" customWidth="1"/>
    <col min="2818" max="2818" width="43.42578125" style="226" customWidth="1"/>
    <col min="2819" max="2819" width="9.85546875" style="226" bestFit="1" customWidth="1"/>
    <col min="2820" max="2820" width="17.85546875" style="226" customWidth="1"/>
    <col min="2821" max="2821" width="17.7109375" style="226" customWidth="1"/>
    <col min="2822" max="3072" width="9.140625" style="226"/>
    <col min="3073" max="3073" width="4.28515625" style="226" customWidth="1"/>
    <col min="3074" max="3074" width="43.42578125" style="226" customWidth="1"/>
    <col min="3075" max="3075" width="9.85546875" style="226" bestFit="1" customWidth="1"/>
    <col min="3076" max="3076" width="17.85546875" style="226" customWidth="1"/>
    <col min="3077" max="3077" width="17.7109375" style="226" customWidth="1"/>
    <col min="3078" max="3328" width="9.140625" style="226"/>
    <col min="3329" max="3329" width="4.28515625" style="226" customWidth="1"/>
    <col min="3330" max="3330" width="43.42578125" style="226" customWidth="1"/>
    <col min="3331" max="3331" width="9.85546875" style="226" bestFit="1" customWidth="1"/>
    <col min="3332" max="3332" width="17.85546875" style="226" customWidth="1"/>
    <col min="3333" max="3333" width="17.7109375" style="226" customWidth="1"/>
    <col min="3334" max="3584" width="9.140625" style="226"/>
    <col min="3585" max="3585" width="4.28515625" style="226" customWidth="1"/>
    <col min="3586" max="3586" width="43.42578125" style="226" customWidth="1"/>
    <col min="3587" max="3587" width="9.85546875" style="226" bestFit="1" customWidth="1"/>
    <col min="3588" max="3588" width="17.85546875" style="226" customWidth="1"/>
    <col min="3589" max="3589" width="17.7109375" style="226" customWidth="1"/>
    <col min="3590" max="3840" width="9.140625" style="226"/>
    <col min="3841" max="3841" width="4.28515625" style="226" customWidth="1"/>
    <col min="3842" max="3842" width="43.42578125" style="226" customWidth="1"/>
    <col min="3843" max="3843" width="9.85546875" style="226" bestFit="1" customWidth="1"/>
    <col min="3844" max="3844" width="17.85546875" style="226" customWidth="1"/>
    <col min="3845" max="3845" width="17.7109375" style="226" customWidth="1"/>
    <col min="3846" max="4096" width="9.140625" style="226"/>
    <col min="4097" max="4097" width="4.28515625" style="226" customWidth="1"/>
    <col min="4098" max="4098" width="43.42578125" style="226" customWidth="1"/>
    <col min="4099" max="4099" width="9.85546875" style="226" bestFit="1" customWidth="1"/>
    <col min="4100" max="4100" width="17.85546875" style="226" customWidth="1"/>
    <col min="4101" max="4101" width="17.7109375" style="226" customWidth="1"/>
    <col min="4102" max="4352" width="9.140625" style="226"/>
    <col min="4353" max="4353" width="4.28515625" style="226" customWidth="1"/>
    <col min="4354" max="4354" width="43.42578125" style="226" customWidth="1"/>
    <col min="4355" max="4355" width="9.85546875" style="226" bestFit="1" customWidth="1"/>
    <col min="4356" max="4356" width="17.85546875" style="226" customWidth="1"/>
    <col min="4357" max="4357" width="17.7109375" style="226" customWidth="1"/>
    <col min="4358" max="4608" width="9.140625" style="226"/>
    <col min="4609" max="4609" width="4.28515625" style="226" customWidth="1"/>
    <col min="4610" max="4610" width="43.42578125" style="226" customWidth="1"/>
    <col min="4611" max="4611" width="9.85546875" style="226" bestFit="1" customWidth="1"/>
    <col min="4612" max="4612" width="17.85546875" style="226" customWidth="1"/>
    <col min="4613" max="4613" width="17.7109375" style="226" customWidth="1"/>
    <col min="4614" max="4864" width="9.140625" style="226"/>
    <col min="4865" max="4865" width="4.28515625" style="226" customWidth="1"/>
    <col min="4866" max="4866" width="43.42578125" style="226" customWidth="1"/>
    <col min="4867" max="4867" width="9.85546875" style="226" bestFit="1" customWidth="1"/>
    <col min="4868" max="4868" width="17.85546875" style="226" customWidth="1"/>
    <col min="4869" max="4869" width="17.7109375" style="226" customWidth="1"/>
    <col min="4870" max="5120" width="9.140625" style="226"/>
    <col min="5121" max="5121" width="4.28515625" style="226" customWidth="1"/>
    <col min="5122" max="5122" width="43.42578125" style="226" customWidth="1"/>
    <col min="5123" max="5123" width="9.85546875" style="226" bestFit="1" customWidth="1"/>
    <col min="5124" max="5124" width="17.85546875" style="226" customWidth="1"/>
    <col min="5125" max="5125" width="17.7109375" style="226" customWidth="1"/>
    <col min="5126" max="5376" width="9.140625" style="226"/>
    <col min="5377" max="5377" width="4.28515625" style="226" customWidth="1"/>
    <col min="5378" max="5378" width="43.42578125" style="226" customWidth="1"/>
    <col min="5379" max="5379" width="9.85546875" style="226" bestFit="1" customWidth="1"/>
    <col min="5380" max="5380" width="17.85546875" style="226" customWidth="1"/>
    <col min="5381" max="5381" width="17.7109375" style="226" customWidth="1"/>
    <col min="5382" max="5632" width="9.140625" style="226"/>
    <col min="5633" max="5633" width="4.28515625" style="226" customWidth="1"/>
    <col min="5634" max="5634" width="43.42578125" style="226" customWidth="1"/>
    <col min="5635" max="5635" width="9.85546875" style="226" bestFit="1" customWidth="1"/>
    <col min="5636" max="5636" width="17.85546875" style="226" customWidth="1"/>
    <col min="5637" max="5637" width="17.7109375" style="226" customWidth="1"/>
    <col min="5638" max="5888" width="9.140625" style="226"/>
    <col min="5889" max="5889" width="4.28515625" style="226" customWidth="1"/>
    <col min="5890" max="5890" width="43.42578125" style="226" customWidth="1"/>
    <col min="5891" max="5891" width="9.85546875" style="226" bestFit="1" customWidth="1"/>
    <col min="5892" max="5892" width="17.85546875" style="226" customWidth="1"/>
    <col min="5893" max="5893" width="17.7109375" style="226" customWidth="1"/>
    <col min="5894" max="6144" width="9.140625" style="226"/>
    <col min="6145" max="6145" width="4.28515625" style="226" customWidth="1"/>
    <col min="6146" max="6146" width="43.42578125" style="226" customWidth="1"/>
    <col min="6147" max="6147" width="9.85546875" style="226" bestFit="1" customWidth="1"/>
    <col min="6148" max="6148" width="17.85546875" style="226" customWidth="1"/>
    <col min="6149" max="6149" width="17.7109375" style="226" customWidth="1"/>
    <col min="6150" max="6400" width="9.140625" style="226"/>
    <col min="6401" max="6401" width="4.28515625" style="226" customWidth="1"/>
    <col min="6402" max="6402" width="43.42578125" style="226" customWidth="1"/>
    <col min="6403" max="6403" width="9.85546875" style="226" bestFit="1" customWidth="1"/>
    <col min="6404" max="6404" width="17.85546875" style="226" customWidth="1"/>
    <col min="6405" max="6405" width="17.7109375" style="226" customWidth="1"/>
    <col min="6406" max="6656" width="9.140625" style="226"/>
    <col min="6657" max="6657" width="4.28515625" style="226" customWidth="1"/>
    <col min="6658" max="6658" width="43.42578125" style="226" customWidth="1"/>
    <col min="6659" max="6659" width="9.85546875" style="226" bestFit="1" customWidth="1"/>
    <col min="6660" max="6660" width="17.85546875" style="226" customWidth="1"/>
    <col min="6661" max="6661" width="17.7109375" style="226" customWidth="1"/>
    <col min="6662" max="6912" width="9.140625" style="226"/>
    <col min="6913" max="6913" width="4.28515625" style="226" customWidth="1"/>
    <col min="6914" max="6914" width="43.42578125" style="226" customWidth="1"/>
    <col min="6915" max="6915" width="9.85546875" style="226" bestFit="1" customWidth="1"/>
    <col min="6916" max="6916" width="17.85546875" style="226" customWidth="1"/>
    <col min="6917" max="6917" width="17.7109375" style="226" customWidth="1"/>
    <col min="6918" max="7168" width="9.140625" style="226"/>
    <col min="7169" max="7169" width="4.28515625" style="226" customWidth="1"/>
    <col min="7170" max="7170" width="43.42578125" style="226" customWidth="1"/>
    <col min="7171" max="7171" width="9.85546875" style="226" bestFit="1" customWidth="1"/>
    <col min="7172" max="7172" width="17.85546875" style="226" customWidth="1"/>
    <col min="7173" max="7173" width="17.7109375" style="226" customWidth="1"/>
    <col min="7174" max="7424" width="9.140625" style="226"/>
    <col min="7425" max="7425" width="4.28515625" style="226" customWidth="1"/>
    <col min="7426" max="7426" width="43.42578125" style="226" customWidth="1"/>
    <col min="7427" max="7427" width="9.85546875" style="226" bestFit="1" customWidth="1"/>
    <col min="7428" max="7428" width="17.85546875" style="226" customWidth="1"/>
    <col min="7429" max="7429" width="17.7109375" style="226" customWidth="1"/>
    <col min="7430" max="7680" width="9.140625" style="226"/>
    <col min="7681" max="7681" width="4.28515625" style="226" customWidth="1"/>
    <col min="7682" max="7682" width="43.42578125" style="226" customWidth="1"/>
    <col min="7683" max="7683" width="9.85546875" style="226" bestFit="1" customWidth="1"/>
    <col min="7684" max="7684" width="17.85546875" style="226" customWidth="1"/>
    <col min="7685" max="7685" width="17.7109375" style="226" customWidth="1"/>
    <col min="7686" max="7936" width="9.140625" style="226"/>
    <col min="7937" max="7937" width="4.28515625" style="226" customWidth="1"/>
    <col min="7938" max="7938" width="43.42578125" style="226" customWidth="1"/>
    <col min="7939" max="7939" width="9.85546875" style="226" bestFit="1" customWidth="1"/>
    <col min="7940" max="7940" width="17.85546875" style="226" customWidth="1"/>
    <col min="7941" max="7941" width="17.7109375" style="226" customWidth="1"/>
    <col min="7942" max="8192" width="9.140625" style="226"/>
    <col min="8193" max="8193" width="4.28515625" style="226" customWidth="1"/>
    <col min="8194" max="8194" width="43.42578125" style="226" customWidth="1"/>
    <col min="8195" max="8195" width="9.85546875" style="226" bestFit="1" customWidth="1"/>
    <col min="8196" max="8196" width="17.85546875" style="226" customWidth="1"/>
    <col min="8197" max="8197" width="17.7109375" style="226" customWidth="1"/>
    <col min="8198" max="8448" width="9.140625" style="226"/>
    <col min="8449" max="8449" width="4.28515625" style="226" customWidth="1"/>
    <col min="8450" max="8450" width="43.42578125" style="226" customWidth="1"/>
    <col min="8451" max="8451" width="9.85546875" style="226" bestFit="1" customWidth="1"/>
    <col min="8452" max="8452" width="17.85546875" style="226" customWidth="1"/>
    <col min="8453" max="8453" width="17.7109375" style="226" customWidth="1"/>
    <col min="8454" max="8704" width="9.140625" style="226"/>
    <col min="8705" max="8705" width="4.28515625" style="226" customWidth="1"/>
    <col min="8706" max="8706" width="43.42578125" style="226" customWidth="1"/>
    <col min="8707" max="8707" width="9.85546875" style="226" bestFit="1" customWidth="1"/>
    <col min="8708" max="8708" width="17.85546875" style="226" customWidth="1"/>
    <col min="8709" max="8709" width="17.7109375" style="226" customWidth="1"/>
    <col min="8710" max="8960" width="9.140625" style="226"/>
    <col min="8961" max="8961" width="4.28515625" style="226" customWidth="1"/>
    <col min="8962" max="8962" width="43.42578125" style="226" customWidth="1"/>
    <col min="8963" max="8963" width="9.85546875" style="226" bestFit="1" customWidth="1"/>
    <col min="8964" max="8964" width="17.85546875" style="226" customWidth="1"/>
    <col min="8965" max="8965" width="17.7109375" style="226" customWidth="1"/>
    <col min="8966" max="9216" width="9.140625" style="226"/>
    <col min="9217" max="9217" width="4.28515625" style="226" customWidth="1"/>
    <col min="9218" max="9218" width="43.42578125" style="226" customWidth="1"/>
    <col min="9219" max="9219" width="9.85546875" style="226" bestFit="1" customWidth="1"/>
    <col min="9220" max="9220" width="17.85546875" style="226" customWidth="1"/>
    <col min="9221" max="9221" width="17.7109375" style="226" customWidth="1"/>
    <col min="9222" max="9472" width="9.140625" style="226"/>
    <col min="9473" max="9473" width="4.28515625" style="226" customWidth="1"/>
    <col min="9474" max="9474" width="43.42578125" style="226" customWidth="1"/>
    <col min="9475" max="9475" width="9.85546875" style="226" bestFit="1" customWidth="1"/>
    <col min="9476" max="9476" width="17.85546875" style="226" customWidth="1"/>
    <col min="9477" max="9477" width="17.7109375" style="226" customWidth="1"/>
    <col min="9478" max="9728" width="9.140625" style="226"/>
    <col min="9729" max="9729" width="4.28515625" style="226" customWidth="1"/>
    <col min="9730" max="9730" width="43.42578125" style="226" customWidth="1"/>
    <col min="9731" max="9731" width="9.85546875" style="226" bestFit="1" customWidth="1"/>
    <col min="9732" max="9732" width="17.85546875" style="226" customWidth="1"/>
    <col min="9733" max="9733" width="17.7109375" style="226" customWidth="1"/>
    <col min="9734" max="9984" width="9.140625" style="226"/>
    <col min="9985" max="9985" width="4.28515625" style="226" customWidth="1"/>
    <col min="9986" max="9986" width="43.42578125" style="226" customWidth="1"/>
    <col min="9987" max="9987" width="9.85546875" style="226" bestFit="1" customWidth="1"/>
    <col min="9988" max="9988" width="17.85546875" style="226" customWidth="1"/>
    <col min="9989" max="9989" width="17.7109375" style="226" customWidth="1"/>
    <col min="9990" max="10240" width="9.140625" style="226"/>
    <col min="10241" max="10241" width="4.28515625" style="226" customWidth="1"/>
    <col min="10242" max="10242" width="43.42578125" style="226" customWidth="1"/>
    <col min="10243" max="10243" width="9.85546875" style="226" bestFit="1" customWidth="1"/>
    <col min="10244" max="10244" width="17.85546875" style="226" customWidth="1"/>
    <col min="10245" max="10245" width="17.7109375" style="226" customWidth="1"/>
    <col min="10246" max="10496" width="9.140625" style="226"/>
    <col min="10497" max="10497" width="4.28515625" style="226" customWidth="1"/>
    <col min="10498" max="10498" width="43.42578125" style="226" customWidth="1"/>
    <col min="10499" max="10499" width="9.85546875" style="226" bestFit="1" customWidth="1"/>
    <col min="10500" max="10500" width="17.85546875" style="226" customWidth="1"/>
    <col min="10501" max="10501" width="17.7109375" style="226" customWidth="1"/>
    <col min="10502" max="10752" width="9.140625" style="226"/>
    <col min="10753" max="10753" width="4.28515625" style="226" customWidth="1"/>
    <col min="10754" max="10754" width="43.42578125" style="226" customWidth="1"/>
    <col min="10755" max="10755" width="9.85546875" style="226" bestFit="1" customWidth="1"/>
    <col min="10756" max="10756" width="17.85546875" style="226" customWidth="1"/>
    <col min="10757" max="10757" width="17.7109375" style="226" customWidth="1"/>
    <col min="10758" max="11008" width="9.140625" style="226"/>
    <col min="11009" max="11009" width="4.28515625" style="226" customWidth="1"/>
    <col min="11010" max="11010" width="43.42578125" style="226" customWidth="1"/>
    <col min="11011" max="11011" width="9.85546875" style="226" bestFit="1" customWidth="1"/>
    <col min="11012" max="11012" width="17.85546875" style="226" customWidth="1"/>
    <col min="11013" max="11013" width="17.7109375" style="226" customWidth="1"/>
    <col min="11014" max="11264" width="9.140625" style="226"/>
    <col min="11265" max="11265" width="4.28515625" style="226" customWidth="1"/>
    <col min="11266" max="11266" width="43.42578125" style="226" customWidth="1"/>
    <col min="11267" max="11267" width="9.85546875" style="226" bestFit="1" customWidth="1"/>
    <col min="11268" max="11268" width="17.85546875" style="226" customWidth="1"/>
    <col min="11269" max="11269" width="17.7109375" style="226" customWidth="1"/>
    <col min="11270" max="11520" width="9.140625" style="226"/>
    <col min="11521" max="11521" width="4.28515625" style="226" customWidth="1"/>
    <col min="11522" max="11522" width="43.42578125" style="226" customWidth="1"/>
    <col min="11523" max="11523" width="9.85546875" style="226" bestFit="1" customWidth="1"/>
    <col min="11524" max="11524" width="17.85546875" style="226" customWidth="1"/>
    <col min="11525" max="11525" width="17.7109375" style="226" customWidth="1"/>
    <col min="11526" max="11776" width="9.140625" style="226"/>
    <col min="11777" max="11777" width="4.28515625" style="226" customWidth="1"/>
    <col min="11778" max="11778" width="43.42578125" style="226" customWidth="1"/>
    <col min="11779" max="11779" width="9.85546875" style="226" bestFit="1" customWidth="1"/>
    <col min="11780" max="11780" width="17.85546875" style="226" customWidth="1"/>
    <col min="11781" max="11781" width="17.7109375" style="226" customWidth="1"/>
    <col min="11782" max="12032" width="9.140625" style="226"/>
    <col min="12033" max="12033" width="4.28515625" style="226" customWidth="1"/>
    <col min="12034" max="12034" width="43.42578125" style="226" customWidth="1"/>
    <col min="12035" max="12035" width="9.85546875" style="226" bestFit="1" customWidth="1"/>
    <col min="12036" max="12036" width="17.85546875" style="226" customWidth="1"/>
    <col min="12037" max="12037" width="17.7109375" style="226" customWidth="1"/>
    <col min="12038" max="12288" width="9.140625" style="226"/>
    <col min="12289" max="12289" width="4.28515625" style="226" customWidth="1"/>
    <col min="12290" max="12290" width="43.42578125" style="226" customWidth="1"/>
    <col min="12291" max="12291" width="9.85546875" style="226" bestFit="1" customWidth="1"/>
    <col min="12292" max="12292" width="17.85546875" style="226" customWidth="1"/>
    <col min="12293" max="12293" width="17.7109375" style="226" customWidth="1"/>
    <col min="12294" max="12544" width="9.140625" style="226"/>
    <col min="12545" max="12545" width="4.28515625" style="226" customWidth="1"/>
    <col min="12546" max="12546" width="43.42578125" style="226" customWidth="1"/>
    <col min="12547" max="12547" width="9.85546875" style="226" bestFit="1" customWidth="1"/>
    <col min="12548" max="12548" width="17.85546875" style="226" customWidth="1"/>
    <col min="12549" max="12549" width="17.7109375" style="226" customWidth="1"/>
    <col min="12550" max="12800" width="9.140625" style="226"/>
    <col min="12801" max="12801" width="4.28515625" style="226" customWidth="1"/>
    <col min="12802" max="12802" width="43.42578125" style="226" customWidth="1"/>
    <col min="12803" max="12803" width="9.85546875" style="226" bestFit="1" customWidth="1"/>
    <col min="12804" max="12804" width="17.85546875" style="226" customWidth="1"/>
    <col min="12805" max="12805" width="17.7109375" style="226" customWidth="1"/>
    <col min="12806" max="13056" width="9.140625" style="226"/>
    <col min="13057" max="13057" width="4.28515625" style="226" customWidth="1"/>
    <col min="13058" max="13058" width="43.42578125" style="226" customWidth="1"/>
    <col min="13059" max="13059" width="9.85546875" style="226" bestFit="1" customWidth="1"/>
    <col min="13060" max="13060" width="17.85546875" style="226" customWidth="1"/>
    <col min="13061" max="13061" width="17.7109375" style="226" customWidth="1"/>
    <col min="13062" max="13312" width="9.140625" style="226"/>
    <col min="13313" max="13313" width="4.28515625" style="226" customWidth="1"/>
    <col min="13314" max="13314" width="43.42578125" style="226" customWidth="1"/>
    <col min="13315" max="13315" width="9.85546875" style="226" bestFit="1" customWidth="1"/>
    <col min="13316" max="13316" width="17.85546875" style="226" customWidth="1"/>
    <col min="13317" max="13317" width="17.7109375" style="226" customWidth="1"/>
    <col min="13318" max="13568" width="9.140625" style="226"/>
    <col min="13569" max="13569" width="4.28515625" style="226" customWidth="1"/>
    <col min="13570" max="13570" width="43.42578125" style="226" customWidth="1"/>
    <col min="13571" max="13571" width="9.85546875" style="226" bestFit="1" customWidth="1"/>
    <col min="13572" max="13572" width="17.85546875" style="226" customWidth="1"/>
    <col min="13573" max="13573" width="17.7109375" style="226" customWidth="1"/>
    <col min="13574" max="13824" width="9.140625" style="226"/>
    <col min="13825" max="13825" width="4.28515625" style="226" customWidth="1"/>
    <col min="13826" max="13826" width="43.42578125" style="226" customWidth="1"/>
    <col min="13827" max="13827" width="9.85546875" style="226" bestFit="1" customWidth="1"/>
    <col min="13828" max="13828" width="17.85546875" style="226" customWidth="1"/>
    <col min="13829" max="13829" width="17.7109375" style="226" customWidth="1"/>
    <col min="13830" max="14080" width="9.140625" style="226"/>
    <col min="14081" max="14081" width="4.28515625" style="226" customWidth="1"/>
    <col min="14082" max="14082" width="43.42578125" style="226" customWidth="1"/>
    <col min="14083" max="14083" width="9.85546875" style="226" bestFit="1" customWidth="1"/>
    <col min="14084" max="14084" width="17.85546875" style="226" customWidth="1"/>
    <col min="14085" max="14085" width="17.7109375" style="226" customWidth="1"/>
    <col min="14086" max="14336" width="9.140625" style="226"/>
    <col min="14337" max="14337" width="4.28515625" style="226" customWidth="1"/>
    <col min="14338" max="14338" width="43.42578125" style="226" customWidth="1"/>
    <col min="14339" max="14339" width="9.85546875" style="226" bestFit="1" customWidth="1"/>
    <col min="14340" max="14340" width="17.85546875" style="226" customWidth="1"/>
    <col min="14341" max="14341" width="17.7109375" style="226" customWidth="1"/>
    <col min="14342" max="14592" width="9.140625" style="226"/>
    <col min="14593" max="14593" width="4.28515625" style="226" customWidth="1"/>
    <col min="14594" max="14594" width="43.42578125" style="226" customWidth="1"/>
    <col min="14595" max="14595" width="9.85546875" style="226" bestFit="1" customWidth="1"/>
    <col min="14596" max="14596" width="17.85546875" style="226" customWidth="1"/>
    <col min="14597" max="14597" width="17.7109375" style="226" customWidth="1"/>
    <col min="14598" max="14848" width="9.140625" style="226"/>
    <col min="14849" max="14849" width="4.28515625" style="226" customWidth="1"/>
    <col min="14850" max="14850" width="43.42578125" style="226" customWidth="1"/>
    <col min="14851" max="14851" width="9.85546875" style="226" bestFit="1" customWidth="1"/>
    <col min="14852" max="14852" width="17.85546875" style="226" customWidth="1"/>
    <col min="14853" max="14853" width="17.7109375" style="226" customWidth="1"/>
    <col min="14854" max="15104" width="9.140625" style="226"/>
    <col min="15105" max="15105" width="4.28515625" style="226" customWidth="1"/>
    <col min="15106" max="15106" width="43.42578125" style="226" customWidth="1"/>
    <col min="15107" max="15107" width="9.85546875" style="226" bestFit="1" customWidth="1"/>
    <col min="15108" max="15108" width="17.85546875" style="226" customWidth="1"/>
    <col min="15109" max="15109" width="17.7109375" style="226" customWidth="1"/>
    <col min="15110" max="15360" width="9.140625" style="226"/>
    <col min="15361" max="15361" width="4.28515625" style="226" customWidth="1"/>
    <col min="15362" max="15362" width="43.42578125" style="226" customWidth="1"/>
    <col min="15363" max="15363" width="9.85546875" style="226" bestFit="1" customWidth="1"/>
    <col min="15364" max="15364" width="17.85546875" style="226" customWidth="1"/>
    <col min="15365" max="15365" width="17.7109375" style="226" customWidth="1"/>
    <col min="15366" max="15616" width="9.140625" style="226"/>
    <col min="15617" max="15617" width="4.28515625" style="226" customWidth="1"/>
    <col min="15618" max="15618" width="43.42578125" style="226" customWidth="1"/>
    <col min="15619" max="15619" width="9.85546875" style="226" bestFit="1" customWidth="1"/>
    <col min="15620" max="15620" width="17.85546875" style="226" customWidth="1"/>
    <col min="15621" max="15621" width="17.7109375" style="226" customWidth="1"/>
    <col min="15622" max="15872" width="9.140625" style="226"/>
    <col min="15873" max="15873" width="4.28515625" style="226" customWidth="1"/>
    <col min="15874" max="15874" width="43.42578125" style="226" customWidth="1"/>
    <col min="15875" max="15875" width="9.85546875" style="226" bestFit="1" customWidth="1"/>
    <col min="15876" max="15876" width="17.85546875" style="226" customWidth="1"/>
    <col min="15877" max="15877" width="17.7109375" style="226" customWidth="1"/>
    <col min="15878" max="16128" width="9.140625" style="226"/>
    <col min="16129" max="16129" width="4.28515625" style="226" customWidth="1"/>
    <col min="16130" max="16130" width="43.42578125" style="226" customWidth="1"/>
    <col min="16131" max="16131" width="9.85546875" style="226" bestFit="1" customWidth="1"/>
    <col min="16132" max="16132" width="17.85546875" style="226" customWidth="1"/>
    <col min="16133" max="16133" width="17.7109375" style="226" customWidth="1"/>
    <col min="16134" max="16384" width="9.140625" style="226"/>
  </cols>
  <sheetData>
    <row r="1" spans="1:6" ht="15.75">
      <c r="A1" s="370" t="s">
        <v>135</v>
      </c>
      <c r="B1" s="370"/>
      <c r="C1" s="370"/>
      <c r="D1" s="370"/>
      <c r="E1" s="370"/>
    </row>
    <row r="2" spans="1:6" ht="13.5" thickBot="1">
      <c r="A2" s="227"/>
    </row>
    <row r="3" spans="1:6" ht="14.25" thickTop="1" thickBot="1">
      <c r="A3" s="371" t="s">
        <v>172</v>
      </c>
      <c r="B3" s="371"/>
      <c r="C3" s="371"/>
      <c r="D3" s="371"/>
      <c r="E3" s="371"/>
    </row>
    <row r="4" spans="1:6" ht="15" customHeight="1" thickTop="1">
      <c r="A4" s="4" t="s">
        <v>1</v>
      </c>
      <c r="B4" s="4"/>
      <c r="C4" s="230"/>
      <c r="D4" s="231"/>
      <c r="E4" s="231"/>
    </row>
    <row r="5" spans="1:6" ht="18.75" customHeight="1" thickBot="1">
      <c r="B5" s="415" t="s">
        <v>205</v>
      </c>
      <c r="C5" s="415"/>
      <c r="D5" s="415"/>
      <c r="E5" s="415"/>
    </row>
    <row r="6" spans="1:6" s="236" customFormat="1" ht="30.75" customHeight="1" thickBot="1">
      <c r="A6" s="232" t="s">
        <v>106</v>
      </c>
      <c r="B6" s="233" t="s">
        <v>136</v>
      </c>
      <c r="C6" s="234" t="s">
        <v>3</v>
      </c>
      <c r="D6" s="235">
        <v>2011</v>
      </c>
      <c r="E6" s="235">
        <v>2010</v>
      </c>
    </row>
    <row r="7" spans="1:6" s="242" customFormat="1" ht="13.5" thickBot="1">
      <c r="A7" s="237" t="s">
        <v>137</v>
      </c>
      <c r="B7" s="238" t="s">
        <v>138</v>
      </c>
      <c r="C7" s="239"/>
      <c r="D7" s="240"/>
      <c r="E7" s="241"/>
    </row>
    <row r="8" spans="1:6" s="242" customFormat="1">
      <c r="A8" s="243">
        <v>1</v>
      </c>
      <c r="B8" s="244" t="s">
        <v>139</v>
      </c>
      <c r="C8" s="245"/>
      <c r="D8" s="246">
        <v>32316</v>
      </c>
      <c r="E8" s="246">
        <v>990665.39800000156</v>
      </c>
    </row>
    <row r="9" spans="1:6" s="251" customFormat="1">
      <c r="A9" s="247">
        <v>2</v>
      </c>
      <c r="B9" s="248" t="s">
        <v>140</v>
      </c>
      <c r="C9" s="249"/>
      <c r="D9" s="250"/>
      <c r="E9" s="250"/>
    </row>
    <row r="10" spans="1:6" s="251" customFormat="1">
      <c r="A10" s="247"/>
      <c r="B10" s="252" t="s">
        <v>141</v>
      </c>
      <c r="C10" s="249"/>
      <c r="D10" s="250"/>
      <c r="E10" s="250">
        <v>135623.96041666667</v>
      </c>
    </row>
    <row r="11" spans="1:6" s="242" customFormat="1">
      <c r="A11" s="253"/>
      <c r="B11" s="254" t="s">
        <v>142</v>
      </c>
      <c r="C11" s="249"/>
      <c r="D11" s="250"/>
      <c r="E11" s="250">
        <v>1.8000014097196981E-3</v>
      </c>
      <c r="F11" s="255"/>
    </row>
    <row r="12" spans="1:6" s="242" customFormat="1">
      <c r="A12" s="256"/>
      <c r="B12" s="254" t="s">
        <v>143</v>
      </c>
      <c r="C12" s="249"/>
      <c r="D12" s="250"/>
      <c r="E12" s="250">
        <v>80036.399999999994</v>
      </c>
    </row>
    <row r="13" spans="1:6" s="242" customFormat="1">
      <c r="A13" s="257"/>
      <c r="B13" s="252" t="s">
        <v>144</v>
      </c>
      <c r="C13" s="249"/>
      <c r="D13" s="250"/>
      <c r="E13" s="250">
        <v>0</v>
      </c>
    </row>
    <row r="14" spans="1:6" s="242" customFormat="1" ht="29.25" customHeight="1">
      <c r="A14" s="243"/>
      <c r="B14" s="258" t="s">
        <v>145</v>
      </c>
      <c r="C14" s="245"/>
      <c r="D14" s="246"/>
      <c r="E14" s="246">
        <v>0</v>
      </c>
    </row>
    <row r="15" spans="1:6" s="242" customFormat="1" ht="25.5">
      <c r="A15" s="247">
        <v>3</v>
      </c>
      <c r="B15" s="248" t="s">
        <v>146</v>
      </c>
      <c r="C15" s="249"/>
      <c r="D15" s="250">
        <v>-27754470</v>
      </c>
      <c r="E15" s="250">
        <v>-2595789.7203333331</v>
      </c>
    </row>
    <row r="16" spans="1:6" s="242" customFormat="1">
      <c r="A16" s="247">
        <v>4</v>
      </c>
      <c r="B16" s="248" t="s">
        <v>147</v>
      </c>
      <c r="C16" s="249"/>
      <c r="D16" s="250">
        <v>-98226167</v>
      </c>
      <c r="E16" s="250">
        <v>0</v>
      </c>
    </row>
    <row r="17" spans="1:253" s="242" customFormat="1" ht="13.5" thickBot="1">
      <c r="A17" s="253">
        <v>5</v>
      </c>
      <c r="B17" s="259" t="s">
        <v>148</v>
      </c>
      <c r="C17" s="260"/>
      <c r="D17" s="261">
        <v>12231360</v>
      </c>
      <c r="E17" s="261">
        <v>721291.25827999786</v>
      </c>
    </row>
    <row r="18" spans="1:253" s="242" customFormat="1" ht="14.25" thickTop="1" thickBot="1">
      <c r="A18" s="262"/>
      <c r="B18" s="263" t="s">
        <v>149</v>
      </c>
      <c r="C18" s="263"/>
      <c r="D18" s="264">
        <f>D8+D9+D10+D11+D13+D14+D15+D16+D17-0.5</f>
        <v>-113716961.5</v>
      </c>
      <c r="E18" s="264">
        <f>E8+E9+E10+E11+E13+E14+E15+E16+E17</f>
        <v>-748209.10183666577</v>
      </c>
    </row>
    <row r="19" spans="1:253" s="242" customFormat="1" ht="18" customHeight="1" thickTop="1" thickBot="1">
      <c r="A19" s="265">
        <v>6</v>
      </c>
      <c r="B19" s="266" t="s">
        <v>150</v>
      </c>
      <c r="C19" s="267"/>
      <c r="D19" s="268">
        <v>0</v>
      </c>
      <c r="E19" s="268">
        <v>0</v>
      </c>
      <c r="F19" s="269"/>
    </row>
    <row r="20" spans="1:253" s="242" customFormat="1" ht="12" customHeight="1" thickTop="1" thickBot="1">
      <c r="A20" s="270">
        <v>7</v>
      </c>
      <c r="B20" s="271" t="s">
        <v>151</v>
      </c>
      <c r="C20" s="272"/>
      <c r="D20" s="273">
        <v>-161820</v>
      </c>
      <c r="E20" s="273">
        <v>-124000</v>
      </c>
      <c r="F20" s="269"/>
    </row>
    <row r="21" spans="1:253" s="242" customFormat="1" ht="14.25" thickTop="1" thickBot="1">
      <c r="A21" s="416" t="s">
        <v>152</v>
      </c>
      <c r="B21" s="417"/>
      <c r="C21" s="418"/>
      <c r="D21" s="274">
        <f>D18+D19+D20</f>
        <v>-113878781.5</v>
      </c>
      <c r="E21" s="274">
        <f>E18+E19+E20</f>
        <v>-872209.10183666577</v>
      </c>
    </row>
    <row r="22" spans="1:253" s="242" customFormat="1" ht="14.25" customHeight="1" thickTop="1" thickBot="1">
      <c r="A22" s="275"/>
      <c r="B22" s="276"/>
      <c r="C22" s="277"/>
      <c r="D22" s="278"/>
      <c r="E22" s="279"/>
    </row>
    <row r="23" spans="1:253" s="251" customFormat="1" ht="13.5" thickBot="1">
      <c r="A23" s="237" t="s">
        <v>153</v>
      </c>
      <c r="B23" s="280" t="s">
        <v>154</v>
      </c>
      <c r="C23" s="281"/>
      <c r="D23" s="282"/>
      <c r="E23" s="283"/>
    </row>
    <row r="24" spans="1:253" s="290" customFormat="1">
      <c r="A24" s="284">
        <v>1</v>
      </c>
      <c r="B24" s="285" t="s">
        <v>155</v>
      </c>
      <c r="C24" s="286"/>
      <c r="D24" s="287"/>
      <c r="E24" s="287"/>
      <c r="F24" s="288"/>
      <c r="G24" s="288"/>
      <c r="H24" s="288"/>
      <c r="I24" s="289"/>
      <c r="J24" s="288"/>
      <c r="K24" s="288"/>
      <c r="L24" s="288"/>
      <c r="M24" s="288"/>
      <c r="N24" s="289"/>
      <c r="O24" s="288"/>
      <c r="P24" s="288"/>
      <c r="Q24" s="288"/>
      <c r="R24" s="288"/>
      <c r="S24" s="289"/>
      <c r="T24" s="288"/>
      <c r="U24" s="288"/>
      <c r="V24" s="288"/>
      <c r="W24" s="288"/>
      <c r="X24" s="289"/>
      <c r="Y24" s="288"/>
      <c r="Z24" s="288"/>
      <c r="AA24" s="288"/>
      <c r="AB24" s="288"/>
      <c r="AC24" s="289"/>
      <c r="AD24" s="288"/>
      <c r="AE24" s="288"/>
      <c r="AF24" s="288"/>
      <c r="AG24" s="288"/>
      <c r="AH24" s="289"/>
      <c r="AI24" s="288"/>
      <c r="AJ24" s="288"/>
      <c r="AK24" s="288"/>
      <c r="AL24" s="288"/>
      <c r="AM24" s="289"/>
      <c r="AN24" s="288"/>
      <c r="AO24" s="288"/>
      <c r="AP24" s="288"/>
      <c r="AQ24" s="288"/>
      <c r="AR24" s="289"/>
      <c r="AS24" s="288"/>
      <c r="AT24" s="288"/>
      <c r="AU24" s="288"/>
      <c r="AV24" s="288"/>
      <c r="AW24" s="289"/>
      <c r="AX24" s="288"/>
      <c r="AY24" s="288"/>
      <c r="AZ24" s="288"/>
      <c r="BA24" s="288"/>
      <c r="BB24" s="289"/>
      <c r="BC24" s="288"/>
      <c r="BD24" s="288"/>
      <c r="BE24" s="288"/>
      <c r="BF24" s="288"/>
      <c r="BG24" s="289"/>
      <c r="BH24" s="288"/>
      <c r="BI24" s="288"/>
      <c r="BJ24" s="288"/>
      <c r="BK24" s="288"/>
      <c r="BL24" s="289"/>
      <c r="BM24" s="288"/>
      <c r="BN24" s="288"/>
      <c r="BO24" s="288"/>
      <c r="BP24" s="288"/>
      <c r="BQ24" s="289"/>
      <c r="BR24" s="288"/>
      <c r="BS24" s="288"/>
      <c r="BT24" s="288"/>
      <c r="BU24" s="288"/>
      <c r="BV24" s="289"/>
      <c r="BW24" s="288"/>
      <c r="BX24" s="288"/>
      <c r="BY24" s="288"/>
      <c r="BZ24" s="288"/>
      <c r="CA24" s="289"/>
      <c r="CB24" s="288"/>
      <c r="CC24" s="288"/>
      <c r="CD24" s="288"/>
      <c r="CE24" s="288"/>
      <c r="CF24" s="289"/>
      <c r="CG24" s="288"/>
      <c r="CH24" s="288"/>
      <c r="CI24" s="288"/>
      <c r="CJ24" s="288"/>
      <c r="CK24" s="289"/>
      <c r="CL24" s="288"/>
      <c r="CM24" s="288"/>
      <c r="CN24" s="288"/>
      <c r="CO24" s="288"/>
      <c r="CP24" s="289"/>
      <c r="CQ24" s="288"/>
      <c r="CR24" s="288"/>
      <c r="CS24" s="288"/>
      <c r="CT24" s="288"/>
      <c r="CU24" s="289"/>
      <c r="CV24" s="288"/>
      <c r="CW24" s="288"/>
      <c r="CX24" s="288"/>
      <c r="CY24" s="288"/>
      <c r="CZ24" s="289"/>
      <c r="DA24" s="288"/>
      <c r="DB24" s="288"/>
      <c r="DC24" s="288"/>
      <c r="DD24" s="288"/>
      <c r="DE24" s="289"/>
      <c r="DF24" s="288"/>
      <c r="DG24" s="288"/>
      <c r="DH24" s="288"/>
      <c r="DI24" s="288"/>
      <c r="DJ24" s="289"/>
      <c r="DK24" s="288"/>
      <c r="DL24" s="288"/>
      <c r="DM24" s="288"/>
      <c r="DN24" s="288"/>
      <c r="DO24" s="289"/>
      <c r="DP24" s="288"/>
      <c r="DQ24" s="288"/>
      <c r="DR24" s="288"/>
      <c r="DS24" s="288"/>
      <c r="DT24" s="289"/>
      <c r="DU24" s="288"/>
      <c r="DV24" s="288"/>
      <c r="DW24" s="288"/>
      <c r="DX24" s="288"/>
      <c r="DY24" s="289"/>
      <c r="DZ24" s="288"/>
      <c r="EA24" s="288"/>
      <c r="EB24" s="288"/>
      <c r="EC24" s="288"/>
      <c r="ED24" s="289"/>
      <c r="EE24" s="288"/>
      <c r="EF24" s="288"/>
      <c r="EG24" s="288"/>
      <c r="EH24" s="288"/>
      <c r="EI24" s="289"/>
      <c r="EJ24" s="288"/>
      <c r="EK24" s="288"/>
      <c r="EL24" s="288"/>
      <c r="EM24" s="288"/>
      <c r="EN24" s="289"/>
      <c r="EO24" s="288"/>
      <c r="EP24" s="288"/>
      <c r="EQ24" s="288"/>
      <c r="ER24" s="288"/>
      <c r="ES24" s="289"/>
      <c r="ET24" s="288"/>
      <c r="EU24" s="288"/>
      <c r="EV24" s="288"/>
      <c r="EW24" s="288"/>
      <c r="EX24" s="289"/>
      <c r="EY24" s="288"/>
      <c r="EZ24" s="288"/>
      <c r="FA24" s="288"/>
      <c r="FB24" s="288"/>
      <c r="FC24" s="289"/>
      <c r="FD24" s="288"/>
      <c r="FE24" s="288"/>
      <c r="FF24" s="288"/>
      <c r="FG24" s="288"/>
      <c r="FH24" s="289"/>
      <c r="FI24" s="288"/>
      <c r="FJ24" s="288"/>
      <c r="FK24" s="288"/>
      <c r="FL24" s="288"/>
      <c r="FM24" s="289"/>
      <c r="FN24" s="288"/>
      <c r="FO24" s="288"/>
      <c r="FP24" s="288"/>
      <c r="FQ24" s="288"/>
      <c r="FR24" s="289"/>
      <c r="FS24" s="288"/>
      <c r="FT24" s="288"/>
      <c r="FU24" s="288"/>
      <c r="FV24" s="288"/>
      <c r="FW24" s="289"/>
      <c r="FX24" s="288"/>
      <c r="FY24" s="288"/>
      <c r="FZ24" s="288"/>
      <c r="GA24" s="288"/>
      <c r="GB24" s="289"/>
      <c r="GC24" s="288"/>
      <c r="GD24" s="288"/>
      <c r="GE24" s="288"/>
      <c r="GF24" s="288"/>
      <c r="GG24" s="289"/>
      <c r="GH24" s="288"/>
      <c r="GI24" s="288"/>
      <c r="GJ24" s="288"/>
      <c r="GK24" s="288"/>
      <c r="GL24" s="289"/>
      <c r="GM24" s="288"/>
      <c r="GN24" s="288"/>
      <c r="GO24" s="288"/>
      <c r="GP24" s="288"/>
      <c r="GQ24" s="289"/>
      <c r="GR24" s="288"/>
      <c r="GS24" s="288"/>
      <c r="GT24" s="288"/>
      <c r="GU24" s="288"/>
      <c r="GV24" s="289"/>
      <c r="GW24" s="288"/>
      <c r="GX24" s="288"/>
      <c r="GY24" s="288"/>
      <c r="GZ24" s="288"/>
      <c r="HA24" s="289"/>
      <c r="HB24" s="288"/>
      <c r="HC24" s="288"/>
      <c r="HD24" s="288"/>
      <c r="HE24" s="288"/>
      <c r="HF24" s="289"/>
      <c r="HG24" s="288"/>
      <c r="HH24" s="288"/>
      <c r="HI24" s="288"/>
      <c r="HJ24" s="288"/>
      <c r="HK24" s="289"/>
      <c r="HL24" s="288"/>
      <c r="HM24" s="288"/>
      <c r="HN24" s="288"/>
      <c r="HO24" s="288"/>
      <c r="HP24" s="289"/>
      <c r="HQ24" s="288"/>
      <c r="HR24" s="288"/>
      <c r="HS24" s="288"/>
      <c r="HT24" s="288"/>
      <c r="HU24" s="289"/>
      <c r="HV24" s="288"/>
      <c r="HW24" s="288"/>
      <c r="HX24" s="288"/>
      <c r="HY24" s="288"/>
      <c r="HZ24" s="289"/>
      <c r="IA24" s="288"/>
      <c r="IB24" s="288"/>
      <c r="IC24" s="288"/>
      <c r="ID24" s="288"/>
      <c r="IE24" s="289"/>
      <c r="IF24" s="288"/>
      <c r="IG24" s="288"/>
      <c r="IH24" s="288"/>
      <c r="II24" s="288"/>
      <c r="IJ24" s="289"/>
      <c r="IK24" s="288"/>
      <c r="IL24" s="288"/>
      <c r="IM24" s="288"/>
      <c r="IN24" s="288"/>
      <c r="IO24" s="289"/>
      <c r="IP24" s="288"/>
      <c r="IQ24" s="288"/>
      <c r="IR24" s="288"/>
      <c r="IS24" s="288"/>
    </row>
    <row r="25" spans="1:253" s="242" customFormat="1">
      <c r="A25" s="291">
        <v>2</v>
      </c>
      <c r="B25" s="292" t="s">
        <v>156</v>
      </c>
      <c r="C25" s="249"/>
      <c r="D25" s="250">
        <v>-135975677</v>
      </c>
      <c r="E25" s="287">
        <v>-15503799.222546663</v>
      </c>
    </row>
    <row r="26" spans="1:253" s="242" customFormat="1">
      <c r="A26" s="257">
        <v>3</v>
      </c>
      <c r="B26" s="248" t="s">
        <v>157</v>
      </c>
      <c r="C26" s="249"/>
      <c r="D26" s="250">
        <v>0</v>
      </c>
      <c r="E26" s="250">
        <v>0</v>
      </c>
    </row>
    <row r="27" spans="1:253" s="242" customFormat="1" ht="23.25" customHeight="1">
      <c r="A27" s="257">
        <v>4</v>
      </c>
      <c r="B27" s="248" t="s">
        <v>158</v>
      </c>
      <c r="C27" s="249"/>
      <c r="D27" s="250"/>
      <c r="E27" s="250"/>
    </row>
    <row r="28" spans="1:253" s="242" customFormat="1" ht="15" customHeight="1" thickBot="1">
      <c r="A28" s="293">
        <v>5</v>
      </c>
      <c r="B28" s="294" t="s">
        <v>159</v>
      </c>
      <c r="C28" s="267"/>
      <c r="D28" s="295">
        <v>0</v>
      </c>
      <c r="E28" s="295">
        <v>0</v>
      </c>
    </row>
    <row r="29" spans="1:253" s="242" customFormat="1" ht="14.25" thickTop="1" thickBot="1">
      <c r="A29" s="416" t="s">
        <v>160</v>
      </c>
      <c r="B29" s="417"/>
      <c r="C29" s="418"/>
      <c r="D29" s="296">
        <f>SUM(D24:D28)</f>
        <v>-135975677</v>
      </c>
      <c r="E29" s="296">
        <f>SUM(E24:E28)</f>
        <v>-15503799.222546663</v>
      </c>
    </row>
    <row r="30" spans="1:253" s="242" customFormat="1" ht="14.25" thickTop="1" thickBot="1">
      <c r="A30" s="297"/>
      <c r="B30" s="298"/>
      <c r="C30" s="299"/>
      <c r="D30" s="300"/>
      <c r="E30" s="301"/>
    </row>
    <row r="31" spans="1:253" s="242" customFormat="1" ht="13.5" thickBot="1">
      <c r="A31" s="237" t="s">
        <v>161</v>
      </c>
      <c r="B31" s="302" t="s">
        <v>162</v>
      </c>
      <c r="C31" s="303"/>
      <c r="D31" s="304"/>
      <c r="E31" s="304"/>
    </row>
    <row r="32" spans="1:253" s="242" customFormat="1">
      <c r="A32" s="305">
        <v>1</v>
      </c>
      <c r="B32" s="306" t="s">
        <v>163</v>
      </c>
      <c r="C32" s="307"/>
      <c r="D32" s="308"/>
      <c r="E32" s="309"/>
    </row>
    <row r="33" spans="1:253" s="242" customFormat="1">
      <c r="A33" s="310">
        <v>2</v>
      </c>
      <c r="B33" s="311" t="s">
        <v>164</v>
      </c>
      <c r="C33" s="307"/>
      <c r="D33" s="308">
        <v>249651832</v>
      </c>
      <c r="E33" s="309">
        <v>16919135.419999998</v>
      </c>
    </row>
    <row r="34" spans="1:253" s="290" customFormat="1">
      <c r="A34" s="310">
        <v>3</v>
      </c>
      <c r="B34" s="311" t="s">
        <v>165</v>
      </c>
      <c r="C34" s="307"/>
      <c r="D34" s="308"/>
      <c r="E34" s="309"/>
      <c r="F34" s="288"/>
      <c r="G34" s="288"/>
      <c r="H34" s="288"/>
      <c r="I34" s="289"/>
      <c r="J34" s="288"/>
      <c r="K34" s="288"/>
      <c r="L34" s="288"/>
      <c r="M34" s="288"/>
      <c r="N34" s="289"/>
      <c r="O34" s="288"/>
      <c r="P34" s="288"/>
      <c r="Q34" s="288"/>
      <c r="R34" s="288"/>
      <c r="S34" s="289"/>
      <c r="T34" s="288"/>
      <c r="U34" s="288"/>
      <c r="V34" s="288"/>
      <c r="W34" s="288"/>
      <c r="X34" s="289"/>
      <c r="Y34" s="288"/>
      <c r="Z34" s="288"/>
      <c r="AA34" s="288"/>
      <c r="AB34" s="288"/>
      <c r="AC34" s="289"/>
      <c r="AD34" s="288"/>
      <c r="AE34" s="288"/>
      <c r="AF34" s="288"/>
      <c r="AG34" s="288"/>
      <c r="AH34" s="289"/>
      <c r="AI34" s="288"/>
      <c r="AJ34" s="288"/>
      <c r="AK34" s="288"/>
      <c r="AL34" s="288"/>
      <c r="AM34" s="289"/>
      <c r="AN34" s="288"/>
      <c r="AO34" s="288"/>
      <c r="AP34" s="288"/>
      <c r="AQ34" s="288"/>
      <c r="AR34" s="289"/>
      <c r="AS34" s="288"/>
      <c r="AT34" s="288"/>
      <c r="AU34" s="288"/>
      <c r="AV34" s="288"/>
      <c r="AW34" s="289"/>
      <c r="AX34" s="288"/>
      <c r="AY34" s="288"/>
      <c r="AZ34" s="288"/>
      <c r="BA34" s="288"/>
      <c r="BB34" s="289"/>
      <c r="BC34" s="288"/>
      <c r="BD34" s="288"/>
      <c r="BE34" s="288"/>
      <c r="BF34" s="288"/>
      <c r="BG34" s="289"/>
      <c r="BH34" s="288"/>
      <c r="BI34" s="288"/>
      <c r="BJ34" s="288"/>
      <c r="BK34" s="288"/>
      <c r="BL34" s="289"/>
      <c r="BM34" s="288"/>
      <c r="BN34" s="288"/>
      <c r="BO34" s="288"/>
      <c r="BP34" s="288"/>
      <c r="BQ34" s="289"/>
      <c r="BR34" s="288"/>
      <c r="BS34" s="288"/>
      <c r="BT34" s="288"/>
      <c r="BU34" s="288"/>
      <c r="BV34" s="289"/>
      <c r="BW34" s="288"/>
      <c r="BX34" s="288"/>
      <c r="BY34" s="288"/>
      <c r="BZ34" s="288"/>
      <c r="CA34" s="289"/>
      <c r="CB34" s="288"/>
      <c r="CC34" s="288"/>
      <c r="CD34" s="288"/>
      <c r="CE34" s="288"/>
      <c r="CF34" s="289"/>
      <c r="CG34" s="288"/>
      <c r="CH34" s="288"/>
      <c r="CI34" s="288"/>
      <c r="CJ34" s="288"/>
      <c r="CK34" s="289"/>
      <c r="CL34" s="288"/>
      <c r="CM34" s="288"/>
      <c r="CN34" s="288"/>
      <c r="CO34" s="288"/>
      <c r="CP34" s="289"/>
      <c r="CQ34" s="288"/>
      <c r="CR34" s="288"/>
      <c r="CS34" s="288"/>
      <c r="CT34" s="288"/>
      <c r="CU34" s="289"/>
      <c r="CV34" s="288"/>
      <c r="CW34" s="288"/>
      <c r="CX34" s="288"/>
      <c r="CY34" s="288"/>
      <c r="CZ34" s="289"/>
      <c r="DA34" s="288"/>
      <c r="DB34" s="288"/>
      <c r="DC34" s="288"/>
      <c r="DD34" s="288"/>
      <c r="DE34" s="289"/>
      <c r="DF34" s="288"/>
      <c r="DG34" s="288"/>
      <c r="DH34" s="288"/>
      <c r="DI34" s="288"/>
      <c r="DJ34" s="289"/>
      <c r="DK34" s="288"/>
      <c r="DL34" s="288"/>
      <c r="DM34" s="288"/>
      <c r="DN34" s="288"/>
      <c r="DO34" s="289"/>
      <c r="DP34" s="288"/>
      <c r="DQ34" s="288"/>
      <c r="DR34" s="288"/>
      <c r="DS34" s="288"/>
      <c r="DT34" s="289"/>
      <c r="DU34" s="288"/>
      <c r="DV34" s="288"/>
      <c r="DW34" s="288"/>
      <c r="DX34" s="288"/>
      <c r="DY34" s="289"/>
      <c r="DZ34" s="288"/>
      <c r="EA34" s="288"/>
      <c r="EB34" s="288"/>
      <c r="EC34" s="288"/>
      <c r="ED34" s="289"/>
      <c r="EE34" s="288"/>
      <c r="EF34" s="288"/>
      <c r="EG34" s="288"/>
      <c r="EH34" s="288"/>
      <c r="EI34" s="289"/>
      <c r="EJ34" s="288"/>
      <c r="EK34" s="288"/>
      <c r="EL34" s="288"/>
      <c r="EM34" s="288"/>
      <c r="EN34" s="289"/>
      <c r="EO34" s="288"/>
      <c r="EP34" s="288"/>
      <c r="EQ34" s="288"/>
      <c r="ER34" s="288"/>
      <c r="ES34" s="289"/>
      <c r="ET34" s="288"/>
      <c r="EU34" s="288"/>
      <c r="EV34" s="288"/>
      <c r="EW34" s="288"/>
      <c r="EX34" s="289"/>
      <c r="EY34" s="288"/>
      <c r="EZ34" s="288"/>
      <c r="FA34" s="288"/>
      <c r="FB34" s="288"/>
      <c r="FC34" s="289"/>
      <c r="FD34" s="288"/>
      <c r="FE34" s="288"/>
      <c r="FF34" s="288"/>
      <c r="FG34" s="288"/>
      <c r="FH34" s="289"/>
      <c r="FI34" s="288"/>
      <c r="FJ34" s="288"/>
      <c r="FK34" s="288"/>
      <c r="FL34" s="288"/>
      <c r="FM34" s="289"/>
      <c r="FN34" s="288"/>
      <c r="FO34" s="288"/>
      <c r="FP34" s="288"/>
      <c r="FQ34" s="288"/>
      <c r="FR34" s="289"/>
      <c r="FS34" s="288"/>
      <c r="FT34" s="288"/>
      <c r="FU34" s="288"/>
      <c r="FV34" s="288"/>
      <c r="FW34" s="289"/>
      <c r="FX34" s="288"/>
      <c r="FY34" s="288"/>
      <c r="FZ34" s="288"/>
      <c r="GA34" s="288"/>
      <c r="GB34" s="289"/>
      <c r="GC34" s="288"/>
      <c r="GD34" s="288"/>
      <c r="GE34" s="288"/>
      <c r="GF34" s="288"/>
      <c r="GG34" s="289"/>
      <c r="GH34" s="288"/>
      <c r="GI34" s="288"/>
      <c r="GJ34" s="288"/>
      <c r="GK34" s="288"/>
      <c r="GL34" s="289"/>
      <c r="GM34" s="288"/>
      <c r="GN34" s="288"/>
      <c r="GO34" s="288"/>
      <c r="GP34" s="288"/>
      <c r="GQ34" s="289"/>
      <c r="GR34" s="288"/>
      <c r="GS34" s="288"/>
      <c r="GT34" s="288"/>
      <c r="GU34" s="288"/>
      <c r="GV34" s="289"/>
      <c r="GW34" s="288"/>
      <c r="GX34" s="288"/>
      <c r="GY34" s="288"/>
      <c r="GZ34" s="288"/>
      <c r="HA34" s="289"/>
      <c r="HB34" s="288"/>
      <c r="HC34" s="288"/>
      <c r="HD34" s="288"/>
      <c r="HE34" s="288"/>
      <c r="HF34" s="289"/>
      <c r="HG34" s="288"/>
      <c r="HH34" s="288"/>
      <c r="HI34" s="288"/>
      <c r="HJ34" s="288"/>
      <c r="HK34" s="289"/>
      <c r="HL34" s="288"/>
      <c r="HM34" s="288"/>
      <c r="HN34" s="288"/>
      <c r="HO34" s="288"/>
      <c r="HP34" s="289"/>
      <c r="HQ34" s="288"/>
      <c r="HR34" s="288"/>
      <c r="HS34" s="288"/>
      <c r="HT34" s="288"/>
      <c r="HU34" s="289"/>
      <c r="HV34" s="288"/>
      <c r="HW34" s="288"/>
      <c r="HX34" s="288"/>
      <c r="HY34" s="288"/>
      <c r="HZ34" s="289"/>
      <c r="IA34" s="288"/>
      <c r="IB34" s="288"/>
      <c r="IC34" s="288"/>
      <c r="ID34" s="288"/>
      <c r="IE34" s="289"/>
      <c r="IF34" s="288"/>
      <c r="IG34" s="288"/>
      <c r="IH34" s="288"/>
      <c r="II34" s="288"/>
      <c r="IJ34" s="289"/>
      <c r="IK34" s="288"/>
      <c r="IL34" s="288"/>
      <c r="IM34" s="288"/>
      <c r="IN34" s="288"/>
      <c r="IO34" s="289"/>
      <c r="IP34" s="288"/>
      <c r="IQ34" s="288"/>
      <c r="IR34" s="288"/>
      <c r="IS34" s="288"/>
    </row>
    <row r="35" spans="1:253" s="242" customFormat="1" ht="16.5" customHeight="1" thickBot="1">
      <c r="A35" s="312">
        <v>4</v>
      </c>
      <c r="B35" s="313" t="s">
        <v>166</v>
      </c>
      <c r="C35" s="314"/>
      <c r="D35" s="315"/>
      <c r="E35" s="316"/>
    </row>
    <row r="36" spans="1:253" s="242" customFormat="1" ht="14.25" thickTop="1" thickBot="1">
      <c r="A36" s="416" t="s">
        <v>167</v>
      </c>
      <c r="B36" s="417"/>
      <c r="C36" s="418"/>
      <c r="D36" s="317">
        <f>SUM(D32:D35)</f>
        <v>249651832</v>
      </c>
      <c r="E36" s="317">
        <f>SUM(E32:E35)</f>
        <v>16919135.419999998</v>
      </c>
    </row>
    <row r="37" spans="1:253" s="326" customFormat="1" ht="16.5" thickTop="1" thickBot="1">
      <c r="A37" s="318"/>
      <c r="B37" s="319"/>
      <c r="C37" s="320"/>
      <c r="D37" s="321"/>
      <c r="E37" s="322"/>
      <c r="F37" s="323"/>
      <c r="G37" s="324"/>
      <c r="H37" s="324"/>
      <c r="I37" s="325"/>
      <c r="J37" s="324"/>
      <c r="K37" s="324"/>
      <c r="L37" s="324"/>
      <c r="M37" s="324"/>
      <c r="N37" s="325"/>
      <c r="O37" s="324"/>
      <c r="P37" s="324"/>
      <c r="Q37" s="324"/>
      <c r="R37" s="324"/>
      <c r="S37" s="325"/>
      <c r="T37" s="324"/>
      <c r="U37" s="324"/>
      <c r="V37" s="324"/>
      <c r="W37" s="324"/>
      <c r="X37" s="325"/>
      <c r="Y37" s="324"/>
      <c r="Z37" s="324"/>
      <c r="AA37" s="324"/>
      <c r="AB37" s="324"/>
      <c r="AC37" s="325"/>
      <c r="AD37" s="324"/>
      <c r="AE37" s="324"/>
      <c r="AF37" s="324"/>
      <c r="AG37" s="324"/>
      <c r="AH37" s="325"/>
      <c r="AI37" s="324"/>
      <c r="AJ37" s="324"/>
      <c r="AK37" s="324"/>
      <c r="AL37" s="324"/>
      <c r="AM37" s="325"/>
      <c r="AN37" s="324"/>
      <c r="AO37" s="324"/>
      <c r="AP37" s="324"/>
      <c r="AQ37" s="324"/>
      <c r="AR37" s="325"/>
      <c r="AS37" s="324"/>
      <c r="AT37" s="324"/>
      <c r="AU37" s="324"/>
      <c r="AV37" s="324"/>
      <c r="AW37" s="325"/>
      <c r="AX37" s="324"/>
      <c r="AY37" s="324"/>
      <c r="AZ37" s="324"/>
      <c r="BA37" s="324"/>
      <c r="BB37" s="325"/>
      <c r="BC37" s="324"/>
      <c r="BD37" s="324"/>
      <c r="BE37" s="324"/>
      <c r="BF37" s="324"/>
      <c r="BG37" s="325"/>
      <c r="BH37" s="324"/>
      <c r="BI37" s="324"/>
      <c r="BJ37" s="324"/>
      <c r="BK37" s="324"/>
      <c r="BL37" s="325"/>
      <c r="BM37" s="324"/>
      <c r="BN37" s="324"/>
      <c r="BO37" s="324"/>
      <c r="BP37" s="324"/>
      <c r="BQ37" s="325"/>
      <c r="BR37" s="324"/>
      <c r="BS37" s="324"/>
      <c r="BT37" s="324"/>
      <c r="BU37" s="324"/>
      <c r="BV37" s="325"/>
      <c r="BW37" s="324"/>
      <c r="BX37" s="324"/>
      <c r="BY37" s="324"/>
      <c r="BZ37" s="324"/>
      <c r="CA37" s="325"/>
      <c r="CB37" s="324"/>
      <c r="CC37" s="324"/>
      <c r="CD37" s="324"/>
      <c r="CE37" s="324"/>
      <c r="CF37" s="325"/>
      <c r="CG37" s="324"/>
      <c r="CH37" s="324"/>
      <c r="CI37" s="324"/>
      <c r="CJ37" s="324"/>
      <c r="CK37" s="325"/>
      <c r="CL37" s="324"/>
      <c r="CM37" s="324"/>
      <c r="CN37" s="324"/>
      <c r="CO37" s="324"/>
      <c r="CP37" s="325"/>
      <c r="CQ37" s="324"/>
      <c r="CR37" s="324"/>
      <c r="CS37" s="324"/>
      <c r="CT37" s="324"/>
      <c r="CU37" s="325"/>
      <c r="CV37" s="324"/>
      <c r="CW37" s="324"/>
      <c r="CX37" s="324"/>
      <c r="CY37" s="324"/>
      <c r="CZ37" s="325"/>
      <c r="DA37" s="324"/>
      <c r="DB37" s="324"/>
      <c r="DC37" s="324"/>
      <c r="DD37" s="324"/>
      <c r="DE37" s="325"/>
      <c r="DF37" s="324"/>
      <c r="DG37" s="324"/>
      <c r="DH37" s="324"/>
      <c r="DI37" s="324"/>
      <c r="DJ37" s="325"/>
      <c r="DK37" s="324"/>
      <c r="DL37" s="324"/>
      <c r="DM37" s="324"/>
      <c r="DN37" s="324"/>
      <c r="DO37" s="325"/>
      <c r="DP37" s="324"/>
      <c r="DQ37" s="324"/>
      <c r="DR37" s="324"/>
      <c r="DS37" s="324"/>
      <c r="DT37" s="325"/>
      <c r="DU37" s="324"/>
      <c r="DV37" s="324"/>
      <c r="DW37" s="324"/>
      <c r="DX37" s="324"/>
      <c r="DY37" s="325"/>
      <c r="DZ37" s="324"/>
      <c r="EA37" s="324"/>
      <c r="EB37" s="324"/>
      <c r="EC37" s="324"/>
      <c r="ED37" s="325"/>
      <c r="EE37" s="324"/>
      <c r="EF37" s="324"/>
      <c r="EG37" s="324"/>
      <c r="EH37" s="324"/>
      <c r="EI37" s="325"/>
      <c r="EJ37" s="324"/>
      <c r="EK37" s="324"/>
      <c r="EL37" s="324"/>
      <c r="EM37" s="324"/>
      <c r="EN37" s="325"/>
      <c r="EO37" s="324"/>
      <c r="EP37" s="324"/>
      <c r="EQ37" s="324"/>
      <c r="ER37" s="324"/>
      <c r="ES37" s="325"/>
      <c r="ET37" s="324"/>
      <c r="EU37" s="324"/>
      <c r="EV37" s="324"/>
      <c r="EW37" s="324"/>
      <c r="EX37" s="325"/>
      <c r="EY37" s="324"/>
      <c r="EZ37" s="324"/>
      <c r="FA37" s="324"/>
      <c r="FB37" s="324"/>
      <c r="FC37" s="325"/>
      <c r="FD37" s="324"/>
      <c r="FE37" s="324"/>
      <c r="FF37" s="324"/>
      <c r="FG37" s="324"/>
      <c r="FH37" s="325"/>
      <c r="FI37" s="324"/>
      <c r="FJ37" s="324"/>
      <c r="FK37" s="324"/>
      <c r="FL37" s="324"/>
      <c r="FM37" s="325"/>
      <c r="FN37" s="324"/>
      <c r="FO37" s="324"/>
      <c r="FP37" s="324"/>
      <c r="FQ37" s="324"/>
      <c r="FR37" s="325"/>
      <c r="FS37" s="324"/>
      <c r="FT37" s="324"/>
      <c r="FU37" s="324"/>
      <c r="FV37" s="324"/>
      <c r="FW37" s="325"/>
      <c r="FX37" s="324"/>
      <c r="FY37" s="324"/>
      <c r="FZ37" s="324"/>
      <c r="GA37" s="324"/>
      <c r="GB37" s="325"/>
      <c r="GC37" s="324"/>
      <c r="GD37" s="324"/>
      <c r="GE37" s="324"/>
      <c r="GF37" s="324"/>
      <c r="GG37" s="325"/>
      <c r="GH37" s="324"/>
      <c r="GI37" s="324"/>
      <c r="GJ37" s="324"/>
      <c r="GK37" s="324"/>
      <c r="GL37" s="325"/>
      <c r="GM37" s="324"/>
      <c r="GN37" s="324"/>
      <c r="GO37" s="324"/>
      <c r="GP37" s="324"/>
      <c r="GQ37" s="325"/>
      <c r="GR37" s="324"/>
      <c r="GS37" s="324"/>
      <c r="GT37" s="324"/>
      <c r="GU37" s="324"/>
      <c r="GV37" s="325"/>
      <c r="GW37" s="324"/>
      <c r="GX37" s="324"/>
      <c r="GY37" s="324"/>
      <c r="GZ37" s="324"/>
      <c r="HA37" s="325"/>
      <c r="HB37" s="324"/>
      <c r="HC37" s="324"/>
      <c r="HD37" s="324"/>
      <c r="HE37" s="324"/>
      <c r="HF37" s="325"/>
      <c r="HG37" s="324"/>
      <c r="HH37" s="324"/>
      <c r="HI37" s="324"/>
      <c r="HJ37" s="324"/>
      <c r="HK37" s="325"/>
      <c r="HL37" s="324"/>
      <c r="HM37" s="324"/>
      <c r="HN37" s="324"/>
      <c r="HO37" s="324"/>
      <c r="HP37" s="325"/>
      <c r="HQ37" s="324"/>
      <c r="HR37" s="324"/>
      <c r="HS37" s="324"/>
      <c r="HT37" s="324"/>
      <c r="HU37" s="325"/>
      <c r="HV37" s="324"/>
      <c r="HW37" s="324"/>
      <c r="HX37" s="324"/>
      <c r="HY37" s="324"/>
      <c r="HZ37" s="325"/>
      <c r="IA37" s="324"/>
      <c r="IB37" s="324"/>
      <c r="IC37" s="324"/>
      <c r="ID37" s="324"/>
      <c r="IE37" s="325"/>
      <c r="IF37" s="324"/>
      <c r="IG37" s="324"/>
      <c r="IH37" s="324"/>
      <c r="II37" s="324"/>
      <c r="IJ37" s="325"/>
      <c r="IK37" s="324"/>
      <c r="IL37" s="324"/>
      <c r="IM37" s="324"/>
      <c r="IN37" s="324"/>
      <c r="IO37" s="325"/>
      <c r="IP37" s="324"/>
      <c r="IQ37" s="324"/>
      <c r="IR37" s="324"/>
      <c r="IS37" s="324"/>
    </row>
    <row r="38" spans="1:253" s="290" customFormat="1" ht="16.5" customHeight="1" thickBot="1">
      <c r="A38" s="405" t="s">
        <v>168</v>
      </c>
      <c r="B38" s="406"/>
      <c r="C38" s="407"/>
      <c r="D38" s="327">
        <f>D21+D29+D36</f>
        <v>-202626.5</v>
      </c>
      <c r="E38" s="327">
        <f>E21+E29+E36</f>
        <v>543127.09561666846</v>
      </c>
      <c r="F38" s="288"/>
      <c r="G38" s="288"/>
      <c r="H38" s="288"/>
      <c r="I38" s="289"/>
      <c r="J38" s="288"/>
      <c r="K38" s="288"/>
      <c r="L38" s="288"/>
      <c r="M38" s="288"/>
      <c r="N38" s="289"/>
      <c r="O38" s="288"/>
      <c r="P38" s="288"/>
      <c r="Q38" s="288"/>
      <c r="R38" s="288"/>
      <c r="S38" s="289"/>
      <c r="T38" s="288"/>
      <c r="U38" s="288"/>
      <c r="V38" s="288"/>
      <c r="W38" s="288"/>
      <c r="X38" s="289"/>
      <c r="Y38" s="288"/>
      <c r="Z38" s="288"/>
      <c r="AA38" s="288"/>
      <c r="AB38" s="288"/>
      <c r="AC38" s="289"/>
      <c r="AD38" s="288"/>
      <c r="AE38" s="288"/>
      <c r="AF38" s="288"/>
      <c r="AG38" s="288"/>
      <c r="AH38" s="289"/>
      <c r="AI38" s="288"/>
      <c r="AJ38" s="288"/>
      <c r="AK38" s="288"/>
      <c r="AL38" s="288"/>
      <c r="AM38" s="289"/>
      <c r="AN38" s="288"/>
      <c r="AO38" s="288"/>
      <c r="AP38" s="288"/>
      <c r="AQ38" s="288"/>
      <c r="AR38" s="289"/>
      <c r="AS38" s="288"/>
      <c r="AT38" s="288"/>
      <c r="AU38" s="288"/>
      <c r="AV38" s="288"/>
      <c r="AW38" s="289"/>
      <c r="AX38" s="288"/>
      <c r="AY38" s="288"/>
      <c r="AZ38" s="288"/>
      <c r="BA38" s="288"/>
      <c r="BB38" s="289"/>
      <c r="BC38" s="288"/>
      <c r="BD38" s="288"/>
      <c r="BE38" s="288"/>
      <c r="BF38" s="288"/>
      <c r="BG38" s="289"/>
      <c r="BH38" s="288"/>
      <c r="BI38" s="288"/>
      <c r="BJ38" s="288"/>
      <c r="BK38" s="288"/>
      <c r="BL38" s="289"/>
      <c r="BM38" s="288"/>
      <c r="BN38" s="288"/>
      <c r="BO38" s="288"/>
      <c r="BP38" s="288"/>
      <c r="BQ38" s="289"/>
      <c r="BR38" s="288"/>
      <c r="BS38" s="288"/>
      <c r="BT38" s="288"/>
      <c r="BU38" s="288"/>
      <c r="BV38" s="289"/>
      <c r="BW38" s="288"/>
      <c r="BX38" s="288"/>
      <c r="BY38" s="288"/>
      <c r="BZ38" s="288"/>
      <c r="CA38" s="289"/>
      <c r="CB38" s="288"/>
      <c r="CC38" s="288"/>
      <c r="CD38" s="288"/>
      <c r="CE38" s="288"/>
      <c r="CF38" s="289"/>
      <c r="CG38" s="288"/>
      <c r="CH38" s="288"/>
      <c r="CI38" s="288"/>
      <c r="CJ38" s="288"/>
      <c r="CK38" s="289"/>
      <c r="CL38" s="288"/>
      <c r="CM38" s="288"/>
      <c r="CN38" s="288"/>
      <c r="CO38" s="288"/>
      <c r="CP38" s="289"/>
      <c r="CQ38" s="288"/>
      <c r="CR38" s="288"/>
      <c r="CS38" s="288"/>
      <c r="CT38" s="288"/>
      <c r="CU38" s="289"/>
      <c r="CV38" s="288"/>
      <c r="CW38" s="288"/>
      <c r="CX38" s="288"/>
      <c r="CY38" s="288"/>
      <c r="CZ38" s="289"/>
      <c r="DA38" s="288"/>
      <c r="DB38" s="288"/>
      <c r="DC38" s="288"/>
      <c r="DD38" s="288"/>
      <c r="DE38" s="289"/>
      <c r="DF38" s="288"/>
      <c r="DG38" s="288"/>
      <c r="DH38" s="288"/>
      <c r="DI38" s="288"/>
      <c r="DJ38" s="289"/>
      <c r="DK38" s="288"/>
      <c r="DL38" s="288"/>
      <c r="DM38" s="288"/>
      <c r="DN38" s="288"/>
      <c r="DO38" s="289"/>
      <c r="DP38" s="288"/>
      <c r="DQ38" s="288"/>
      <c r="DR38" s="288"/>
      <c r="DS38" s="288"/>
      <c r="DT38" s="289"/>
      <c r="DU38" s="288"/>
      <c r="DV38" s="288"/>
      <c r="DW38" s="288"/>
      <c r="DX38" s="288"/>
      <c r="DY38" s="289"/>
      <c r="DZ38" s="288"/>
      <c r="EA38" s="288"/>
      <c r="EB38" s="288"/>
      <c r="EC38" s="288"/>
      <c r="ED38" s="289"/>
      <c r="EE38" s="288"/>
      <c r="EF38" s="288"/>
      <c r="EG38" s="288"/>
      <c r="EH38" s="288"/>
      <c r="EI38" s="289"/>
      <c r="EJ38" s="288"/>
      <c r="EK38" s="288"/>
      <c r="EL38" s="288"/>
      <c r="EM38" s="288"/>
      <c r="EN38" s="289"/>
      <c r="EO38" s="288"/>
      <c r="EP38" s="288"/>
      <c r="EQ38" s="288"/>
      <c r="ER38" s="288"/>
      <c r="ES38" s="289"/>
      <c r="ET38" s="288"/>
      <c r="EU38" s="288"/>
      <c r="EV38" s="288"/>
      <c r="EW38" s="288"/>
      <c r="EX38" s="289"/>
      <c r="EY38" s="288"/>
      <c r="EZ38" s="288"/>
      <c r="FA38" s="288"/>
      <c r="FB38" s="288"/>
      <c r="FC38" s="289"/>
      <c r="FD38" s="288"/>
      <c r="FE38" s="288"/>
      <c r="FF38" s="288"/>
      <c r="FG38" s="288"/>
      <c r="FH38" s="289"/>
      <c r="FI38" s="288"/>
      <c r="FJ38" s="288"/>
      <c r="FK38" s="288"/>
      <c r="FL38" s="288"/>
      <c r="FM38" s="289"/>
      <c r="FN38" s="288"/>
      <c r="FO38" s="288"/>
      <c r="FP38" s="288"/>
      <c r="FQ38" s="288"/>
      <c r="FR38" s="289"/>
      <c r="FS38" s="288"/>
      <c r="FT38" s="288"/>
      <c r="FU38" s="288"/>
      <c r="FV38" s="288"/>
      <c r="FW38" s="289"/>
      <c r="FX38" s="288"/>
      <c r="FY38" s="288"/>
      <c r="FZ38" s="288"/>
      <c r="GA38" s="288"/>
      <c r="GB38" s="289"/>
      <c r="GC38" s="288"/>
      <c r="GD38" s="288"/>
      <c r="GE38" s="288"/>
      <c r="GF38" s="288"/>
      <c r="GG38" s="289"/>
      <c r="GH38" s="288"/>
      <c r="GI38" s="288"/>
      <c r="GJ38" s="288"/>
      <c r="GK38" s="288"/>
      <c r="GL38" s="289"/>
      <c r="GM38" s="288"/>
      <c r="GN38" s="288"/>
      <c r="GO38" s="288"/>
      <c r="GP38" s="288"/>
      <c r="GQ38" s="289"/>
      <c r="GR38" s="288"/>
      <c r="GS38" s="288"/>
      <c r="GT38" s="288"/>
      <c r="GU38" s="288"/>
      <c r="GV38" s="289"/>
      <c r="GW38" s="288"/>
      <c r="GX38" s="288"/>
      <c r="GY38" s="288"/>
      <c r="GZ38" s="288"/>
      <c r="HA38" s="289"/>
      <c r="HB38" s="288"/>
      <c r="HC38" s="288"/>
      <c r="HD38" s="288"/>
      <c r="HE38" s="288"/>
      <c r="HF38" s="289"/>
      <c r="HG38" s="288"/>
      <c r="HH38" s="288"/>
      <c r="HI38" s="288"/>
      <c r="HJ38" s="288"/>
      <c r="HK38" s="289"/>
      <c r="HL38" s="288"/>
      <c r="HM38" s="288"/>
      <c r="HN38" s="288"/>
      <c r="HO38" s="288"/>
      <c r="HP38" s="289"/>
      <c r="HQ38" s="288"/>
      <c r="HR38" s="288"/>
      <c r="HS38" s="288"/>
      <c r="HT38" s="288"/>
      <c r="HU38" s="289"/>
      <c r="HV38" s="288"/>
      <c r="HW38" s="288"/>
      <c r="HX38" s="288"/>
      <c r="HY38" s="288"/>
      <c r="HZ38" s="289"/>
      <c r="IA38" s="288"/>
      <c r="IB38" s="288"/>
      <c r="IC38" s="288"/>
      <c r="ID38" s="288"/>
      <c r="IE38" s="289"/>
      <c r="IF38" s="288"/>
      <c r="IG38" s="288"/>
      <c r="IH38" s="288"/>
      <c r="II38" s="288"/>
      <c r="IJ38" s="289"/>
      <c r="IK38" s="288"/>
      <c r="IL38" s="288"/>
      <c r="IM38" s="288"/>
      <c r="IN38" s="288"/>
      <c r="IO38" s="289"/>
      <c r="IP38" s="288"/>
      <c r="IQ38" s="288"/>
      <c r="IR38" s="288"/>
      <c r="IS38" s="288"/>
    </row>
    <row r="39" spans="1:253" s="242" customFormat="1" ht="16.5" customHeight="1" thickTop="1" thickBot="1">
      <c r="A39" s="408" t="s">
        <v>169</v>
      </c>
      <c r="B39" s="409"/>
      <c r="C39" s="410"/>
      <c r="D39" s="328">
        <f>E40</f>
        <v>1613955.0956166685</v>
      </c>
      <c r="E39" s="329">
        <v>1070828</v>
      </c>
    </row>
    <row r="40" spans="1:253" s="242" customFormat="1" ht="15.75" thickTop="1" thickBot="1">
      <c r="A40" s="411" t="s">
        <v>170</v>
      </c>
      <c r="B40" s="412"/>
      <c r="C40" s="413"/>
      <c r="D40" s="330">
        <f>D38+D39</f>
        <v>1411328.5956166685</v>
      </c>
      <c r="E40" s="330">
        <f>E38+E39</f>
        <v>1613955.0956166685</v>
      </c>
    </row>
    <row r="41" spans="1:253">
      <c r="D41" s="331"/>
      <c r="E41" s="331"/>
      <c r="G41" s="332"/>
    </row>
    <row r="43" spans="1:253">
      <c r="B43" s="414" t="s">
        <v>104</v>
      </c>
      <c r="C43" s="414"/>
      <c r="D43" s="414"/>
    </row>
  </sheetData>
  <sheetProtection password="C725" sheet="1" formatCells="0" formatColumns="0" formatRows="0" insertColumns="0" insertRows="0" insertHyperlinks="0" deleteColumns="0" deleteRows="0" sort="0" autoFilter="0" pivotTables="0"/>
  <mergeCells count="10">
    <mergeCell ref="A38:C38"/>
    <mergeCell ref="A39:C39"/>
    <mergeCell ref="A40:C40"/>
    <mergeCell ref="B43:D43"/>
    <mergeCell ref="A1:E1"/>
    <mergeCell ref="A3:E3"/>
    <mergeCell ref="B5:E5"/>
    <mergeCell ref="A21:C21"/>
    <mergeCell ref="A29:C29"/>
    <mergeCell ref="A36:C36"/>
  </mergeCells>
  <pageMargins left="0.75" right="0.75" top="1" bottom="1" header="0.5" footer="0.5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opLeftCell="A4" workbookViewId="0">
      <selection activeCell="A28" sqref="A28"/>
    </sheetView>
  </sheetViews>
  <sheetFormatPr defaultRowHeight="12.75"/>
  <cols>
    <col min="1" max="1" width="25.5703125" style="334" customWidth="1"/>
    <col min="2" max="2" width="13" style="334" bestFit="1" customWidth="1"/>
    <col min="3" max="3" width="9.28515625" style="334" bestFit="1" customWidth="1"/>
    <col min="4" max="4" width="9.85546875" style="334" bestFit="1" customWidth="1"/>
    <col min="5" max="5" width="10.85546875" style="334" bestFit="1" customWidth="1"/>
    <col min="6" max="6" width="12.85546875" style="334" customWidth="1"/>
    <col min="7" max="7" width="13.85546875" style="334" customWidth="1"/>
    <col min="8" max="8" width="11.28515625" style="334" bestFit="1" customWidth="1"/>
    <col min="9" max="9" width="11.7109375" style="334" customWidth="1"/>
    <col min="10" max="10" width="14" style="334" bestFit="1" customWidth="1"/>
    <col min="11" max="11" width="15" style="334" customWidth="1"/>
    <col min="12" max="12" width="11.140625" style="334" bestFit="1" customWidth="1"/>
    <col min="13" max="256" width="9.140625" style="334"/>
    <col min="257" max="257" width="25.5703125" style="334" customWidth="1"/>
    <col min="258" max="258" width="13" style="334" bestFit="1" customWidth="1"/>
    <col min="259" max="259" width="9.28515625" style="334" bestFit="1" customWidth="1"/>
    <col min="260" max="260" width="9.85546875" style="334" bestFit="1" customWidth="1"/>
    <col min="261" max="261" width="10.85546875" style="334" bestFit="1" customWidth="1"/>
    <col min="262" max="262" width="11.7109375" style="334" customWidth="1"/>
    <col min="263" max="263" width="13.85546875" style="334" customWidth="1"/>
    <col min="264" max="264" width="11.28515625" style="334" bestFit="1" customWidth="1"/>
    <col min="265" max="265" width="11.7109375" style="334" customWidth="1"/>
    <col min="266" max="266" width="14" style="334" bestFit="1" customWidth="1"/>
    <col min="267" max="267" width="15" style="334" customWidth="1"/>
    <col min="268" max="268" width="11.140625" style="334" bestFit="1" customWidth="1"/>
    <col min="269" max="512" width="9.140625" style="334"/>
    <col min="513" max="513" width="25.5703125" style="334" customWidth="1"/>
    <col min="514" max="514" width="13" style="334" bestFit="1" customWidth="1"/>
    <col min="515" max="515" width="9.28515625" style="334" bestFit="1" customWidth="1"/>
    <col min="516" max="516" width="9.85546875" style="334" bestFit="1" customWidth="1"/>
    <col min="517" max="517" width="10.85546875" style="334" bestFit="1" customWidth="1"/>
    <col min="518" max="518" width="11.7109375" style="334" customWidth="1"/>
    <col min="519" max="519" width="13.85546875" style="334" customWidth="1"/>
    <col min="520" max="520" width="11.28515625" style="334" bestFit="1" customWidth="1"/>
    <col min="521" max="521" width="11.7109375" style="334" customWidth="1"/>
    <col min="522" max="522" width="14" style="334" bestFit="1" customWidth="1"/>
    <col min="523" max="523" width="15" style="334" customWidth="1"/>
    <col min="524" max="524" width="11.140625" style="334" bestFit="1" customWidth="1"/>
    <col min="525" max="768" width="9.140625" style="334"/>
    <col min="769" max="769" width="25.5703125" style="334" customWidth="1"/>
    <col min="770" max="770" width="13" style="334" bestFit="1" customWidth="1"/>
    <col min="771" max="771" width="9.28515625" style="334" bestFit="1" customWidth="1"/>
    <col min="772" max="772" width="9.85546875" style="334" bestFit="1" customWidth="1"/>
    <col min="773" max="773" width="10.85546875" style="334" bestFit="1" customWidth="1"/>
    <col min="774" max="774" width="11.7109375" style="334" customWidth="1"/>
    <col min="775" max="775" width="13.85546875" style="334" customWidth="1"/>
    <col min="776" max="776" width="11.28515625" style="334" bestFit="1" customWidth="1"/>
    <col min="777" max="777" width="11.7109375" style="334" customWidth="1"/>
    <col min="778" max="778" width="14" style="334" bestFit="1" customWidth="1"/>
    <col min="779" max="779" width="15" style="334" customWidth="1"/>
    <col min="780" max="780" width="11.140625" style="334" bestFit="1" customWidth="1"/>
    <col min="781" max="1024" width="9.140625" style="334"/>
    <col min="1025" max="1025" width="25.5703125" style="334" customWidth="1"/>
    <col min="1026" max="1026" width="13" style="334" bestFit="1" customWidth="1"/>
    <col min="1027" max="1027" width="9.28515625" style="334" bestFit="1" customWidth="1"/>
    <col min="1028" max="1028" width="9.85546875" style="334" bestFit="1" customWidth="1"/>
    <col min="1029" max="1029" width="10.85546875" style="334" bestFit="1" customWidth="1"/>
    <col min="1030" max="1030" width="11.7109375" style="334" customWidth="1"/>
    <col min="1031" max="1031" width="13.85546875" style="334" customWidth="1"/>
    <col min="1032" max="1032" width="11.28515625" style="334" bestFit="1" customWidth="1"/>
    <col min="1033" max="1033" width="11.7109375" style="334" customWidth="1"/>
    <col min="1034" max="1034" width="14" style="334" bestFit="1" customWidth="1"/>
    <col min="1035" max="1035" width="15" style="334" customWidth="1"/>
    <col min="1036" max="1036" width="11.140625" style="334" bestFit="1" customWidth="1"/>
    <col min="1037" max="1280" width="9.140625" style="334"/>
    <col min="1281" max="1281" width="25.5703125" style="334" customWidth="1"/>
    <col min="1282" max="1282" width="13" style="334" bestFit="1" customWidth="1"/>
    <col min="1283" max="1283" width="9.28515625" style="334" bestFit="1" customWidth="1"/>
    <col min="1284" max="1284" width="9.85546875" style="334" bestFit="1" customWidth="1"/>
    <col min="1285" max="1285" width="10.85546875" style="334" bestFit="1" customWidth="1"/>
    <col min="1286" max="1286" width="11.7109375" style="334" customWidth="1"/>
    <col min="1287" max="1287" width="13.85546875" style="334" customWidth="1"/>
    <col min="1288" max="1288" width="11.28515625" style="334" bestFit="1" customWidth="1"/>
    <col min="1289" max="1289" width="11.7109375" style="334" customWidth="1"/>
    <col min="1290" max="1290" width="14" style="334" bestFit="1" customWidth="1"/>
    <col min="1291" max="1291" width="15" style="334" customWidth="1"/>
    <col min="1292" max="1292" width="11.140625" style="334" bestFit="1" customWidth="1"/>
    <col min="1293" max="1536" width="9.140625" style="334"/>
    <col min="1537" max="1537" width="25.5703125" style="334" customWidth="1"/>
    <col min="1538" max="1538" width="13" style="334" bestFit="1" customWidth="1"/>
    <col min="1539" max="1539" width="9.28515625" style="334" bestFit="1" customWidth="1"/>
    <col min="1540" max="1540" width="9.85546875" style="334" bestFit="1" customWidth="1"/>
    <col min="1541" max="1541" width="10.85546875" style="334" bestFit="1" customWidth="1"/>
    <col min="1542" max="1542" width="11.7109375" style="334" customWidth="1"/>
    <col min="1543" max="1543" width="13.85546875" style="334" customWidth="1"/>
    <col min="1544" max="1544" width="11.28515625" style="334" bestFit="1" customWidth="1"/>
    <col min="1545" max="1545" width="11.7109375" style="334" customWidth="1"/>
    <col min="1546" max="1546" width="14" style="334" bestFit="1" customWidth="1"/>
    <col min="1547" max="1547" width="15" style="334" customWidth="1"/>
    <col min="1548" max="1548" width="11.140625" style="334" bestFit="1" customWidth="1"/>
    <col min="1549" max="1792" width="9.140625" style="334"/>
    <col min="1793" max="1793" width="25.5703125" style="334" customWidth="1"/>
    <col min="1794" max="1794" width="13" style="334" bestFit="1" customWidth="1"/>
    <col min="1795" max="1795" width="9.28515625" style="334" bestFit="1" customWidth="1"/>
    <col min="1796" max="1796" width="9.85546875" style="334" bestFit="1" customWidth="1"/>
    <col min="1797" max="1797" width="10.85546875" style="334" bestFit="1" customWidth="1"/>
    <col min="1798" max="1798" width="11.7109375" style="334" customWidth="1"/>
    <col min="1799" max="1799" width="13.85546875" style="334" customWidth="1"/>
    <col min="1800" max="1800" width="11.28515625" style="334" bestFit="1" customWidth="1"/>
    <col min="1801" max="1801" width="11.7109375" style="334" customWidth="1"/>
    <col min="1802" max="1802" width="14" style="334" bestFit="1" customWidth="1"/>
    <col min="1803" max="1803" width="15" style="334" customWidth="1"/>
    <col min="1804" max="1804" width="11.140625" style="334" bestFit="1" customWidth="1"/>
    <col min="1805" max="2048" width="9.140625" style="334"/>
    <col min="2049" max="2049" width="25.5703125" style="334" customWidth="1"/>
    <col min="2050" max="2050" width="13" style="334" bestFit="1" customWidth="1"/>
    <col min="2051" max="2051" width="9.28515625" style="334" bestFit="1" customWidth="1"/>
    <col min="2052" max="2052" width="9.85546875" style="334" bestFit="1" customWidth="1"/>
    <col min="2053" max="2053" width="10.85546875" style="334" bestFit="1" customWidth="1"/>
    <col min="2054" max="2054" width="11.7109375" style="334" customWidth="1"/>
    <col min="2055" max="2055" width="13.85546875" style="334" customWidth="1"/>
    <col min="2056" max="2056" width="11.28515625" style="334" bestFit="1" customWidth="1"/>
    <col min="2057" max="2057" width="11.7109375" style="334" customWidth="1"/>
    <col min="2058" max="2058" width="14" style="334" bestFit="1" customWidth="1"/>
    <col min="2059" max="2059" width="15" style="334" customWidth="1"/>
    <col min="2060" max="2060" width="11.140625" style="334" bestFit="1" customWidth="1"/>
    <col min="2061" max="2304" width="9.140625" style="334"/>
    <col min="2305" max="2305" width="25.5703125" style="334" customWidth="1"/>
    <col min="2306" max="2306" width="13" style="334" bestFit="1" customWidth="1"/>
    <col min="2307" max="2307" width="9.28515625" style="334" bestFit="1" customWidth="1"/>
    <col min="2308" max="2308" width="9.85546875" style="334" bestFit="1" customWidth="1"/>
    <col min="2309" max="2309" width="10.85546875" style="334" bestFit="1" customWidth="1"/>
    <col min="2310" max="2310" width="11.7109375" style="334" customWidth="1"/>
    <col min="2311" max="2311" width="13.85546875" style="334" customWidth="1"/>
    <col min="2312" max="2312" width="11.28515625" style="334" bestFit="1" customWidth="1"/>
    <col min="2313" max="2313" width="11.7109375" style="334" customWidth="1"/>
    <col min="2314" max="2314" width="14" style="334" bestFit="1" customWidth="1"/>
    <col min="2315" max="2315" width="15" style="334" customWidth="1"/>
    <col min="2316" max="2316" width="11.140625" style="334" bestFit="1" customWidth="1"/>
    <col min="2317" max="2560" width="9.140625" style="334"/>
    <col min="2561" max="2561" width="25.5703125" style="334" customWidth="1"/>
    <col min="2562" max="2562" width="13" style="334" bestFit="1" customWidth="1"/>
    <col min="2563" max="2563" width="9.28515625" style="334" bestFit="1" customWidth="1"/>
    <col min="2564" max="2564" width="9.85546875" style="334" bestFit="1" customWidth="1"/>
    <col min="2565" max="2565" width="10.85546875" style="334" bestFit="1" customWidth="1"/>
    <col min="2566" max="2566" width="11.7109375" style="334" customWidth="1"/>
    <col min="2567" max="2567" width="13.85546875" style="334" customWidth="1"/>
    <col min="2568" max="2568" width="11.28515625" style="334" bestFit="1" customWidth="1"/>
    <col min="2569" max="2569" width="11.7109375" style="334" customWidth="1"/>
    <col min="2570" max="2570" width="14" style="334" bestFit="1" customWidth="1"/>
    <col min="2571" max="2571" width="15" style="334" customWidth="1"/>
    <col min="2572" max="2572" width="11.140625" style="334" bestFit="1" customWidth="1"/>
    <col min="2573" max="2816" width="9.140625" style="334"/>
    <col min="2817" max="2817" width="25.5703125" style="334" customWidth="1"/>
    <col min="2818" max="2818" width="13" style="334" bestFit="1" customWidth="1"/>
    <col min="2819" max="2819" width="9.28515625" style="334" bestFit="1" customWidth="1"/>
    <col min="2820" max="2820" width="9.85546875" style="334" bestFit="1" customWidth="1"/>
    <col min="2821" max="2821" width="10.85546875" style="334" bestFit="1" customWidth="1"/>
    <col min="2822" max="2822" width="11.7109375" style="334" customWidth="1"/>
    <col min="2823" max="2823" width="13.85546875" style="334" customWidth="1"/>
    <col min="2824" max="2824" width="11.28515625" style="334" bestFit="1" customWidth="1"/>
    <col min="2825" max="2825" width="11.7109375" style="334" customWidth="1"/>
    <col min="2826" max="2826" width="14" style="334" bestFit="1" customWidth="1"/>
    <col min="2827" max="2827" width="15" style="334" customWidth="1"/>
    <col min="2828" max="2828" width="11.140625" style="334" bestFit="1" customWidth="1"/>
    <col min="2829" max="3072" width="9.140625" style="334"/>
    <col min="3073" max="3073" width="25.5703125" style="334" customWidth="1"/>
    <col min="3074" max="3074" width="13" style="334" bestFit="1" customWidth="1"/>
    <col min="3075" max="3075" width="9.28515625" style="334" bestFit="1" customWidth="1"/>
    <col min="3076" max="3076" width="9.85546875" style="334" bestFit="1" customWidth="1"/>
    <col min="3077" max="3077" width="10.85546875" style="334" bestFit="1" customWidth="1"/>
    <col min="3078" max="3078" width="11.7109375" style="334" customWidth="1"/>
    <col min="3079" max="3079" width="13.85546875" style="334" customWidth="1"/>
    <col min="3080" max="3080" width="11.28515625" style="334" bestFit="1" customWidth="1"/>
    <col min="3081" max="3081" width="11.7109375" style="334" customWidth="1"/>
    <col min="3082" max="3082" width="14" style="334" bestFit="1" customWidth="1"/>
    <col min="3083" max="3083" width="15" style="334" customWidth="1"/>
    <col min="3084" max="3084" width="11.140625" style="334" bestFit="1" customWidth="1"/>
    <col min="3085" max="3328" width="9.140625" style="334"/>
    <col min="3329" max="3329" width="25.5703125" style="334" customWidth="1"/>
    <col min="3330" max="3330" width="13" style="334" bestFit="1" customWidth="1"/>
    <col min="3331" max="3331" width="9.28515625" style="334" bestFit="1" customWidth="1"/>
    <col min="3332" max="3332" width="9.85546875" style="334" bestFit="1" customWidth="1"/>
    <col min="3333" max="3333" width="10.85546875" style="334" bestFit="1" customWidth="1"/>
    <col min="3334" max="3334" width="11.7109375" style="334" customWidth="1"/>
    <col min="3335" max="3335" width="13.85546875" style="334" customWidth="1"/>
    <col min="3336" max="3336" width="11.28515625" style="334" bestFit="1" customWidth="1"/>
    <col min="3337" max="3337" width="11.7109375" style="334" customWidth="1"/>
    <col min="3338" max="3338" width="14" style="334" bestFit="1" customWidth="1"/>
    <col min="3339" max="3339" width="15" style="334" customWidth="1"/>
    <col min="3340" max="3340" width="11.140625" style="334" bestFit="1" customWidth="1"/>
    <col min="3341" max="3584" width="9.140625" style="334"/>
    <col min="3585" max="3585" width="25.5703125" style="334" customWidth="1"/>
    <col min="3586" max="3586" width="13" style="334" bestFit="1" customWidth="1"/>
    <col min="3587" max="3587" width="9.28515625" style="334" bestFit="1" customWidth="1"/>
    <col min="3588" max="3588" width="9.85546875" style="334" bestFit="1" customWidth="1"/>
    <col min="3589" max="3589" width="10.85546875" style="334" bestFit="1" customWidth="1"/>
    <col min="3590" max="3590" width="11.7109375" style="334" customWidth="1"/>
    <col min="3591" max="3591" width="13.85546875" style="334" customWidth="1"/>
    <col min="3592" max="3592" width="11.28515625" style="334" bestFit="1" customWidth="1"/>
    <col min="3593" max="3593" width="11.7109375" style="334" customWidth="1"/>
    <col min="3594" max="3594" width="14" style="334" bestFit="1" customWidth="1"/>
    <col min="3595" max="3595" width="15" style="334" customWidth="1"/>
    <col min="3596" max="3596" width="11.140625" style="334" bestFit="1" customWidth="1"/>
    <col min="3597" max="3840" width="9.140625" style="334"/>
    <col min="3841" max="3841" width="25.5703125" style="334" customWidth="1"/>
    <col min="3842" max="3842" width="13" style="334" bestFit="1" customWidth="1"/>
    <col min="3843" max="3843" width="9.28515625" style="334" bestFit="1" customWidth="1"/>
    <col min="3844" max="3844" width="9.85546875" style="334" bestFit="1" customWidth="1"/>
    <col min="3845" max="3845" width="10.85546875" style="334" bestFit="1" customWidth="1"/>
    <col min="3846" max="3846" width="11.7109375" style="334" customWidth="1"/>
    <col min="3847" max="3847" width="13.85546875" style="334" customWidth="1"/>
    <col min="3848" max="3848" width="11.28515625" style="334" bestFit="1" customWidth="1"/>
    <col min="3849" max="3849" width="11.7109375" style="334" customWidth="1"/>
    <col min="3850" max="3850" width="14" style="334" bestFit="1" customWidth="1"/>
    <col min="3851" max="3851" width="15" style="334" customWidth="1"/>
    <col min="3852" max="3852" width="11.140625" style="334" bestFit="1" customWidth="1"/>
    <col min="3853" max="4096" width="9.140625" style="334"/>
    <col min="4097" max="4097" width="25.5703125" style="334" customWidth="1"/>
    <col min="4098" max="4098" width="13" style="334" bestFit="1" customWidth="1"/>
    <col min="4099" max="4099" width="9.28515625" style="334" bestFit="1" customWidth="1"/>
    <col min="4100" max="4100" width="9.85546875" style="334" bestFit="1" customWidth="1"/>
    <col min="4101" max="4101" width="10.85546875" style="334" bestFit="1" customWidth="1"/>
    <col min="4102" max="4102" width="11.7109375" style="334" customWidth="1"/>
    <col min="4103" max="4103" width="13.85546875" style="334" customWidth="1"/>
    <col min="4104" max="4104" width="11.28515625" style="334" bestFit="1" customWidth="1"/>
    <col min="4105" max="4105" width="11.7109375" style="334" customWidth="1"/>
    <col min="4106" max="4106" width="14" style="334" bestFit="1" customWidth="1"/>
    <col min="4107" max="4107" width="15" style="334" customWidth="1"/>
    <col min="4108" max="4108" width="11.140625" style="334" bestFit="1" customWidth="1"/>
    <col min="4109" max="4352" width="9.140625" style="334"/>
    <col min="4353" max="4353" width="25.5703125" style="334" customWidth="1"/>
    <col min="4354" max="4354" width="13" style="334" bestFit="1" customWidth="1"/>
    <col min="4355" max="4355" width="9.28515625" style="334" bestFit="1" customWidth="1"/>
    <col min="4356" max="4356" width="9.85546875" style="334" bestFit="1" customWidth="1"/>
    <col min="4357" max="4357" width="10.85546875" style="334" bestFit="1" customWidth="1"/>
    <col min="4358" max="4358" width="11.7109375" style="334" customWidth="1"/>
    <col min="4359" max="4359" width="13.85546875" style="334" customWidth="1"/>
    <col min="4360" max="4360" width="11.28515625" style="334" bestFit="1" customWidth="1"/>
    <col min="4361" max="4361" width="11.7109375" style="334" customWidth="1"/>
    <col min="4362" max="4362" width="14" style="334" bestFit="1" customWidth="1"/>
    <col min="4363" max="4363" width="15" style="334" customWidth="1"/>
    <col min="4364" max="4364" width="11.140625" style="334" bestFit="1" customWidth="1"/>
    <col min="4365" max="4608" width="9.140625" style="334"/>
    <col min="4609" max="4609" width="25.5703125" style="334" customWidth="1"/>
    <col min="4610" max="4610" width="13" style="334" bestFit="1" customWidth="1"/>
    <col min="4611" max="4611" width="9.28515625" style="334" bestFit="1" customWidth="1"/>
    <col min="4612" max="4612" width="9.85546875" style="334" bestFit="1" customWidth="1"/>
    <col min="4613" max="4613" width="10.85546875" style="334" bestFit="1" customWidth="1"/>
    <col min="4614" max="4614" width="11.7109375" style="334" customWidth="1"/>
    <col min="4615" max="4615" width="13.85546875" style="334" customWidth="1"/>
    <col min="4616" max="4616" width="11.28515625" style="334" bestFit="1" customWidth="1"/>
    <col min="4617" max="4617" width="11.7109375" style="334" customWidth="1"/>
    <col min="4618" max="4618" width="14" style="334" bestFit="1" customWidth="1"/>
    <col min="4619" max="4619" width="15" style="334" customWidth="1"/>
    <col min="4620" max="4620" width="11.140625" style="334" bestFit="1" customWidth="1"/>
    <col min="4621" max="4864" width="9.140625" style="334"/>
    <col min="4865" max="4865" width="25.5703125" style="334" customWidth="1"/>
    <col min="4866" max="4866" width="13" style="334" bestFit="1" customWidth="1"/>
    <col min="4867" max="4867" width="9.28515625" style="334" bestFit="1" customWidth="1"/>
    <col min="4868" max="4868" width="9.85546875" style="334" bestFit="1" customWidth="1"/>
    <col min="4869" max="4869" width="10.85546875" style="334" bestFit="1" customWidth="1"/>
    <col min="4870" max="4870" width="11.7109375" style="334" customWidth="1"/>
    <col min="4871" max="4871" width="13.85546875" style="334" customWidth="1"/>
    <col min="4872" max="4872" width="11.28515625" style="334" bestFit="1" customWidth="1"/>
    <col min="4873" max="4873" width="11.7109375" style="334" customWidth="1"/>
    <col min="4874" max="4874" width="14" style="334" bestFit="1" customWidth="1"/>
    <col min="4875" max="4875" width="15" style="334" customWidth="1"/>
    <col min="4876" max="4876" width="11.140625" style="334" bestFit="1" customWidth="1"/>
    <col min="4877" max="5120" width="9.140625" style="334"/>
    <col min="5121" max="5121" width="25.5703125" style="334" customWidth="1"/>
    <col min="5122" max="5122" width="13" style="334" bestFit="1" customWidth="1"/>
    <col min="5123" max="5123" width="9.28515625" style="334" bestFit="1" customWidth="1"/>
    <col min="5124" max="5124" width="9.85546875" style="334" bestFit="1" customWidth="1"/>
    <col min="5125" max="5125" width="10.85546875" style="334" bestFit="1" customWidth="1"/>
    <col min="5126" max="5126" width="11.7109375" style="334" customWidth="1"/>
    <col min="5127" max="5127" width="13.85546875" style="334" customWidth="1"/>
    <col min="5128" max="5128" width="11.28515625" style="334" bestFit="1" customWidth="1"/>
    <col min="5129" max="5129" width="11.7109375" style="334" customWidth="1"/>
    <col min="5130" max="5130" width="14" style="334" bestFit="1" customWidth="1"/>
    <col min="5131" max="5131" width="15" style="334" customWidth="1"/>
    <col min="5132" max="5132" width="11.140625" style="334" bestFit="1" customWidth="1"/>
    <col min="5133" max="5376" width="9.140625" style="334"/>
    <col min="5377" max="5377" width="25.5703125" style="334" customWidth="1"/>
    <col min="5378" max="5378" width="13" style="334" bestFit="1" customWidth="1"/>
    <col min="5379" max="5379" width="9.28515625" style="334" bestFit="1" customWidth="1"/>
    <col min="5380" max="5380" width="9.85546875" style="334" bestFit="1" customWidth="1"/>
    <col min="5381" max="5381" width="10.85546875" style="334" bestFit="1" customWidth="1"/>
    <col min="5382" max="5382" width="11.7109375" style="334" customWidth="1"/>
    <col min="5383" max="5383" width="13.85546875" style="334" customWidth="1"/>
    <col min="5384" max="5384" width="11.28515625" style="334" bestFit="1" customWidth="1"/>
    <col min="5385" max="5385" width="11.7109375" style="334" customWidth="1"/>
    <col min="5386" max="5386" width="14" style="334" bestFit="1" customWidth="1"/>
    <col min="5387" max="5387" width="15" style="334" customWidth="1"/>
    <col min="5388" max="5388" width="11.140625" style="334" bestFit="1" customWidth="1"/>
    <col min="5389" max="5632" width="9.140625" style="334"/>
    <col min="5633" max="5633" width="25.5703125" style="334" customWidth="1"/>
    <col min="5634" max="5634" width="13" style="334" bestFit="1" customWidth="1"/>
    <col min="5635" max="5635" width="9.28515625" style="334" bestFit="1" customWidth="1"/>
    <col min="5636" max="5636" width="9.85546875" style="334" bestFit="1" customWidth="1"/>
    <col min="5637" max="5637" width="10.85546875" style="334" bestFit="1" customWidth="1"/>
    <col min="5638" max="5638" width="11.7109375" style="334" customWidth="1"/>
    <col min="5639" max="5639" width="13.85546875" style="334" customWidth="1"/>
    <col min="5640" max="5640" width="11.28515625" style="334" bestFit="1" customWidth="1"/>
    <col min="5641" max="5641" width="11.7109375" style="334" customWidth="1"/>
    <col min="5642" max="5642" width="14" style="334" bestFit="1" customWidth="1"/>
    <col min="5643" max="5643" width="15" style="334" customWidth="1"/>
    <col min="5644" max="5644" width="11.140625" style="334" bestFit="1" customWidth="1"/>
    <col min="5645" max="5888" width="9.140625" style="334"/>
    <col min="5889" max="5889" width="25.5703125" style="334" customWidth="1"/>
    <col min="5890" max="5890" width="13" style="334" bestFit="1" customWidth="1"/>
    <col min="5891" max="5891" width="9.28515625" style="334" bestFit="1" customWidth="1"/>
    <col min="5892" max="5892" width="9.85546875" style="334" bestFit="1" customWidth="1"/>
    <col min="5893" max="5893" width="10.85546875" style="334" bestFit="1" customWidth="1"/>
    <col min="5894" max="5894" width="11.7109375" style="334" customWidth="1"/>
    <col min="5895" max="5895" width="13.85546875" style="334" customWidth="1"/>
    <col min="5896" max="5896" width="11.28515625" style="334" bestFit="1" customWidth="1"/>
    <col min="5897" max="5897" width="11.7109375" style="334" customWidth="1"/>
    <col min="5898" max="5898" width="14" style="334" bestFit="1" customWidth="1"/>
    <col min="5899" max="5899" width="15" style="334" customWidth="1"/>
    <col min="5900" max="5900" width="11.140625" style="334" bestFit="1" customWidth="1"/>
    <col min="5901" max="6144" width="9.140625" style="334"/>
    <col min="6145" max="6145" width="25.5703125" style="334" customWidth="1"/>
    <col min="6146" max="6146" width="13" style="334" bestFit="1" customWidth="1"/>
    <col min="6147" max="6147" width="9.28515625" style="334" bestFit="1" customWidth="1"/>
    <col min="6148" max="6148" width="9.85546875" style="334" bestFit="1" customWidth="1"/>
    <col min="6149" max="6149" width="10.85546875" style="334" bestFit="1" customWidth="1"/>
    <col min="6150" max="6150" width="11.7109375" style="334" customWidth="1"/>
    <col min="6151" max="6151" width="13.85546875" style="334" customWidth="1"/>
    <col min="6152" max="6152" width="11.28515625" style="334" bestFit="1" customWidth="1"/>
    <col min="6153" max="6153" width="11.7109375" style="334" customWidth="1"/>
    <col min="6154" max="6154" width="14" style="334" bestFit="1" customWidth="1"/>
    <col min="6155" max="6155" width="15" style="334" customWidth="1"/>
    <col min="6156" max="6156" width="11.140625" style="334" bestFit="1" customWidth="1"/>
    <col min="6157" max="6400" width="9.140625" style="334"/>
    <col min="6401" max="6401" width="25.5703125" style="334" customWidth="1"/>
    <col min="6402" max="6402" width="13" style="334" bestFit="1" customWidth="1"/>
    <col min="6403" max="6403" width="9.28515625" style="334" bestFit="1" customWidth="1"/>
    <col min="6404" max="6404" width="9.85546875" style="334" bestFit="1" customWidth="1"/>
    <col min="6405" max="6405" width="10.85546875" style="334" bestFit="1" customWidth="1"/>
    <col min="6406" max="6406" width="11.7109375" style="334" customWidth="1"/>
    <col min="6407" max="6407" width="13.85546875" style="334" customWidth="1"/>
    <col min="6408" max="6408" width="11.28515625" style="334" bestFit="1" customWidth="1"/>
    <col min="6409" max="6409" width="11.7109375" style="334" customWidth="1"/>
    <col min="6410" max="6410" width="14" style="334" bestFit="1" customWidth="1"/>
    <col min="6411" max="6411" width="15" style="334" customWidth="1"/>
    <col min="6412" max="6412" width="11.140625" style="334" bestFit="1" customWidth="1"/>
    <col min="6413" max="6656" width="9.140625" style="334"/>
    <col min="6657" max="6657" width="25.5703125" style="334" customWidth="1"/>
    <col min="6658" max="6658" width="13" style="334" bestFit="1" customWidth="1"/>
    <col min="6659" max="6659" width="9.28515625" style="334" bestFit="1" customWidth="1"/>
    <col min="6660" max="6660" width="9.85546875" style="334" bestFit="1" customWidth="1"/>
    <col min="6661" max="6661" width="10.85546875" style="334" bestFit="1" customWidth="1"/>
    <col min="6662" max="6662" width="11.7109375" style="334" customWidth="1"/>
    <col min="6663" max="6663" width="13.85546875" style="334" customWidth="1"/>
    <col min="6664" max="6664" width="11.28515625" style="334" bestFit="1" customWidth="1"/>
    <col min="6665" max="6665" width="11.7109375" style="334" customWidth="1"/>
    <col min="6666" max="6666" width="14" style="334" bestFit="1" customWidth="1"/>
    <col min="6667" max="6667" width="15" style="334" customWidth="1"/>
    <col min="6668" max="6668" width="11.140625" style="334" bestFit="1" customWidth="1"/>
    <col min="6669" max="6912" width="9.140625" style="334"/>
    <col min="6913" max="6913" width="25.5703125" style="334" customWidth="1"/>
    <col min="6914" max="6914" width="13" style="334" bestFit="1" customWidth="1"/>
    <col min="6915" max="6915" width="9.28515625" style="334" bestFit="1" customWidth="1"/>
    <col min="6916" max="6916" width="9.85546875" style="334" bestFit="1" customWidth="1"/>
    <col min="6917" max="6917" width="10.85546875" style="334" bestFit="1" customWidth="1"/>
    <col min="6918" max="6918" width="11.7109375" style="334" customWidth="1"/>
    <col min="6919" max="6919" width="13.85546875" style="334" customWidth="1"/>
    <col min="6920" max="6920" width="11.28515625" style="334" bestFit="1" customWidth="1"/>
    <col min="6921" max="6921" width="11.7109375" style="334" customWidth="1"/>
    <col min="6922" max="6922" width="14" style="334" bestFit="1" customWidth="1"/>
    <col min="6923" max="6923" width="15" style="334" customWidth="1"/>
    <col min="6924" max="6924" width="11.140625" style="334" bestFit="1" customWidth="1"/>
    <col min="6925" max="7168" width="9.140625" style="334"/>
    <col min="7169" max="7169" width="25.5703125" style="334" customWidth="1"/>
    <col min="7170" max="7170" width="13" style="334" bestFit="1" customWidth="1"/>
    <col min="7171" max="7171" width="9.28515625" style="334" bestFit="1" customWidth="1"/>
    <col min="7172" max="7172" width="9.85546875" style="334" bestFit="1" customWidth="1"/>
    <col min="7173" max="7173" width="10.85546875" style="334" bestFit="1" customWidth="1"/>
    <col min="7174" max="7174" width="11.7109375" style="334" customWidth="1"/>
    <col min="7175" max="7175" width="13.85546875" style="334" customWidth="1"/>
    <col min="7176" max="7176" width="11.28515625" style="334" bestFit="1" customWidth="1"/>
    <col min="7177" max="7177" width="11.7109375" style="334" customWidth="1"/>
    <col min="7178" max="7178" width="14" style="334" bestFit="1" customWidth="1"/>
    <col min="7179" max="7179" width="15" style="334" customWidth="1"/>
    <col min="7180" max="7180" width="11.140625" style="334" bestFit="1" customWidth="1"/>
    <col min="7181" max="7424" width="9.140625" style="334"/>
    <col min="7425" max="7425" width="25.5703125" style="334" customWidth="1"/>
    <col min="7426" max="7426" width="13" style="334" bestFit="1" customWidth="1"/>
    <col min="7427" max="7427" width="9.28515625" style="334" bestFit="1" customWidth="1"/>
    <col min="7428" max="7428" width="9.85546875" style="334" bestFit="1" customWidth="1"/>
    <col min="7429" max="7429" width="10.85546875" style="334" bestFit="1" customWidth="1"/>
    <col min="7430" max="7430" width="11.7109375" style="334" customWidth="1"/>
    <col min="7431" max="7431" width="13.85546875" style="334" customWidth="1"/>
    <col min="7432" max="7432" width="11.28515625" style="334" bestFit="1" customWidth="1"/>
    <col min="7433" max="7433" width="11.7109375" style="334" customWidth="1"/>
    <col min="7434" max="7434" width="14" style="334" bestFit="1" customWidth="1"/>
    <col min="7435" max="7435" width="15" style="334" customWidth="1"/>
    <col min="7436" max="7436" width="11.140625" style="334" bestFit="1" customWidth="1"/>
    <col min="7437" max="7680" width="9.140625" style="334"/>
    <col min="7681" max="7681" width="25.5703125" style="334" customWidth="1"/>
    <col min="7682" max="7682" width="13" style="334" bestFit="1" customWidth="1"/>
    <col min="7683" max="7683" width="9.28515625" style="334" bestFit="1" customWidth="1"/>
    <col min="7684" max="7684" width="9.85546875" style="334" bestFit="1" customWidth="1"/>
    <col min="7685" max="7685" width="10.85546875" style="334" bestFit="1" customWidth="1"/>
    <col min="7686" max="7686" width="11.7109375" style="334" customWidth="1"/>
    <col min="7687" max="7687" width="13.85546875" style="334" customWidth="1"/>
    <col min="7688" max="7688" width="11.28515625" style="334" bestFit="1" customWidth="1"/>
    <col min="7689" max="7689" width="11.7109375" style="334" customWidth="1"/>
    <col min="7690" max="7690" width="14" style="334" bestFit="1" customWidth="1"/>
    <col min="7691" max="7691" width="15" style="334" customWidth="1"/>
    <col min="7692" max="7692" width="11.140625" style="334" bestFit="1" customWidth="1"/>
    <col min="7693" max="7936" width="9.140625" style="334"/>
    <col min="7937" max="7937" width="25.5703125" style="334" customWidth="1"/>
    <col min="7938" max="7938" width="13" style="334" bestFit="1" customWidth="1"/>
    <col min="7939" max="7939" width="9.28515625" style="334" bestFit="1" customWidth="1"/>
    <col min="7940" max="7940" width="9.85546875" style="334" bestFit="1" customWidth="1"/>
    <col min="7941" max="7941" width="10.85546875" style="334" bestFit="1" customWidth="1"/>
    <col min="7942" max="7942" width="11.7109375" style="334" customWidth="1"/>
    <col min="7943" max="7943" width="13.85546875" style="334" customWidth="1"/>
    <col min="7944" max="7944" width="11.28515625" style="334" bestFit="1" customWidth="1"/>
    <col min="7945" max="7945" width="11.7109375" style="334" customWidth="1"/>
    <col min="7946" max="7946" width="14" style="334" bestFit="1" customWidth="1"/>
    <col min="7947" max="7947" width="15" style="334" customWidth="1"/>
    <col min="7948" max="7948" width="11.140625" style="334" bestFit="1" customWidth="1"/>
    <col min="7949" max="8192" width="9.140625" style="334"/>
    <col min="8193" max="8193" width="25.5703125" style="334" customWidth="1"/>
    <col min="8194" max="8194" width="13" style="334" bestFit="1" customWidth="1"/>
    <col min="8195" max="8195" width="9.28515625" style="334" bestFit="1" customWidth="1"/>
    <col min="8196" max="8196" width="9.85546875" style="334" bestFit="1" customWidth="1"/>
    <col min="8197" max="8197" width="10.85546875" style="334" bestFit="1" customWidth="1"/>
    <col min="8198" max="8198" width="11.7109375" style="334" customWidth="1"/>
    <col min="8199" max="8199" width="13.85546875" style="334" customWidth="1"/>
    <col min="8200" max="8200" width="11.28515625" style="334" bestFit="1" customWidth="1"/>
    <col min="8201" max="8201" width="11.7109375" style="334" customWidth="1"/>
    <col min="8202" max="8202" width="14" style="334" bestFit="1" customWidth="1"/>
    <col min="8203" max="8203" width="15" style="334" customWidth="1"/>
    <col min="8204" max="8204" width="11.140625" style="334" bestFit="1" customWidth="1"/>
    <col min="8205" max="8448" width="9.140625" style="334"/>
    <col min="8449" max="8449" width="25.5703125" style="334" customWidth="1"/>
    <col min="8450" max="8450" width="13" style="334" bestFit="1" customWidth="1"/>
    <col min="8451" max="8451" width="9.28515625" style="334" bestFit="1" customWidth="1"/>
    <col min="8452" max="8452" width="9.85546875" style="334" bestFit="1" customWidth="1"/>
    <col min="8453" max="8453" width="10.85546875" style="334" bestFit="1" customWidth="1"/>
    <col min="8454" max="8454" width="11.7109375" style="334" customWidth="1"/>
    <col min="8455" max="8455" width="13.85546875" style="334" customWidth="1"/>
    <col min="8456" max="8456" width="11.28515625" style="334" bestFit="1" customWidth="1"/>
    <col min="8457" max="8457" width="11.7109375" style="334" customWidth="1"/>
    <col min="8458" max="8458" width="14" style="334" bestFit="1" customWidth="1"/>
    <col min="8459" max="8459" width="15" style="334" customWidth="1"/>
    <col min="8460" max="8460" width="11.140625" style="334" bestFit="1" customWidth="1"/>
    <col min="8461" max="8704" width="9.140625" style="334"/>
    <col min="8705" max="8705" width="25.5703125" style="334" customWidth="1"/>
    <col min="8706" max="8706" width="13" style="334" bestFit="1" customWidth="1"/>
    <col min="8707" max="8707" width="9.28515625" style="334" bestFit="1" customWidth="1"/>
    <col min="8708" max="8708" width="9.85546875" style="334" bestFit="1" customWidth="1"/>
    <col min="8709" max="8709" width="10.85546875" style="334" bestFit="1" customWidth="1"/>
    <col min="8710" max="8710" width="11.7109375" style="334" customWidth="1"/>
    <col min="8711" max="8711" width="13.85546875" style="334" customWidth="1"/>
    <col min="8712" max="8712" width="11.28515625" style="334" bestFit="1" customWidth="1"/>
    <col min="8713" max="8713" width="11.7109375" style="334" customWidth="1"/>
    <col min="8714" max="8714" width="14" style="334" bestFit="1" customWidth="1"/>
    <col min="8715" max="8715" width="15" style="334" customWidth="1"/>
    <col min="8716" max="8716" width="11.140625" style="334" bestFit="1" customWidth="1"/>
    <col min="8717" max="8960" width="9.140625" style="334"/>
    <col min="8961" max="8961" width="25.5703125" style="334" customWidth="1"/>
    <col min="8962" max="8962" width="13" style="334" bestFit="1" customWidth="1"/>
    <col min="8963" max="8963" width="9.28515625" style="334" bestFit="1" customWidth="1"/>
    <col min="8964" max="8964" width="9.85546875" style="334" bestFit="1" customWidth="1"/>
    <col min="8965" max="8965" width="10.85546875" style="334" bestFit="1" customWidth="1"/>
    <col min="8966" max="8966" width="11.7109375" style="334" customWidth="1"/>
    <col min="8967" max="8967" width="13.85546875" style="334" customWidth="1"/>
    <col min="8968" max="8968" width="11.28515625" style="334" bestFit="1" customWidth="1"/>
    <col min="8969" max="8969" width="11.7109375" style="334" customWidth="1"/>
    <col min="8970" max="8970" width="14" style="334" bestFit="1" customWidth="1"/>
    <col min="8971" max="8971" width="15" style="334" customWidth="1"/>
    <col min="8972" max="8972" width="11.140625" style="334" bestFit="1" customWidth="1"/>
    <col min="8973" max="9216" width="9.140625" style="334"/>
    <col min="9217" max="9217" width="25.5703125" style="334" customWidth="1"/>
    <col min="9218" max="9218" width="13" style="334" bestFit="1" customWidth="1"/>
    <col min="9219" max="9219" width="9.28515625" style="334" bestFit="1" customWidth="1"/>
    <col min="9220" max="9220" width="9.85546875" style="334" bestFit="1" customWidth="1"/>
    <col min="9221" max="9221" width="10.85546875" style="334" bestFit="1" customWidth="1"/>
    <col min="9222" max="9222" width="11.7109375" style="334" customWidth="1"/>
    <col min="9223" max="9223" width="13.85546875" style="334" customWidth="1"/>
    <col min="9224" max="9224" width="11.28515625" style="334" bestFit="1" customWidth="1"/>
    <col min="9225" max="9225" width="11.7109375" style="334" customWidth="1"/>
    <col min="9226" max="9226" width="14" style="334" bestFit="1" customWidth="1"/>
    <col min="9227" max="9227" width="15" style="334" customWidth="1"/>
    <col min="9228" max="9228" width="11.140625" style="334" bestFit="1" customWidth="1"/>
    <col min="9229" max="9472" width="9.140625" style="334"/>
    <col min="9473" max="9473" width="25.5703125" style="334" customWidth="1"/>
    <col min="9474" max="9474" width="13" style="334" bestFit="1" customWidth="1"/>
    <col min="9475" max="9475" width="9.28515625" style="334" bestFit="1" customWidth="1"/>
    <col min="9476" max="9476" width="9.85546875" style="334" bestFit="1" customWidth="1"/>
    <col min="9477" max="9477" width="10.85546875" style="334" bestFit="1" customWidth="1"/>
    <col min="9478" max="9478" width="11.7109375" style="334" customWidth="1"/>
    <col min="9479" max="9479" width="13.85546875" style="334" customWidth="1"/>
    <col min="9480" max="9480" width="11.28515625" style="334" bestFit="1" customWidth="1"/>
    <col min="9481" max="9481" width="11.7109375" style="334" customWidth="1"/>
    <col min="9482" max="9482" width="14" style="334" bestFit="1" customWidth="1"/>
    <col min="9483" max="9483" width="15" style="334" customWidth="1"/>
    <col min="9484" max="9484" width="11.140625" style="334" bestFit="1" customWidth="1"/>
    <col min="9485" max="9728" width="9.140625" style="334"/>
    <col min="9729" max="9729" width="25.5703125" style="334" customWidth="1"/>
    <col min="9730" max="9730" width="13" style="334" bestFit="1" customWidth="1"/>
    <col min="9731" max="9731" width="9.28515625" style="334" bestFit="1" customWidth="1"/>
    <col min="9732" max="9732" width="9.85546875" style="334" bestFit="1" customWidth="1"/>
    <col min="9733" max="9733" width="10.85546875" style="334" bestFit="1" customWidth="1"/>
    <col min="9734" max="9734" width="11.7109375" style="334" customWidth="1"/>
    <col min="9735" max="9735" width="13.85546875" style="334" customWidth="1"/>
    <col min="9736" max="9736" width="11.28515625" style="334" bestFit="1" customWidth="1"/>
    <col min="9737" max="9737" width="11.7109375" style="334" customWidth="1"/>
    <col min="9738" max="9738" width="14" style="334" bestFit="1" customWidth="1"/>
    <col min="9739" max="9739" width="15" style="334" customWidth="1"/>
    <col min="9740" max="9740" width="11.140625" style="334" bestFit="1" customWidth="1"/>
    <col min="9741" max="9984" width="9.140625" style="334"/>
    <col min="9985" max="9985" width="25.5703125" style="334" customWidth="1"/>
    <col min="9986" max="9986" width="13" style="334" bestFit="1" customWidth="1"/>
    <col min="9987" max="9987" width="9.28515625" style="334" bestFit="1" customWidth="1"/>
    <col min="9988" max="9988" width="9.85546875" style="334" bestFit="1" customWidth="1"/>
    <col min="9989" max="9989" width="10.85546875" style="334" bestFit="1" customWidth="1"/>
    <col min="9990" max="9990" width="11.7109375" style="334" customWidth="1"/>
    <col min="9991" max="9991" width="13.85546875" style="334" customWidth="1"/>
    <col min="9992" max="9992" width="11.28515625" style="334" bestFit="1" customWidth="1"/>
    <col min="9993" max="9993" width="11.7109375" style="334" customWidth="1"/>
    <col min="9994" max="9994" width="14" style="334" bestFit="1" customWidth="1"/>
    <col min="9995" max="9995" width="15" style="334" customWidth="1"/>
    <col min="9996" max="9996" width="11.140625" style="334" bestFit="1" customWidth="1"/>
    <col min="9997" max="10240" width="9.140625" style="334"/>
    <col min="10241" max="10241" width="25.5703125" style="334" customWidth="1"/>
    <col min="10242" max="10242" width="13" style="334" bestFit="1" customWidth="1"/>
    <col min="10243" max="10243" width="9.28515625" style="334" bestFit="1" customWidth="1"/>
    <col min="10244" max="10244" width="9.85546875" style="334" bestFit="1" customWidth="1"/>
    <col min="10245" max="10245" width="10.85546875" style="334" bestFit="1" customWidth="1"/>
    <col min="10246" max="10246" width="11.7109375" style="334" customWidth="1"/>
    <col min="10247" max="10247" width="13.85546875" style="334" customWidth="1"/>
    <col min="10248" max="10248" width="11.28515625" style="334" bestFit="1" customWidth="1"/>
    <col min="10249" max="10249" width="11.7109375" style="334" customWidth="1"/>
    <col min="10250" max="10250" width="14" style="334" bestFit="1" customWidth="1"/>
    <col min="10251" max="10251" width="15" style="334" customWidth="1"/>
    <col min="10252" max="10252" width="11.140625" style="334" bestFit="1" customWidth="1"/>
    <col min="10253" max="10496" width="9.140625" style="334"/>
    <col min="10497" max="10497" width="25.5703125" style="334" customWidth="1"/>
    <col min="10498" max="10498" width="13" style="334" bestFit="1" customWidth="1"/>
    <col min="10499" max="10499" width="9.28515625" style="334" bestFit="1" customWidth="1"/>
    <col min="10500" max="10500" width="9.85546875" style="334" bestFit="1" customWidth="1"/>
    <col min="10501" max="10501" width="10.85546875" style="334" bestFit="1" customWidth="1"/>
    <col min="10502" max="10502" width="11.7109375" style="334" customWidth="1"/>
    <col min="10503" max="10503" width="13.85546875" style="334" customWidth="1"/>
    <col min="10504" max="10504" width="11.28515625" style="334" bestFit="1" customWidth="1"/>
    <col min="10505" max="10505" width="11.7109375" style="334" customWidth="1"/>
    <col min="10506" max="10506" width="14" style="334" bestFit="1" customWidth="1"/>
    <col min="10507" max="10507" width="15" style="334" customWidth="1"/>
    <col min="10508" max="10508" width="11.140625" style="334" bestFit="1" customWidth="1"/>
    <col min="10509" max="10752" width="9.140625" style="334"/>
    <col min="10753" max="10753" width="25.5703125" style="334" customWidth="1"/>
    <col min="10754" max="10754" width="13" style="334" bestFit="1" customWidth="1"/>
    <col min="10755" max="10755" width="9.28515625" style="334" bestFit="1" customWidth="1"/>
    <col min="10756" max="10756" width="9.85546875" style="334" bestFit="1" customWidth="1"/>
    <col min="10757" max="10757" width="10.85546875" style="334" bestFit="1" customWidth="1"/>
    <col min="10758" max="10758" width="11.7109375" style="334" customWidth="1"/>
    <col min="10759" max="10759" width="13.85546875" style="334" customWidth="1"/>
    <col min="10760" max="10760" width="11.28515625" style="334" bestFit="1" customWidth="1"/>
    <col min="10761" max="10761" width="11.7109375" style="334" customWidth="1"/>
    <col min="10762" max="10762" width="14" style="334" bestFit="1" customWidth="1"/>
    <col min="10763" max="10763" width="15" style="334" customWidth="1"/>
    <col min="10764" max="10764" width="11.140625" style="334" bestFit="1" customWidth="1"/>
    <col min="10765" max="11008" width="9.140625" style="334"/>
    <col min="11009" max="11009" width="25.5703125" style="334" customWidth="1"/>
    <col min="11010" max="11010" width="13" style="334" bestFit="1" customWidth="1"/>
    <col min="11011" max="11011" width="9.28515625" style="334" bestFit="1" customWidth="1"/>
    <col min="11012" max="11012" width="9.85546875" style="334" bestFit="1" customWidth="1"/>
    <col min="11013" max="11013" width="10.85546875" style="334" bestFit="1" customWidth="1"/>
    <col min="11014" max="11014" width="11.7109375" style="334" customWidth="1"/>
    <col min="11015" max="11015" width="13.85546875" style="334" customWidth="1"/>
    <col min="11016" max="11016" width="11.28515625" style="334" bestFit="1" customWidth="1"/>
    <col min="11017" max="11017" width="11.7109375" style="334" customWidth="1"/>
    <col min="11018" max="11018" width="14" style="334" bestFit="1" customWidth="1"/>
    <col min="11019" max="11019" width="15" style="334" customWidth="1"/>
    <col min="11020" max="11020" width="11.140625" style="334" bestFit="1" customWidth="1"/>
    <col min="11021" max="11264" width="9.140625" style="334"/>
    <col min="11265" max="11265" width="25.5703125" style="334" customWidth="1"/>
    <col min="11266" max="11266" width="13" style="334" bestFit="1" customWidth="1"/>
    <col min="11267" max="11267" width="9.28515625" style="334" bestFit="1" customWidth="1"/>
    <col min="11268" max="11268" width="9.85546875" style="334" bestFit="1" customWidth="1"/>
    <col min="11269" max="11269" width="10.85546875" style="334" bestFit="1" customWidth="1"/>
    <col min="11270" max="11270" width="11.7109375" style="334" customWidth="1"/>
    <col min="11271" max="11271" width="13.85546875" style="334" customWidth="1"/>
    <col min="11272" max="11272" width="11.28515625" style="334" bestFit="1" customWidth="1"/>
    <col min="11273" max="11273" width="11.7109375" style="334" customWidth="1"/>
    <col min="11274" max="11274" width="14" style="334" bestFit="1" customWidth="1"/>
    <col min="11275" max="11275" width="15" style="334" customWidth="1"/>
    <col min="11276" max="11276" width="11.140625" style="334" bestFit="1" customWidth="1"/>
    <col min="11277" max="11520" width="9.140625" style="334"/>
    <col min="11521" max="11521" width="25.5703125" style="334" customWidth="1"/>
    <col min="11522" max="11522" width="13" style="334" bestFit="1" customWidth="1"/>
    <col min="11523" max="11523" width="9.28515625" style="334" bestFit="1" customWidth="1"/>
    <col min="11524" max="11524" width="9.85546875" style="334" bestFit="1" customWidth="1"/>
    <col min="11525" max="11525" width="10.85546875" style="334" bestFit="1" customWidth="1"/>
    <col min="11526" max="11526" width="11.7109375" style="334" customWidth="1"/>
    <col min="11527" max="11527" width="13.85546875" style="334" customWidth="1"/>
    <col min="11528" max="11528" width="11.28515625" style="334" bestFit="1" customWidth="1"/>
    <col min="11529" max="11529" width="11.7109375" style="334" customWidth="1"/>
    <col min="11530" max="11530" width="14" style="334" bestFit="1" customWidth="1"/>
    <col min="11531" max="11531" width="15" style="334" customWidth="1"/>
    <col min="11532" max="11532" width="11.140625" style="334" bestFit="1" customWidth="1"/>
    <col min="11533" max="11776" width="9.140625" style="334"/>
    <col min="11777" max="11777" width="25.5703125" style="334" customWidth="1"/>
    <col min="11778" max="11778" width="13" style="334" bestFit="1" customWidth="1"/>
    <col min="11779" max="11779" width="9.28515625" style="334" bestFit="1" customWidth="1"/>
    <col min="11780" max="11780" width="9.85546875" style="334" bestFit="1" customWidth="1"/>
    <col min="11781" max="11781" width="10.85546875" style="334" bestFit="1" customWidth="1"/>
    <col min="11782" max="11782" width="11.7109375" style="334" customWidth="1"/>
    <col min="11783" max="11783" width="13.85546875" style="334" customWidth="1"/>
    <col min="11784" max="11784" width="11.28515625" style="334" bestFit="1" customWidth="1"/>
    <col min="11785" max="11785" width="11.7109375" style="334" customWidth="1"/>
    <col min="11786" max="11786" width="14" style="334" bestFit="1" customWidth="1"/>
    <col min="11787" max="11787" width="15" style="334" customWidth="1"/>
    <col min="11788" max="11788" width="11.140625" style="334" bestFit="1" customWidth="1"/>
    <col min="11789" max="12032" width="9.140625" style="334"/>
    <col min="12033" max="12033" width="25.5703125" style="334" customWidth="1"/>
    <col min="12034" max="12034" width="13" style="334" bestFit="1" customWidth="1"/>
    <col min="12035" max="12035" width="9.28515625" style="334" bestFit="1" customWidth="1"/>
    <col min="12036" max="12036" width="9.85546875" style="334" bestFit="1" customWidth="1"/>
    <col min="12037" max="12037" width="10.85546875" style="334" bestFit="1" customWidth="1"/>
    <col min="12038" max="12038" width="11.7109375" style="334" customWidth="1"/>
    <col min="12039" max="12039" width="13.85546875" style="334" customWidth="1"/>
    <col min="12040" max="12040" width="11.28515625" style="334" bestFit="1" customWidth="1"/>
    <col min="12041" max="12041" width="11.7109375" style="334" customWidth="1"/>
    <col min="12042" max="12042" width="14" style="334" bestFit="1" customWidth="1"/>
    <col min="12043" max="12043" width="15" style="334" customWidth="1"/>
    <col min="12044" max="12044" width="11.140625" style="334" bestFit="1" customWidth="1"/>
    <col min="12045" max="12288" width="9.140625" style="334"/>
    <col min="12289" max="12289" width="25.5703125" style="334" customWidth="1"/>
    <col min="12290" max="12290" width="13" style="334" bestFit="1" customWidth="1"/>
    <col min="12291" max="12291" width="9.28515625" style="334" bestFit="1" customWidth="1"/>
    <col min="12292" max="12292" width="9.85546875" style="334" bestFit="1" customWidth="1"/>
    <col min="12293" max="12293" width="10.85546875" style="334" bestFit="1" customWidth="1"/>
    <col min="12294" max="12294" width="11.7109375" style="334" customWidth="1"/>
    <col min="12295" max="12295" width="13.85546875" style="334" customWidth="1"/>
    <col min="12296" max="12296" width="11.28515625" style="334" bestFit="1" customWidth="1"/>
    <col min="12297" max="12297" width="11.7109375" style="334" customWidth="1"/>
    <col min="12298" max="12298" width="14" style="334" bestFit="1" customWidth="1"/>
    <col min="12299" max="12299" width="15" style="334" customWidth="1"/>
    <col min="12300" max="12300" width="11.140625" style="334" bestFit="1" customWidth="1"/>
    <col min="12301" max="12544" width="9.140625" style="334"/>
    <col min="12545" max="12545" width="25.5703125" style="334" customWidth="1"/>
    <col min="12546" max="12546" width="13" style="334" bestFit="1" customWidth="1"/>
    <col min="12547" max="12547" width="9.28515625" style="334" bestFit="1" customWidth="1"/>
    <col min="12548" max="12548" width="9.85546875" style="334" bestFit="1" customWidth="1"/>
    <col min="12549" max="12549" width="10.85546875" style="334" bestFit="1" customWidth="1"/>
    <col min="12550" max="12550" width="11.7109375" style="334" customWidth="1"/>
    <col min="12551" max="12551" width="13.85546875" style="334" customWidth="1"/>
    <col min="12552" max="12552" width="11.28515625" style="334" bestFit="1" customWidth="1"/>
    <col min="12553" max="12553" width="11.7109375" style="334" customWidth="1"/>
    <col min="12554" max="12554" width="14" style="334" bestFit="1" customWidth="1"/>
    <col min="12555" max="12555" width="15" style="334" customWidth="1"/>
    <col min="12556" max="12556" width="11.140625" style="334" bestFit="1" customWidth="1"/>
    <col min="12557" max="12800" width="9.140625" style="334"/>
    <col min="12801" max="12801" width="25.5703125" style="334" customWidth="1"/>
    <col min="12802" max="12802" width="13" style="334" bestFit="1" customWidth="1"/>
    <col min="12803" max="12803" width="9.28515625" style="334" bestFit="1" customWidth="1"/>
    <col min="12804" max="12804" width="9.85546875" style="334" bestFit="1" customWidth="1"/>
    <col min="12805" max="12805" width="10.85546875" style="334" bestFit="1" customWidth="1"/>
    <col min="12806" max="12806" width="11.7109375" style="334" customWidth="1"/>
    <col min="12807" max="12807" width="13.85546875" style="334" customWidth="1"/>
    <col min="12808" max="12808" width="11.28515625" style="334" bestFit="1" customWidth="1"/>
    <col min="12809" max="12809" width="11.7109375" style="334" customWidth="1"/>
    <col min="12810" max="12810" width="14" style="334" bestFit="1" customWidth="1"/>
    <col min="12811" max="12811" width="15" style="334" customWidth="1"/>
    <col min="12812" max="12812" width="11.140625" style="334" bestFit="1" customWidth="1"/>
    <col min="12813" max="13056" width="9.140625" style="334"/>
    <col min="13057" max="13057" width="25.5703125" style="334" customWidth="1"/>
    <col min="13058" max="13058" width="13" style="334" bestFit="1" customWidth="1"/>
    <col min="13059" max="13059" width="9.28515625" style="334" bestFit="1" customWidth="1"/>
    <col min="13060" max="13060" width="9.85546875" style="334" bestFit="1" customWidth="1"/>
    <col min="13061" max="13061" width="10.85546875" style="334" bestFit="1" customWidth="1"/>
    <col min="13062" max="13062" width="11.7109375" style="334" customWidth="1"/>
    <col min="13063" max="13063" width="13.85546875" style="334" customWidth="1"/>
    <col min="13064" max="13064" width="11.28515625" style="334" bestFit="1" customWidth="1"/>
    <col min="13065" max="13065" width="11.7109375" style="334" customWidth="1"/>
    <col min="13066" max="13066" width="14" style="334" bestFit="1" customWidth="1"/>
    <col min="13067" max="13067" width="15" style="334" customWidth="1"/>
    <col min="13068" max="13068" width="11.140625" style="334" bestFit="1" customWidth="1"/>
    <col min="13069" max="13312" width="9.140625" style="334"/>
    <col min="13313" max="13313" width="25.5703125" style="334" customWidth="1"/>
    <col min="13314" max="13314" width="13" style="334" bestFit="1" customWidth="1"/>
    <col min="13315" max="13315" width="9.28515625" style="334" bestFit="1" customWidth="1"/>
    <col min="13316" max="13316" width="9.85546875" style="334" bestFit="1" customWidth="1"/>
    <col min="13317" max="13317" width="10.85546875" style="334" bestFit="1" customWidth="1"/>
    <col min="13318" max="13318" width="11.7109375" style="334" customWidth="1"/>
    <col min="13319" max="13319" width="13.85546875" style="334" customWidth="1"/>
    <col min="13320" max="13320" width="11.28515625" style="334" bestFit="1" customWidth="1"/>
    <col min="13321" max="13321" width="11.7109375" style="334" customWidth="1"/>
    <col min="13322" max="13322" width="14" style="334" bestFit="1" customWidth="1"/>
    <col min="13323" max="13323" width="15" style="334" customWidth="1"/>
    <col min="13324" max="13324" width="11.140625" style="334" bestFit="1" customWidth="1"/>
    <col min="13325" max="13568" width="9.140625" style="334"/>
    <col min="13569" max="13569" width="25.5703125" style="334" customWidth="1"/>
    <col min="13570" max="13570" width="13" style="334" bestFit="1" customWidth="1"/>
    <col min="13571" max="13571" width="9.28515625" style="334" bestFit="1" customWidth="1"/>
    <col min="13572" max="13572" width="9.85546875" style="334" bestFit="1" customWidth="1"/>
    <col min="13573" max="13573" width="10.85546875" style="334" bestFit="1" customWidth="1"/>
    <col min="13574" max="13574" width="11.7109375" style="334" customWidth="1"/>
    <col min="13575" max="13575" width="13.85546875" style="334" customWidth="1"/>
    <col min="13576" max="13576" width="11.28515625" style="334" bestFit="1" customWidth="1"/>
    <col min="13577" max="13577" width="11.7109375" style="334" customWidth="1"/>
    <col min="13578" max="13578" width="14" style="334" bestFit="1" customWidth="1"/>
    <col min="13579" max="13579" width="15" style="334" customWidth="1"/>
    <col min="13580" max="13580" width="11.140625" style="334" bestFit="1" customWidth="1"/>
    <col min="13581" max="13824" width="9.140625" style="334"/>
    <col min="13825" max="13825" width="25.5703125" style="334" customWidth="1"/>
    <col min="13826" max="13826" width="13" style="334" bestFit="1" customWidth="1"/>
    <col min="13827" max="13827" width="9.28515625" style="334" bestFit="1" customWidth="1"/>
    <col min="13828" max="13828" width="9.85546875" style="334" bestFit="1" customWidth="1"/>
    <col min="13829" max="13829" width="10.85546875" style="334" bestFit="1" customWidth="1"/>
    <col min="13830" max="13830" width="11.7109375" style="334" customWidth="1"/>
    <col min="13831" max="13831" width="13.85546875" style="334" customWidth="1"/>
    <col min="13832" max="13832" width="11.28515625" style="334" bestFit="1" customWidth="1"/>
    <col min="13833" max="13833" width="11.7109375" style="334" customWidth="1"/>
    <col min="13834" max="13834" width="14" style="334" bestFit="1" customWidth="1"/>
    <col min="13835" max="13835" width="15" style="334" customWidth="1"/>
    <col min="13836" max="13836" width="11.140625" style="334" bestFit="1" customWidth="1"/>
    <col min="13837" max="14080" width="9.140625" style="334"/>
    <col min="14081" max="14081" width="25.5703125" style="334" customWidth="1"/>
    <col min="14082" max="14082" width="13" style="334" bestFit="1" customWidth="1"/>
    <col min="14083" max="14083" width="9.28515625" style="334" bestFit="1" customWidth="1"/>
    <col min="14084" max="14084" width="9.85546875" style="334" bestFit="1" customWidth="1"/>
    <col min="14085" max="14085" width="10.85546875" style="334" bestFit="1" customWidth="1"/>
    <col min="14086" max="14086" width="11.7109375" style="334" customWidth="1"/>
    <col min="14087" max="14087" width="13.85546875" style="334" customWidth="1"/>
    <col min="14088" max="14088" width="11.28515625" style="334" bestFit="1" customWidth="1"/>
    <col min="14089" max="14089" width="11.7109375" style="334" customWidth="1"/>
    <col min="14090" max="14090" width="14" style="334" bestFit="1" customWidth="1"/>
    <col min="14091" max="14091" width="15" style="334" customWidth="1"/>
    <col min="14092" max="14092" width="11.140625" style="334" bestFit="1" customWidth="1"/>
    <col min="14093" max="14336" width="9.140625" style="334"/>
    <col min="14337" max="14337" width="25.5703125" style="334" customWidth="1"/>
    <col min="14338" max="14338" width="13" style="334" bestFit="1" customWidth="1"/>
    <col min="14339" max="14339" width="9.28515625" style="334" bestFit="1" customWidth="1"/>
    <col min="14340" max="14340" width="9.85546875" style="334" bestFit="1" customWidth="1"/>
    <col min="14341" max="14341" width="10.85546875" style="334" bestFit="1" customWidth="1"/>
    <col min="14342" max="14342" width="11.7109375" style="334" customWidth="1"/>
    <col min="14343" max="14343" width="13.85546875" style="334" customWidth="1"/>
    <col min="14344" max="14344" width="11.28515625" style="334" bestFit="1" customWidth="1"/>
    <col min="14345" max="14345" width="11.7109375" style="334" customWidth="1"/>
    <col min="14346" max="14346" width="14" style="334" bestFit="1" customWidth="1"/>
    <col min="14347" max="14347" width="15" style="334" customWidth="1"/>
    <col min="14348" max="14348" width="11.140625" style="334" bestFit="1" customWidth="1"/>
    <col min="14349" max="14592" width="9.140625" style="334"/>
    <col min="14593" max="14593" width="25.5703125" style="334" customWidth="1"/>
    <col min="14594" max="14594" width="13" style="334" bestFit="1" customWidth="1"/>
    <col min="14595" max="14595" width="9.28515625" style="334" bestFit="1" customWidth="1"/>
    <col min="14596" max="14596" width="9.85546875" style="334" bestFit="1" customWidth="1"/>
    <col min="14597" max="14597" width="10.85546875" style="334" bestFit="1" customWidth="1"/>
    <col min="14598" max="14598" width="11.7109375" style="334" customWidth="1"/>
    <col min="14599" max="14599" width="13.85546875" style="334" customWidth="1"/>
    <col min="14600" max="14600" width="11.28515625" style="334" bestFit="1" customWidth="1"/>
    <col min="14601" max="14601" width="11.7109375" style="334" customWidth="1"/>
    <col min="14602" max="14602" width="14" style="334" bestFit="1" customWidth="1"/>
    <col min="14603" max="14603" width="15" style="334" customWidth="1"/>
    <col min="14604" max="14604" width="11.140625" style="334" bestFit="1" customWidth="1"/>
    <col min="14605" max="14848" width="9.140625" style="334"/>
    <col min="14849" max="14849" width="25.5703125" style="334" customWidth="1"/>
    <col min="14850" max="14850" width="13" style="334" bestFit="1" customWidth="1"/>
    <col min="14851" max="14851" width="9.28515625" style="334" bestFit="1" customWidth="1"/>
    <col min="14852" max="14852" width="9.85546875" style="334" bestFit="1" customWidth="1"/>
    <col min="14853" max="14853" width="10.85546875" style="334" bestFit="1" customWidth="1"/>
    <col min="14854" max="14854" width="11.7109375" style="334" customWidth="1"/>
    <col min="14855" max="14855" width="13.85546875" style="334" customWidth="1"/>
    <col min="14856" max="14856" width="11.28515625" style="334" bestFit="1" customWidth="1"/>
    <col min="14857" max="14857" width="11.7109375" style="334" customWidth="1"/>
    <col min="14858" max="14858" width="14" style="334" bestFit="1" customWidth="1"/>
    <col min="14859" max="14859" width="15" style="334" customWidth="1"/>
    <col min="14860" max="14860" width="11.140625" style="334" bestFit="1" customWidth="1"/>
    <col min="14861" max="15104" width="9.140625" style="334"/>
    <col min="15105" max="15105" width="25.5703125" style="334" customWidth="1"/>
    <col min="15106" max="15106" width="13" style="334" bestFit="1" customWidth="1"/>
    <col min="15107" max="15107" width="9.28515625" style="334" bestFit="1" customWidth="1"/>
    <col min="15108" max="15108" width="9.85546875" style="334" bestFit="1" customWidth="1"/>
    <col min="15109" max="15109" width="10.85546875" style="334" bestFit="1" customWidth="1"/>
    <col min="15110" max="15110" width="11.7109375" style="334" customWidth="1"/>
    <col min="15111" max="15111" width="13.85546875" style="334" customWidth="1"/>
    <col min="15112" max="15112" width="11.28515625" style="334" bestFit="1" customWidth="1"/>
    <col min="15113" max="15113" width="11.7109375" style="334" customWidth="1"/>
    <col min="15114" max="15114" width="14" style="334" bestFit="1" customWidth="1"/>
    <col min="15115" max="15115" width="15" style="334" customWidth="1"/>
    <col min="15116" max="15116" width="11.140625" style="334" bestFit="1" customWidth="1"/>
    <col min="15117" max="15360" width="9.140625" style="334"/>
    <col min="15361" max="15361" width="25.5703125" style="334" customWidth="1"/>
    <col min="15362" max="15362" width="13" style="334" bestFit="1" customWidth="1"/>
    <col min="15363" max="15363" width="9.28515625" style="334" bestFit="1" customWidth="1"/>
    <col min="15364" max="15364" width="9.85546875" style="334" bestFit="1" customWidth="1"/>
    <col min="15365" max="15365" width="10.85546875" style="334" bestFit="1" customWidth="1"/>
    <col min="15366" max="15366" width="11.7109375" style="334" customWidth="1"/>
    <col min="15367" max="15367" width="13.85546875" style="334" customWidth="1"/>
    <col min="15368" max="15368" width="11.28515625" style="334" bestFit="1" customWidth="1"/>
    <col min="15369" max="15369" width="11.7109375" style="334" customWidth="1"/>
    <col min="15370" max="15370" width="14" style="334" bestFit="1" customWidth="1"/>
    <col min="15371" max="15371" width="15" style="334" customWidth="1"/>
    <col min="15372" max="15372" width="11.140625" style="334" bestFit="1" customWidth="1"/>
    <col min="15373" max="15616" width="9.140625" style="334"/>
    <col min="15617" max="15617" width="25.5703125" style="334" customWidth="1"/>
    <col min="15618" max="15618" width="13" style="334" bestFit="1" customWidth="1"/>
    <col min="15619" max="15619" width="9.28515625" style="334" bestFit="1" customWidth="1"/>
    <col min="15620" max="15620" width="9.85546875" style="334" bestFit="1" customWidth="1"/>
    <col min="15621" max="15621" width="10.85546875" style="334" bestFit="1" customWidth="1"/>
    <col min="15622" max="15622" width="11.7109375" style="334" customWidth="1"/>
    <col min="15623" max="15623" width="13.85546875" style="334" customWidth="1"/>
    <col min="15624" max="15624" width="11.28515625" style="334" bestFit="1" customWidth="1"/>
    <col min="15625" max="15625" width="11.7109375" style="334" customWidth="1"/>
    <col min="15626" max="15626" width="14" style="334" bestFit="1" customWidth="1"/>
    <col min="15627" max="15627" width="15" style="334" customWidth="1"/>
    <col min="15628" max="15628" width="11.140625" style="334" bestFit="1" customWidth="1"/>
    <col min="15629" max="15872" width="9.140625" style="334"/>
    <col min="15873" max="15873" width="25.5703125" style="334" customWidth="1"/>
    <col min="15874" max="15874" width="13" style="334" bestFit="1" customWidth="1"/>
    <col min="15875" max="15875" width="9.28515625" style="334" bestFit="1" customWidth="1"/>
    <col min="15876" max="15876" width="9.85546875" style="334" bestFit="1" customWidth="1"/>
    <col min="15877" max="15877" width="10.85546875" style="334" bestFit="1" customWidth="1"/>
    <col min="15878" max="15878" width="11.7109375" style="334" customWidth="1"/>
    <col min="15879" max="15879" width="13.85546875" style="334" customWidth="1"/>
    <col min="15880" max="15880" width="11.28515625" style="334" bestFit="1" customWidth="1"/>
    <col min="15881" max="15881" width="11.7109375" style="334" customWidth="1"/>
    <col min="15882" max="15882" width="14" style="334" bestFit="1" customWidth="1"/>
    <col min="15883" max="15883" width="15" style="334" customWidth="1"/>
    <col min="15884" max="15884" width="11.140625" style="334" bestFit="1" customWidth="1"/>
    <col min="15885" max="16128" width="9.140625" style="334"/>
    <col min="16129" max="16129" width="25.5703125" style="334" customWidth="1"/>
    <col min="16130" max="16130" width="13" style="334" bestFit="1" customWidth="1"/>
    <col min="16131" max="16131" width="9.28515625" style="334" bestFit="1" customWidth="1"/>
    <col min="16132" max="16132" width="9.85546875" style="334" bestFit="1" customWidth="1"/>
    <col min="16133" max="16133" width="10.85546875" style="334" bestFit="1" customWidth="1"/>
    <col min="16134" max="16134" width="11.7109375" style="334" customWidth="1"/>
    <col min="16135" max="16135" width="13.85546875" style="334" customWidth="1"/>
    <col min="16136" max="16136" width="11.28515625" style="334" bestFit="1" customWidth="1"/>
    <col min="16137" max="16137" width="11.7109375" style="334" customWidth="1"/>
    <col min="16138" max="16138" width="14" style="334" bestFit="1" customWidth="1"/>
    <col min="16139" max="16139" width="15" style="334" customWidth="1"/>
    <col min="16140" max="16140" width="11.140625" style="334" bestFit="1" customWidth="1"/>
    <col min="16141" max="16384" width="9.140625" style="334"/>
  </cols>
  <sheetData>
    <row r="1" spans="1:12" customFormat="1" ht="15.75">
      <c r="A1" s="370" t="s">
        <v>171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2" customFormat="1" ht="15.75" thickBot="1">
      <c r="A2" s="75"/>
      <c r="B2" s="76"/>
      <c r="C2" s="76"/>
      <c r="D2" s="76"/>
      <c r="E2" s="76"/>
    </row>
    <row r="3" spans="1:12" customFormat="1" ht="16.5" thickTop="1" thickBot="1">
      <c r="A3" s="371" t="s">
        <v>172</v>
      </c>
      <c r="B3" s="371"/>
      <c r="C3" s="371"/>
      <c r="D3" s="371"/>
      <c r="E3" s="371"/>
      <c r="F3" s="371"/>
      <c r="G3" s="371"/>
      <c r="H3" s="371"/>
      <c r="I3" s="371"/>
      <c r="J3" s="371"/>
    </row>
    <row r="4" spans="1:12" customFormat="1" ht="15.75" thickTop="1">
      <c r="A4" s="4" t="s">
        <v>1</v>
      </c>
      <c r="B4" s="76"/>
      <c r="C4" s="76"/>
      <c r="D4" s="76"/>
      <c r="E4" s="76"/>
    </row>
    <row r="5" spans="1:12">
      <c r="A5" s="333"/>
      <c r="B5" s="333"/>
      <c r="C5" s="333"/>
      <c r="D5" s="333"/>
      <c r="E5" s="333"/>
      <c r="F5" s="333"/>
      <c r="G5" s="333"/>
      <c r="H5" s="333"/>
      <c r="I5" s="333"/>
      <c r="J5" s="333"/>
    </row>
    <row r="6" spans="1:12" ht="13.5" thickBot="1">
      <c r="A6" s="335" t="s">
        <v>206</v>
      </c>
      <c r="B6" s="333"/>
      <c r="C6" s="333"/>
      <c r="D6" s="333"/>
      <c r="E6" s="333"/>
      <c r="F6" s="333"/>
      <c r="G6" s="333"/>
      <c r="H6" s="333"/>
      <c r="I6" s="333"/>
      <c r="J6" s="333"/>
    </row>
    <row r="7" spans="1:12" ht="15" customHeight="1" thickBot="1">
      <c r="A7" s="419" t="s">
        <v>173</v>
      </c>
      <c r="B7" s="420"/>
      <c r="C7" s="420"/>
      <c r="D7" s="420"/>
      <c r="E7" s="420"/>
      <c r="F7" s="420"/>
      <c r="G7" s="420"/>
      <c r="H7" s="420"/>
      <c r="I7" s="420"/>
      <c r="J7" s="421"/>
      <c r="K7" s="422"/>
      <c r="L7" s="423"/>
    </row>
    <row r="8" spans="1:12" s="339" customFormat="1" ht="63.75" customHeight="1" thickBot="1">
      <c r="A8" s="336"/>
      <c r="B8" s="337" t="s">
        <v>94</v>
      </c>
      <c r="C8" s="337" t="s">
        <v>95</v>
      </c>
      <c r="D8" s="337" t="s">
        <v>174</v>
      </c>
      <c r="E8" s="337" t="s">
        <v>175</v>
      </c>
      <c r="F8" s="337" t="s">
        <v>176</v>
      </c>
      <c r="G8" s="337" t="s">
        <v>177</v>
      </c>
      <c r="H8" s="337" t="s">
        <v>99</v>
      </c>
      <c r="I8" s="337" t="s">
        <v>178</v>
      </c>
      <c r="J8" s="338" t="s">
        <v>179</v>
      </c>
    </row>
    <row r="9" spans="1:12" s="344" customFormat="1" ht="25.5">
      <c r="A9" s="340" t="s">
        <v>192</v>
      </c>
      <c r="B9" s="341">
        <v>100000</v>
      </c>
      <c r="C9" s="342"/>
      <c r="D9" s="342"/>
      <c r="E9" s="341"/>
      <c r="F9" s="342"/>
      <c r="G9" s="341">
        <v>884009</v>
      </c>
      <c r="H9" s="341"/>
      <c r="I9" s="341"/>
      <c r="J9" s="343">
        <f>B9+C9+D9+E9+F9+G9+H9+I9+0.2</f>
        <v>984009.2</v>
      </c>
      <c r="L9" s="345"/>
    </row>
    <row r="10" spans="1:12" ht="25.5">
      <c r="A10" s="346" t="s">
        <v>180</v>
      </c>
      <c r="B10" s="250"/>
      <c r="C10" s="250"/>
      <c r="D10" s="250"/>
      <c r="E10" s="250"/>
      <c r="F10" s="250"/>
      <c r="G10" s="250"/>
      <c r="H10" s="250"/>
      <c r="I10" s="250"/>
      <c r="J10" s="347"/>
    </row>
    <row r="11" spans="1:12" s="344" customFormat="1" ht="13.5" thickBot="1">
      <c r="A11" s="348" t="s">
        <v>181</v>
      </c>
      <c r="B11" s="349">
        <f>+B9</f>
        <v>100000</v>
      </c>
      <c r="C11" s="349"/>
      <c r="D11" s="349"/>
      <c r="E11" s="349"/>
      <c r="F11" s="349"/>
      <c r="G11" s="349">
        <f>+G9+0.4</f>
        <v>884009.4</v>
      </c>
      <c r="H11" s="349">
        <v>0</v>
      </c>
      <c r="I11" s="349">
        <f>+I9</f>
        <v>0</v>
      </c>
      <c r="J11" s="350">
        <f>SUM(B11:I11)</f>
        <v>984009.4</v>
      </c>
    </row>
    <row r="12" spans="1:12" ht="26.25" thickTop="1">
      <c r="A12" s="351" t="s">
        <v>182</v>
      </c>
      <c r="B12" s="246"/>
      <c r="C12" s="246"/>
      <c r="D12" s="246"/>
      <c r="E12" s="246"/>
      <c r="F12" s="246"/>
      <c r="G12" s="246">
        <v>23368</v>
      </c>
      <c r="H12" s="246"/>
      <c r="I12" s="246"/>
      <c r="J12" s="352">
        <f>SUM(B12:I12)</f>
        <v>23368</v>
      </c>
    </row>
    <row r="13" spans="1:12" ht="25.5">
      <c r="A13" s="346" t="s">
        <v>183</v>
      </c>
      <c r="B13" s="353"/>
      <c r="C13" s="353"/>
      <c r="D13" s="353"/>
      <c r="E13" s="353"/>
      <c r="F13" s="353"/>
      <c r="G13" s="353"/>
      <c r="H13" s="353"/>
      <c r="I13" s="353"/>
      <c r="J13" s="352">
        <f t="shared" ref="J13:J21" si="0">SUM(B13:I13)</f>
        <v>0</v>
      </c>
    </row>
    <row r="14" spans="1:12" ht="25.5">
      <c r="A14" s="346" t="s">
        <v>184</v>
      </c>
      <c r="B14" s="353"/>
      <c r="C14" s="353"/>
      <c r="D14" s="353"/>
      <c r="E14" s="353"/>
      <c r="F14" s="353"/>
      <c r="G14" s="353"/>
      <c r="H14" s="353"/>
      <c r="I14" s="353"/>
      <c r="J14" s="352">
        <f t="shared" si="0"/>
        <v>0</v>
      </c>
    </row>
    <row r="15" spans="1:12" ht="25.5">
      <c r="A15" s="346" t="s">
        <v>185</v>
      </c>
      <c r="B15" s="353"/>
      <c r="C15" s="353"/>
      <c r="D15" s="353"/>
      <c r="E15" s="353"/>
      <c r="F15" s="353"/>
      <c r="G15" s="353"/>
      <c r="H15" s="353"/>
      <c r="I15" s="353"/>
      <c r="J15" s="352">
        <f t="shared" si="0"/>
        <v>0</v>
      </c>
    </row>
    <row r="16" spans="1:12" ht="25.5">
      <c r="A16" s="346" t="s">
        <v>186</v>
      </c>
      <c r="B16" s="353"/>
      <c r="C16" s="353"/>
      <c r="D16" s="353"/>
      <c r="E16" s="353"/>
      <c r="F16" s="353"/>
      <c r="G16" s="353">
        <v>0</v>
      </c>
      <c r="H16" s="353">
        <v>0</v>
      </c>
      <c r="I16" s="353"/>
      <c r="J16" s="352">
        <f t="shared" si="0"/>
        <v>0</v>
      </c>
    </row>
    <row r="17" spans="1:10">
      <c r="A17" s="346" t="s">
        <v>187</v>
      </c>
      <c r="B17" s="353">
        <v>0</v>
      </c>
      <c r="C17" s="353">
        <v>0</v>
      </c>
      <c r="D17" s="353"/>
      <c r="E17" s="353"/>
      <c r="F17" s="353"/>
      <c r="G17" s="353"/>
      <c r="H17" s="353"/>
      <c r="I17" s="353"/>
      <c r="J17" s="352">
        <f t="shared" si="0"/>
        <v>0</v>
      </c>
    </row>
    <row r="18" spans="1:10">
      <c r="A18" s="346" t="s">
        <v>188</v>
      </c>
      <c r="B18" s="353"/>
      <c r="C18" s="353"/>
      <c r="D18" s="353"/>
      <c r="E18" s="353"/>
      <c r="F18" s="353"/>
      <c r="G18" s="353"/>
      <c r="H18" s="353">
        <v>0</v>
      </c>
      <c r="I18" s="353"/>
      <c r="J18" s="352">
        <f t="shared" si="0"/>
        <v>0</v>
      </c>
    </row>
    <row r="19" spans="1:10">
      <c r="A19" s="346" t="s">
        <v>189</v>
      </c>
      <c r="B19" s="353"/>
      <c r="C19" s="353"/>
      <c r="D19" s="353"/>
      <c r="E19" s="353"/>
      <c r="F19" s="353"/>
      <c r="G19" s="353"/>
      <c r="H19" s="353"/>
      <c r="I19" s="353">
        <f>-I11</f>
        <v>0</v>
      </c>
      <c r="J19" s="352">
        <f t="shared" si="0"/>
        <v>0</v>
      </c>
    </row>
    <row r="20" spans="1:10">
      <c r="A20" s="346" t="s">
        <v>190</v>
      </c>
      <c r="B20" s="353"/>
      <c r="C20" s="353"/>
      <c r="D20" s="353">
        <v>0</v>
      </c>
      <c r="E20" s="353"/>
      <c r="F20" s="353"/>
      <c r="G20" s="353"/>
      <c r="H20" s="353"/>
      <c r="I20" s="353"/>
      <c r="J20" s="352">
        <f t="shared" si="0"/>
        <v>0</v>
      </c>
    </row>
    <row r="21" spans="1:10" ht="26.25" thickBot="1">
      <c r="A21" s="354" t="s">
        <v>191</v>
      </c>
      <c r="B21" s="295"/>
      <c r="C21" s="295"/>
      <c r="D21" s="295"/>
      <c r="E21" s="295"/>
      <c r="F21" s="295"/>
      <c r="G21" s="295"/>
      <c r="H21" s="295"/>
      <c r="I21" s="295"/>
      <c r="J21" s="355">
        <f t="shared" si="0"/>
        <v>0</v>
      </c>
    </row>
    <row r="22" spans="1:10" s="344" customFormat="1" ht="27" thickTop="1" thickBot="1">
      <c r="A22" s="356" t="s">
        <v>207</v>
      </c>
      <c r="B22" s="357">
        <f t="shared" ref="B22:I22" si="1">SUM(B11:B21)</f>
        <v>100000</v>
      </c>
      <c r="C22" s="357">
        <f t="shared" si="1"/>
        <v>0</v>
      </c>
      <c r="D22" s="357">
        <f t="shared" si="1"/>
        <v>0</v>
      </c>
      <c r="E22" s="357">
        <f t="shared" si="1"/>
        <v>0</v>
      </c>
      <c r="F22" s="357">
        <f t="shared" si="1"/>
        <v>0</v>
      </c>
      <c r="G22" s="357">
        <f t="shared" si="1"/>
        <v>907377.4</v>
      </c>
      <c r="H22" s="357">
        <f t="shared" si="1"/>
        <v>0</v>
      </c>
      <c r="I22" s="357">
        <f t="shared" si="1"/>
        <v>0</v>
      </c>
      <c r="J22" s="358">
        <f>J11+J12+J13</f>
        <v>1007377.4</v>
      </c>
    </row>
  </sheetData>
  <sheetProtection password="C725" sheet="1" formatCells="0" formatColumns="0" formatRows="0" insertColumns="0" insertRows="0" insertHyperlinks="0" deleteColumns="0" deleteRows="0" sort="0" autoFilter="0" pivotTables="0"/>
  <mergeCells count="4">
    <mergeCell ref="A1:J1"/>
    <mergeCell ref="A3:J3"/>
    <mergeCell ref="A7:J7"/>
    <mergeCell ref="K7:L7"/>
  </mergeCells>
  <pageMargins left="0.75" right="0.75" top="1" bottom="1" header="0.5" footer="0.5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Aktivi </vt:lpstr>
      <vt:lpstr>Pasivi</vt:lpstr>
      <vt:lpstr>PASH </vt:lpstr>
      <vt:lpstr>Pasqyra e Fluks Mon  Indirekte</vt:lpstr>
      <vt:lpstr>Pasqyra e Ndrysh.te Kapitalit</vt:lpstr>
      <vt:lpstr>'Pasqyra e Ndrysh.te Kapitalit'!Print_Area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Floriana</dc:creator>
  <cp:lastModifiedBy>user</cp:lastModifiedBy>
  <cp:lastPrinted>2012-03-17T09:46:57Z</cp:lastPrinted>
  <dcterms:created xsi:type="dcterms:W3CDTF">2012-03-17T09:00:23Z</dcterms:created>
  <dcterms:modified xsi:type="dcterms:W3CDTF">2017-10-10T08:04:59Z</dcterms:modified>
</cp:coreProperties>
</file>