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12_04_2018\Bilance\"/>
    </mc:Choice>
  </mc:AlternateContent>
  <bookViews>
    <workbookView xWindow="0" yWindow="0" windowWidth="20490" windowHeight="7755"/>
  </bookViews>
  <sheets>
    <sheet name="bilanci" sheetId="1" r:id="rId1"/>
    <sheet name="PASH" sheetId="2" r:id="rId2"/>
    <sheet name="cash flow " sheetId="4" r:id="rId3"/>
    <sheet name="levizja e kapitalit" sheetId="3" r:id="rId4"/>
    <sheet name="Inventari" sheetId="5" r:id="rId5"/>
  </sheets>
  <definedNames>
    <definedName name="_xlnm.Print_Area" localSheetId="0">bilanci!$B$2:$F$99</definedName>
    <definedName name="_xlnm.Print_Area" localSheetId="2">'cash flow '!$B$2:$D$29</definedName>
    <definedName name="_xlnm.Print_Area" localSheetId="3">'levizja e kapitalit'!$B$2:$H$15</definedName>
    <definedName name="_xlnm.Print_Area" localSheetId="1">PASH!$B$2:$F$34</definedName>
  </definedNames>
  <calcPr calcId="152511"/>
</workbook>
</file>

<file path=xl/calcChain.xml><?xml version="1.0" encoding="utf-8"?>
<calcChain xmlns="http://schemas.openxmlformats.org/spreadsheetml/2006/main">
  <c r="H26" i="3" l="1"/>
  <c r="H25" i="3"/>
  <c r="H24" i="3"/>
  <c r="H23" i="3"/>
  <c r="H22" i="3"/>
  <c r="H21" i="3"/>
  <c r="C4" i="4"/>
  <c r="C29" i="4"/>
  <c r="C20" i="4"/>
  <c r="C12" i="4"/>
  <c r="E15" i="2"/>
  <c r="E20" i="2" s="1"/>
  <c r="E21" i="2" s="1"/>
  <c r="E30" i="2" s="1"/>
  <c r="E32" i="2" s="1"/>
  <c r="E15" i="1"/>
  <c r="E83" i="1"/>
  <c r="E74" i="1" s="1"/>
  <c r="E97" i="1"/>
  <c r="E86" i="1" s="1"/>
  <c r="E22" i="1"/>
  <c r="E69" i="1"/>
  <c r="E62" i="1"/>
  <c r="E56" i="1" s="1"/>
  <c r="E72" i="1" s="1"/>
  <c r="E84" i="1" s="1"/>
  <c r="E99" i="1" s="1"/>
  <c r="E41" i="1"/>
  <c r="E28" i="1"/>
  <c r="E50" i="1" s="1"/>
  <c r="E29" i="2"/>
  <c r="E11" i="2"/>
  <c r="F15" i="2"/>
  <c r="F20" i="2" s="1"/>
  <c r="F21" i="2" s="1"/>
  <c r="H7" i="3"/>
  <c r="H8" i="3"/>
  <c r="H9" i="3"/>
  <c r="H10" i="3"/>
  <c r="H11" i="3"/>
  <c r="H12" i="3"/>
  <c r="H14" i="3"/>
  <c r="H15" i="3"/>
  <c r="H16" i="3"/>
  <c r="H17" i="3"/>
  <c r="H18" i="3"/>
  <c r="H19" i="3"/>
  <c r="H6" i="3"/>
  <c r="D13" i="3"/>
  <c r="E13" i="3"/>
  <c r="F13" i="3"/>
  <c r="G13" i="3"/>
  <c r="C13" i="3"/>
  <c r="C20" i="3" s="1"/>
  <c r="F11" i="2"/>
  <c r="F69" i="1"/>
  <c r="F15" i="1"/>
  <c r="F83" i="1"/>
  <c r="F41" i="1"/>
  <c r="F29" i="2"/>
  <c r="D12" i="4"/>
  <c r="D20" i="4"/>
  <c r="F78" i="1"/>
  <c r="F62" i="1"/>
  <c r="F56" i="1" s="1"/>
  <c r="F72" i="1" s="1"/>
  <c r="F84" i="1" s="1"/>
  <c r="F99" i="1" s="1"/>
  <c r="F47" i="1"/>
  <c r="F34" i="1"/>
  <c r="F28" i="1" s="1"/>
  <c r="F50" i="1" s="1"/>
  <c r="F22" i="1"/>
  <c r="F9" i="1"/>
  <c r="F4" i="1" s="1"/>
  <c r="F26" i="1" s="1"/>
  <c r="D4" i="4"/>
  <c r="D27" i="4"/>
  <c r="D29" i="4" s="1"/>
  <c r="F97" i="1"/>
  <c r="F86" i="1" s="1"/>
  <c r="F74" i="1"/>
  <c r="F30" i="2" l="1"/>
  <c r="F32" i="2" s="1"/>
  <c r="H13" i="3"/>
  <c r="E4" i="1"/>
  <c r="E26" i="1" s="1"/>
  <c r="C27" i="3"/>
  <c r="H27" i="3" s="1"/>
  <c r="H20" i="3"/>
  <c r="F51" i="1"/>
  <c r="E51" i="1"/>
</calcChain>
</file>

<file path=xl/sharedStrings.xml><?xml version="1.0" encoding="utf-8"?>
<sst xmlns="http://schemas.openxmlformats.org/spreadsheetml/2006/main" count="305" uniqueCount="223">
  <si>
    <t>AKTIVET</t>
  </si>
  <si>
    <t>Shenime</t>
  </si>
  <si>
    <t>Viti</t>
  </si>
  <si>
    <t>I</t>
  </si>
  <si>
    <t>Aktivet Afatshkurtëra</t>
  </si>
  <si>
    <t>Aktive monetare</t>
  </si>
  <si>
    <t>Derivative dhe aktive te mbajtura për tregtim</t>
  </si>
  <si>
    <t>(i)</t>
  </si>
  <si>
    <t>-Derivativet</t>
  </si>
  <si>
    <t>(ii)</t>
  </si>
  <si>
    <t>-Aktivet e mbajtura për tregtim</t>
  </si>
  <si>
    <t>Totali 2</t>
  </si>
  <si>
    <t>3.</t>
  </si>
  <si>
    <t>Aktive të tjera financiare afatshkurtra</t>
  </si>
  <si>
    <t>Llogari/Kërkesa të arkëtueshme</t>
  </si>
  <si>
    <t>(iii)</t>
  </si>
  <si>
    <t>(iv)</t>
  </si>
  <si>
    <t>Totali 3</t>
  </si>
  <si>
    <t>4.</t>
  </si>
  <si>
    <t>Inventari</t>
  </si>
  <si>
    <t>Lëndët e para</t>
  </si>
  <si>
    <t>Prodhim në proces</t>
  </si>
  <si>
    <t>Produkte të gatshme</t>
  </si>
  <si>
    <t>Mallra për rishitje</t>
  </si>
  <si>
    <t>(v)</t>
  </si>
  <si>
    <t>Parapagesat për furnizime</t>
  </si>
  <si>
    <t>Totali 4</t>
  </si>
  <si>
    <t>5.</t>
  </si>
  <si>
    <t>Aktivet biologjike afatshkurtra</t>
  </si>
  <si>
    <t>6.</t>
  </si>
  <si>
    <t>Aktivet afatshkurtra të mbajtura për shitje</t>
  </si>
  <si>
    <t>7</t>
  </si>
  <si>
    <t>Parapagimet dhe shpenzimet e shtyra</t>
  </si>
  <si>
    <t>Total i Aktiveve Afatshkurtra (I)</t>
  </si>
  <si>
    <t>II</t>
  </si>
  <si>
    <t>Aktivet afatgjata</t>
  </si>
  <si>
    <t>1.</t>
  </si>
  <si>
    <t>Investimet financiare afatgjata</t>
  </si>
  <si>
    <t>Pjesëmarrje të tjera në njësi të kontrolluara (vetem ne PF)</t>
  </si>
  <si>
    <t>Aksione dhe investime të tjera në pjesëmarrje</t>
  </si>
  <si>
    <t>Aksione dhe letra të tjera me vlerë</t>
  </si>
  <si>
    <t>Llogari/Kërkesa të arkëtueshme afatgjata</t>
  </si>
  <si>
    <t>Totali 1.</t>
  </si>
  <si>
    <t>2.</t>
  </si>
  <si>
    <t>Aktive afatgjata materiale</t>
  </si>
  <si>
    <t xml:space="preserve">Toka </t>
  </si>
  <si>
    <t>Ndërtesa</t>
  </si>
  <si>
    <t>Makineri dhe pajisje</t>
  </si>
  <si>
    <t>Aktive të tjera afatgjata materiale (me vl.kontab.)</t>
  </si>
  <si>
    <t>3</t>
  </si>
  <si>
    <t>Aktivet Biologjike afatgjata</t>
  </si>
  <si>
    <t>4</t>
  </si>
  <si>
    <t>Aktivet afatgjata jomateriale</t>
  </si>
  <si>
    <t>Emri i mirë</t>
  </si>
  <si>
    <t>Shpenzimet e zhvillimit</t>
  </si>
  <si>
    <t>Aktive të tjera afatgjata jomateriale</t>
  </si>
  <si>
    <t>5</t>
  </si>
  <si>
    <t>Kapital aksionar i papaguar</t>
  </si>
  <si>
    <t>Aktive të tjera afatgjata</t>
  </si>
  <si>
    <t>Totali i aktiveve Afatgjata (II)</t>
  </si>
  <si>
    <t>TOTALI I AKTIVEVE (I + II)</t>
  </si>
  <si>
    <t>DETYRIMET DHE KAPITALI</t>
  </si>
  <si>
    <t>DeTYRIMET Afatshkurtëra</t>
  </si>
  <si>
    <t>1</t>
  </si>
  <si>
    <t>Derivativët</t>
  </si>
  <si>
    <t>2</t>
  </si>
  <si>
    <t xml:space="preserve">Huamarrjet </t>
  </si>
  <si>
    <t>Huat dhe obligacionet afatshkurtra</t>
  </si>
  <si>
    <t xml:space="preserve">Kthimet/ripagesat e huave afatgjata </t>
  </si>
  <si>
    <t xml:space="preserve">Bono të konvertueshme </t>
  </si>
  <si>
    <t xml:space="preserve">Huat dhe parapagimet </t>
  </si>
  <si>
    <t>Të pagueshme ndaj furnitorëve</t>
  </si>
  <si>
    <t>Të pagueshme ndaj punonjësve</t>
  </si>
  <si>
    <t>Detyrime tatimore</t>
  </si>
  <si>
    <t>Parapagimet e arkëtuara</t>
  </si>
  <si>
    <t>Provizionet afatshkurtra</t>
  </si>
  <si>
    <t>Totali i detyr. afatshkurtra (I)</t>
  </si>
  <si>
    <t>DETYRIME AFATGJATA</t>
  </si>
  <si>
    <t>Huat afatgjata</t>
  </si>
  <si>
    <t>Hua, bono dhe detyrime nga qiraja financiare</t>
  </si>
  <si>
    <t>Bonot e konvertueshme</t>
  </si>
  <si>
    <t>Totali 1</t>
  </si>
  <si>
    <t>Huamarrje të tjera afatgjata</t>
  </si>
  <si>
    <t>Provizionet afatgjata</t>
  </si>
  <si>
    <t>Grantet dhe të ardhurat e shtyra</t>
  </si>
  <si>
    <t>Totali i detyr. afatgjata (II)</t>
  </si>
  <si>
    <t>Totali i detyrimeve</t>
  </si>
  <si>
    <t>III</t>
  </si>
  <si>
    <t>Kapitali</t>
  </si>
  <si>
    <t>Aksionet e pakicës ( përdoret vetëm në pasqyrat financiare të konsoliduara )</t>
  </si>
  <si>
    <t>Kapitali që i përket aksionarëve të shoqërisë mëmë (përdoret vetëm në PF të konsoliduara)</t>
  </si>
  <si>
    <t>Kapitali aksionar</t>
  </si>
  <si>
    <t>Primi i aksionit</t>
  </si>
  <si>
    <t>Njësitë ose aksionet e thesarit (negative)</t>
  </si>
  <si>
    <t>6</t>
  </si>
  <si>
    <t>Rezerva statusore</t>
  </si>
  <si>
    <t>Rezerva ligjore</t>
  </si>
  <si>
    <t>8</t>
  </si>
  <si>
    <t>Rezerva të tjera</t>
  </si>
  <si>
    <t>9</t>
  </si>
  <si>
    <t>Fitimet e pashpërndara</t>
  </si>
  <si>
    <t>10</t>
  </si>
  <si>
    <t>Fitimi (humbja) e vitit financiar</t>
  </si>
  <si>
    <t>Totali i kapitalit (III)</t>
  </si>
  <si>
    <r>
      <t xml:space="preserve">TOTALI I DETYRIMEVE KAPITALIT </t>
    </r>
    <r>
      <rPr>
        <b/>
        <sz val="9"/>
        <rFont val="Times New Roman"/>
        <family val="1"/>
      </rPr>
      <t>(I,II,III)</t>
    </r>
  </si>
  <si>
    <t>A- PASQYRA E TË ARDHURAVE DHE SHPENZIMEVE</t>
  </si>
  <si>
    <t>(Bazuar në klasifikimin e Shpenzimeve sipas Natyrës)</t>
  </si>
  <si>
    <t>Nr.</t>
  </si>
  <si>
    <t>Përshkrimi i Elementëve</t>
  </si>
  <si>
    <t>Referencat</t>
  </si>
  <si>
    <t>Shitjet neto</t>
  </si>
  <si>
    <t>Të ardhura të tjera nga veprimtaritë e shfrytëzimit</t>
  </si>
  <si>
    <t>Ndryshimet në inventarin e produkteve të gatshme dhe prodhimit në proçes</t>
  </si>
  <si>
    <t>Materialet e konsumuara</t>
  </si>
  <si>
    <t>Kosto e punës</t>
  </si>
  <si>
    <t>-pagat e personelit</t>
  </si>
  <si>
    <t>-shpenzimet per sigurimet shoqërore dhe shëndetsore</t>
  </si>
  <si>
    <t>Amortizimet dhe zhvlerësimet</t>
  </si>
  <si>
    <t>7.</t>
  </si>
  <si>
    <t>Shpenzime të tjera</t>
  </si>
  <si>
    <t>8.</t>
  </si>
  <si>
    <t>Totali i shpenzimeve (shuma 4 - 7)</t>
  </si>
  <si>
    <t>9.</t>
  </si>
  <si>
    <t>Fitimi apo humbja nga veprimtaria kryesore (1+2+/-3-8)</t>
  </si>
  <si>
    <t>10.</t>
  </si>
  <si>
    <t>Të ardhurat dhe shpenzimet financiare nga njësitë e kontrolluara</t>
  </si>
  <si>
    <t>11.</t>
  </si>
  <si>
    <t>Të ardhurat dhe shpenzimet financiare nga pjesëmarrjet</t>
  </si>
  <si>
    <t>12</t>
  </si>
  <si>
    <t>Të ardhurat dhe shpenzimet financiare</t>
  </si>
  <si>
    <t>12.1</t>
  </si>
  <si>
    <t>Të ardhurat dhe shpenzimet financiare nga investime të tjera financiare afatgjata</t>
  </si>
  <si>
    <t>12.2</t>
  </si>
  <si>
    <t>Të ardhurat dhe shpenzimet nga interesat</t>
  </si>
  <si>
    <t>12.3</t>
  </si>
  <si>
    <t>Fitimet (humbjet) nga kursi i këmbimi</t>
  </si>
  <si>
    <t>12.4</t>
  </si>
  <si>
    <t>Të ardhura dhe shpenzime të tjera financiare</t>
  </si>
  <si>
    <t>13</t>
  </si>
  <si>
    <t>Totali i të ardhurave dhe shpenzimeve financiare (12.1+/-12.2+/-12.3+/-12.4)</t>
  </si>
  <si>
    <t>14</t>
  </si>
  <si>
    <t>Fitimi (humbja) para tatimit (9+/-13)</t>
  </si>
  <si>
    <t>15.</t>
  </si>
  <si>
    <t>Shpenzimet e tatimit mbi fitimin</t>
  </si>
  <si>
    <t>16.</t>
  </si>
  <si>
    <t>Fitmi (humbja) neto e vitit financiar</t>
  </si>
  <si>
    <t>(14-15)</t>
  </si>
  <si>
    <t>17.</t>
  </si>
  <si>
    <t>Elementët e pasqyrave të konsoliduara</t>
  </si>
  <si>
    <t>Aksione të thesarit</t>
  </si>
  <si>
    <t>Rezerva ligjore statusore</t>
  </si>
  <si>
    <t>Fitimi i pashpërndarë</t>
  </si>
  <si>
    <t>Totali</t>
  </si>
  <si>
    <t>Efekti i ndryshimeve në politikat kontabël</t>
  </si>
  <si>
    <t>Pozicioni i rregulluar</t>
  </si>
  <si>
    <t>Fitimi neto për periudhën kontabël</t>
  </si>
  <si>
    <t>Dividendët e paguar</t>
  </si>
  <si>
    <t>Rritje e rezervës së kapitalit</t>
  </si>
  <si>
    <t>Emetimi i aksioneve</t>
  </si>
  <si>
    <t xml:space="preserve">Nje Pasqyre e Pakonsoliduar </t>
  </si>
  <si>
    <t>Pasqyra e fluksit monetar – Metoda direkte</t>
  </si>
  <si>
    <t>Periudha raportuese</t>
  </si>
  <si>
    <t>Fluksi monetar nga veprimtaritë e shfrytëzimit</t>
  </si>
  <si>
    <t>Mjetet monetare (MM) të arkëtuara nga klientët</t>
  </si>
  <si>
    <t>MM të paguara ndaj furnitorëve, punonjësve dhe taksa të #</t>
  </si>
  <si>
    <t>MM të ardhura nga veprimtaritë</t>
  </si>
  <si>
    <t>Tatim mbi fitimin i paguar</t>
  </si>
  <si>
    <t>MM neto nga veprimtaritë e shfrytëzimit</t>
  </si>
  <si>
    <t>Fluksi monetar nga veprimtaritë investuese</t>
  </si>
  <si>
    <t>Blerja e njësisë së kontrolluar X minus paratë e Arkëtuara</t>
  </si>
  <si>
    <t>Blerja e aktiveve afatgjata materiale</t>
  </si>
  <si>
    <t>Të ardhurat nga shitja e pajisjeve</t>
  </si>
  <si>
    <t>Interesi i arkëtuar</t>
  </si>
  <si>
    <t>Dividendët e arkëtuar</t>
  </si>
  <si>
    <t>MM neto të përdorura në veprimtaritë investuese</t>
  </si>
  <si>
    <t>Fluksi monetar nga aktivitetet financiare</t>
  </si>
  <si>
    <t>Të ardhura nga emetimi i kapitalit aksionar</t>
  </si>
  <si>
    <t>Pagesat e detyrimeve të qirasë financiare</t>
  </si>
  <si>
    <t>Dividendë të paguar</t>
  </si>
  <si>
    <t>MM neto e përdorur në veprimtaritë financiare</t>
  </si>
  <si>
    <t>Rritja/rënia neto e mjeteve monetare</t>
  </si>
  <si>
    <t>Mjetet monetare në fillim të periudhës kontabël</t>
  </si>
  <si>
    <t>Mjetet monetare në fund të periudhës kontabël</t>
  </si>
  <si>
    <t>Pozicioni më 31 dhjetor 2010</t>
  </si>
  <si>
    <t>Nr llog.</t>
  </si>
  <si>
    <t>Pozicioni më 31 dhjetor 2011</t>
  </si>
  <si>
    <t>Instrumente të tjera borxhi</t>
  </si>
  <si>
    <t>Investime të tjera financiare(parapagime)</t>
  </si>
  <si>
    <t>Aktive afatgjata ne proces</t>
  </si>
  <si>
    <t>Hua nga ortaku</t>
  </si>
  <si>
    <t>Hua të tjera</t>
  </si>
  <si>
    <t xml:space="preserve">Komisione i paguar </t>
  </si>
  <si>
    <t>Qera</t>
  </si>
  <si>
    <t>Llogari/Kërkesa të tjera të arkëtueshme</t>
  </si>
  <si>
    <t>Data</t>
  </si>
  <si>
    <t>31/12/2012</t>
  </si>
  <si>
    <t>Pozicioni më 31 dhjetor 2012</t>
  </si>
  <si>
    <t>Taksa dhe Tarifa Vendore</t>
  </si>
  <si>
    <t>Sherbime Bankare</t>
  </si>
  <si>
    <t>Sherbime dhe furnitura te ndryshme</t>
  </si>
  <si>
    <t>Fluks hyres nga huamarrje (ortaku)</t>
  </si>
  <si>
    <t>31/12/2013</t>
  </si>
  <si>
    <t>Pozicioni më 31 dhjetor 2013</t>
  </si>
  <si>
    <t>Hec-i Dragostunje_A</t>
  </si>
  <si>
    <t>GJENDJA E MAGAZINES</t>
  </si>
  <si>
    <t xml:space="preserve"> 01/01/2013-31/12/2013</t>
  </si>
  <si>
    <t>Kartele</t>
  </si>
  <si>
    <t>Pershkrimi</t>
  </si>
  <si>
    <t>Grupi</t>
  </si>
  <si>
    <t>Njesia</t>
  </si>
  <si>
    <t>Llog. Inventare</t>
  </si>
  <si>
    <t>Gjendje</t>
  </si>
  <si>
    <t>Kosto</t>
  </si>
  <si>
    <t>Vlefta</t>
  </si>
  <si>
    <t>31242001/001</t>
  </si>
  <si>
    <t>Nafte</t>
  </si>
  <si>
    <t>200</t>
  </si>
  <si>
    <t>Liter</t>
  </si>
  <si>
    <t>3124</t>
  </si>
  <si>
    <t>Hartoi</t>
  </si>
  <si>
    <t>Mimoza MANA</t>
  </si>
  <si>
    <t>Administrator</t>
  </si>
  <si>
    <t>Marenglen Meqemeja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</si>
</sst>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#,##0.00_);\-#,##0.00"/>
  </numFmts>
  <fonts count="27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sz val="11"/>
      <name val="Times New Roman"/>
      <family val="1"/>
    </font>
    <font>
      <i/>
      <sz val="12"/>
      <name val="Times New Roman"/>
      <family val="1"/>
    </font>
    <font>
      <i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b/>
      <i/>
      <sz val="12"/>
      <name val="Times New Roman"/>
      <family val="1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3.9"/>
      <color indexed="8"/>
      <name val="Arial"/>
      <family val="2"/>
    </font>
    <font>
      <sz val="9.9499999999999993"/>
      <color indexed="8"/>
      <name val="Arial"/>
      <family val="2"/>
    </font>
    <font>
      <b/>
      <sz val="9"/>
      <color indexed="8"/>
      <name val="Times New Roman"/>
      <family val="1"/>
    </font>
    <font>
      <b/>
      <sz val="8.9"/>
      <color indexed="8"/>
      <name val="Tahoma"/>
      <family val="2"/>
    </font>
    <font>
      <b/>
      <sz val="9"/>
      <color indexed="8"/>
      <name val="Arial"/>
      <family val="2"/>
    </font>
    <font>
      <sz val="8.0500000000000007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5">
    <xf numFmtId="0" fontId="0" fillId="0" borderId="0" xfId="0"/>
    <xf numFmtId="0" fontId="2" fillId="0" borderId="0" xfId="0" applyFont="1"/>
    <xf numFmtId="0" fontId="0" fillId="0" borderId="0" xfId="0" applyAlignment="1"/>
    <xf numFmtId="0" fontId="0" fillId="0" borderId="0" xfId="0" applyAlignment="1">
      <alignment wrapText="1"/>
    </xf>
    <xf numFmtId="0" fontId="11" fillId="0" borderId="0" xfId="0" applyFont="1" applyAlignment="1">
      <alignment horizontal="center"/>
    </xf>
    <xf numFmtId="0" fontId="2" fillId="0" borderId="0" xfId="0" applyFont="1" applyAlignment="1"/>
    <xf numFmtId="0" fontId="13" fillId="0" borderId="0" xfId="0" applyFont="1" applyAlignment="1">
      <alignment horizontal="justify"/>
    </xf>
    <xf numFmtId="0" fontId="13" fillId="0" borderId="0" xfId="0" applyFont="1" applyAlignment="1">
      <alignment wrapText="1"/>
    </xf>
    <xf numFmtId="0" fontId="13" fillId="0" borderId="0" xfId="0" applyFont="1" applyAlignment="1"/>
    <xf numFmtId="164" fontId="0" fillId="0" borderId="0" xfId="0" applyNumberFormat="1"/>
    <xf numFmtId="164" fontId="0" fillId="0" borderId="0" xfId="0" applyNumberFormat="1" applyAlignment="1"/>
    <xf numFmtId="0" fontId="4" fillId="0" borderId="1" xfId="0" applyFont="1" applyBorder="1" applyAlignment="1">
      <alignment horizontal="justify" vertical="top" wrapText="1"/>
    </xf>
    <xf numFmtId="0" fontId="5" fillId="0" borderId="2" xfId="0" applyFont="1" applyBorder="1" applyAlignment="1">
      <alignment vertical="top"/>
    </xf>
    <xf numFmtId="0" fontId="4" fillId="0" borderId="2" xfId="0" applyFont="1" applyBorder="1" applyAlignment="1">
      <alignment horizontal="justify" vertical="top" wrapText="1"/>
    </xf>
    <xf numFmtId="164" fontId="4" fillId="0" borderId="2" xfId="1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justify" vertical="top" wrapText="1"/>
    </xf>
    <xf numFmtId="0" fontId="5" fillId="0" borderId="4" xfId="0" applyFont="1" applyBorder="1" applyAlignment="1">
      <alignment vertical="top"/>
    </xf>
    <xf numFmtId="0" fontId="4" fillId="0" borderId="5" xfId="0" applyFont="1" applyBorder="1" applyAlignment="1">
      <alignment horizontal="justify" vertical="top" wrapText="1"/>
    </xf>
    <xf numFmtId="0" fontId="4" fillId="0" borderId="6" xfId="0" applyFont="1" applyBorder="1" applyAlignment="1">
      <alignment vertical="top"/>
    </xf>
    <xf numFmtId="0" fontId="6" fillId="0" borderId="6" xfId="0" applyFont="1" applyBorder="1" applyAlignment="1">
      <alignment horizontal="justify" vertical="top" wrapText="1"/>
    </xf>
    <xf numFmtId="164" fontId="3" fillId="0" borderId="6" xfId="1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top"/>
    </xf>
    <xf numFmtId="0" fontId="4" fillId="0" borderId="7" xfId="0" applyFont="1" applyBorder="1" applyAlignment="1">
      <alignment horizontal="justify" vertical="top" wrapText="1"/>
    </xf>
    <xf numFmtId="0" fontId="4" fillId="0" borderId="8" xfId="0" applyFont="1" applyBorder="1" applyAlignment="1">
      <alignment vertical="top"/>
    </xf>
    <xf numFmtId="0" fontId="4" fillId="0" borderId="8" xfId="0" applyFont="1" applyBorder="1" applyAlignment="1">
      <alignment horizontal="justify" vertical="top" wrapText="1"/>
    </xf>
    <xf numFmtId="0" fontId="8" fillId="0" borderId="8" xfId="0" applyFont="1" applyBorder="1" applyAlignment="1">
      <alignment vertical="top"/>
    </xf>
    <xf numFmtId="0" fontId="6" fillId="0" borderId="8" xfId="0" applyFont="1" applyBorder="1" applyAlignment="1">
      <alignment horizontal="justify" vertical="top" wrapText="1"/>
    </xf>
    <xf numFmtId="0" fontId="4" fillId="0" borderId="4" xfId="0" applyFont="1" applyBorder="1" applyAlignment="1">
      <alignment vertical="top"/>
    </xf>
    <xf numFmtId="0" fontId="6" fillId="0" borderId="4" xfId="0" applyFont="1" applyBorder="1" applyAlignment="1">
      <alignment horizontal="justify" vertical="top" wrapText="1"/>
    </xf>
    <xf numFmtId="164" fontId="6" fillId="0" borderId="4" xfId="1" applyNumberFormat="1" applyFont="1" applyBorder="1" applyAlignment="1">
      <alignment horizontal="center" vertical="top" wrapText="1"/>
    </xf>
    <xf numFmtId="164" fontId="4" fillId="0" borderId="6" xfId="1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justify" vertical="top" wrapText="1"/>
    </xf>
    <xf numFmtId="0" fontId="8" fillId="0" borderId="8" xfId="0" applyFont="1" applyBorder="1" applyAlignment="1">
      <alignment vertical="top" wrapText="1"/>
    </xf>
    <xf numFmtId="0" fontId="8" fillId="0" borderId="4" xfId="0" applyFont="1" applyBorder="1" applyAlignment="1">
      <alignment vertical="top"/>
    </xf>
    <xf numFmtId="164" fontId="6" fillId="0" borderId="6" xfId="1" applyNumberFormat="1" applyFont="1" applyBorder="1" applyAlignment="1">
      <alignment horizontal="center" vertical="top" wrapText="1"/>
    </xf>
    <xf numFmtId="164" fontId="3" fillId="0" borderId="4" xfId="1" applyNumberFormat="1" applyFont="1" applyBorder="1" applyAlignment="1">
      <alignment horizontal="center" vertical="top" wrapText="1"/>
    </xf>
    <xf numFmtId="0" fontId="6" fillId="0" borderId="8" xfId="0" applyFont="1" applyBorder="1" applyAlignment="1">
      <alignment vertical="top"/>
    </xf>
    <xf numFmtId="0" fontId="6" fillId="0" borderId="2" xfId="0" applyFont="1" applyBorder="1" applyAlignment="1">
      <alignment vertical="top"/>
    </xf>
    <xf numFmtId="0" fontId="6" fillId="0" borderId="1" xfId="0" applyFont="1" applyBorder="1" applyAlignment="1">
      <alignment horizontal="justify" vertical="top" wrapText="1"/>
    </xf>
    <xf numFmtId="0" fontId="6" fillId="0" borderId="4" xfId="0" applyFont="1" applyBorder="1" applyAlignment="1">
      <alignment vertical="top"/>
    </xf>
    <xf numFmtId="0" fontId="6" fillId="0" borderId="2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3" fillId="0" borderId="2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vertical="top"/>
    </xf>
    <xf numFmtId="164" fontId="2" fillId="0" borderId="8" xfId="1" applyNumberFormat="1" applyFont="1" applyBorder="1" applyAlignment="1">
      <alignment vertical="top"/>
    </xf>
    <xf numFmtId="164" fontId="2" fillId="0" borderId="11" xfId="1" applyNumberFormat="1" applyFont="1" applyBorder="1" applyAlignment="1">
      <alignment vertical="top"/>
    </xf>
    <xf numFmtId="0" fontId="2" fillId="0" borderId="8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vertical="top"/>
    </xf>
    <xf numFmtId="164" fontId="2" fillId="0" borderId="4" xfId="1" applyNumberFormat="1" applyFont="1" applyBorder="1" applyAlignment="1">
      <alignment vertical="top"/>
    </xf>
    <xf numFmtId="164" fontId="2" fillId="0" borderId="10" xfId="1" applyNumberFormat="1" applyFont="1" applyBorder="1" applyAlignment="1">
      <alignment vertical="top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164" fontId="2" fillId="0" borderId="6" xfId="1" applyNumberFormat="1" applyFont="1" applyBorder="1" applyAlignment="1">
      <alignment vertical="top"/>
    </xf>
    <xf numFmtId="164" fontId="2" fillId="0" borderId="12" xfId="1" applyNumberFormat="1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164" fontId="2" fillId="0" borderId="2" xfId="1" applyNumberFormat="1" applyFont="1" applyBorder="1" applyAlignment="1">
      <alignment vertical="top"/>
    </xf>
    <xf numFmtId="164" fontId="2" fillId="0" borderId="9" xfId="1" applyNumberFormat="1" applyFont="1" applyBorder="1" applyAlignment="1">
      <alignment vertical="top"/>
    </xf>
    <xf numFmtId="0" fontId="3" fillId="0" borderId="8" xfId="0" applyFont="1" applyBorder="1" applyAlignment="1">
      <alignment vertical="top" wrapText="1"/>
    </xf>
    <xf numFmtId="0" fontId="12" fillId="0" borderId="8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164" fontId="3" fillId="0" borderId="2" xfId="1" applyNumberFormat="1" applyFont="1" applyBorder="1" applyAlignment="1">
      <alignment vertical="top"/>
    </xf>
    <xf numFmtId="164" fontId="3" fillId="0" borderId="9" xfId="1" applyNumberFormat="1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11" fillId="0" borderId="0" xfId="0" applyFont="1" applyAlignment="1">
      <alignment horizontal="left"/>
    </xf>
    <xf numFmtId="0" fontId="3" fillId="0" borderId="1" xfId="0" applyFont="1" applyBorder="1" applyAlignment="1">
      <alignment vertical="top"/>
    </xf>
    <xf numFmtId="0" fontId="3" fillId="0" borderId="9" xfId="0" applyFont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0" fontId="3" fillId="0" borderId="10" xfId="0" applyFont="1" applyBorder="1" applyAlignment="1">
      <alignment horizontal="center" vertical="top"/>
    </xf>
    <xf numFmtId="0" fontId="3" fillId="0" borderId="5" xfId="0" applyFont="1" applyBorder="1" applyAlignment="1">
      <alignment vertical="top"/>
    </xf>
    <xf numFmtId="164" fontId="3" fillId="0" borderId="6" xfId="1" applyNumberFormat="1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7" fillId="0" borderId="7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0" fillId="0" borderId="0" xfId="0" applyBorder="1" applyAlignment="1"/>
    <xf numFmtId="0" fontId="0" fillId="0" borderId="0" xfId="0" applyBorder="1"/>
    <xf numFmtId="0" fontId="14" fillId="0" borderId="5" xfId="0" applyFont="1" applyBorder="1" applyAlignment="1">
      <alignment wrapText="1"/>
    </xf>
    <xf numFmtId="0" fontId="14" fillId="0" borderId="1" xfId="0" applyFont="1" applyBorder="1" applyAlignment="1">
      <alignment wrapText="1"/>
    </xf>
    <xf numFmtId="164" fontId="14" fillId="0" borderId="2" xfId="1" applyNumberFormat="1" applyFont="1" applyBorder="1" applyAlignment="1">
      <alignment vertical="top" wrapText="1"/>
    </xf>
    <xf numFmtId="164" fontId="15" fillId="0" borderId="9" xfId="1" applyNumberFormat="1" applyFont="1" applyBorder="1" applyAlignment="1">
      <alignment vertical="top" wrapText="1"/>
    </xf>
    <xf numFmtId="0" fontId="15" fillId="0" borderId="7" xfId="0" applyFont="1" applyBorder="1" applyAlignment="1">
      <alignment wrapText="1"/>
    </xf>
    <xf numFmtId="164" fontId="15" fillId="0" borderId="8" xfId="1" applyNumberFormat="1" applyFont="1" applyBorder="1" applyAlignment="1">
      <alignment wrapText="1"/>
    </xf>
    <xf numFmtId="164" fontId="15" fillId="0" borderId="11" xfId="1" applyNumberFormat="1" applyFont="1" applyBorder="1" applyAlignment="1">
      <alignment wrapText="1"/>
    </xf>
    <xf numFmtId="0" fontId="14" fillId="0" borderId="7" xfId="0" applyFont="1" applyBorder="1" applyAlignment="1">
      <alignment wrapText="1"/>
    </xf>
    <xf numFmtId="164" fontId="14" fillId="0" borderId="8" xfId="1" applyNumberFormat="1" applyFont="1" applyBorder="1" applyAlignment="1">
      <alignment wrapText="1"/>
    </xf>
    <xf numFmtId="164" fontId="15" fillId="0" borderId="10" xfId="1" applyNumberFormat="1" applyFont="1" applyBorder="1" applyAlignment="1">
      <alignment wrapText="1"/>
    </xf>
    <xf numFmtId="164" fontId="4" fillId="0" borderId="11" xfId="1" applyNumberFormat="1" applyFont="1" applyBorder="1" applyAlignment="1">
      <alignment horizontal="center" vertical="top" wrapText="1"/>
    </xf>
    <xf numFmtId="164" fontId="6" fillId="0" borderId="10" xfId="1" applyNumberFormat="1" applyFont="1" applyBorder="1" applyAlignment="1">
      <alignment horizontal="center" vertical="top" wrapText="1"/>
    </xf>
    <xf numFmtId="164" fontId="4" fillId="0" borderId="12" xfId="1" applyNumberFormat="1" applyFont="1" applyBorder="1" applyAlignment="1">
      <alignment horizontal="center" vertical="top" wrapText="1"/>
    </xf>
    <xf numFmtId="164" fontId="6" fillId="0" borderId="12" xfId="1" applyNumberFormat="1" applyFont="1" applyBorder="1" applyAlignment="1">
      <alignment horizontal="center" vertical="top" wrapText="1"/>
    </xf>
    <xf numFmtId="164" fontId="4" fillId="0" borderId="9" xfId="1" applyNumberFormat="1" applyFont="1" applyBorder="1" applyAlignment="1">
      <alignment horizontal="center" vertical="top" wrapText="1"/>
    </xf>
    <xf numFmtId="164" fontId="3" fillId="0" borderId="12" xfId="1" applyNumberFormat="1" applyFont="1" applyBorder="1" applyAlignment="1">
      <alignment horizontal="center" vertical="top" wrapText="1"/>
    </xf>
    <xf numFmtId="164" fontId="3" fillId="0" borderId="10" xfId="1" applyNumberFormat="1" applyFont="1" applyBorder="1" applyAlignment="1">
      <alignment horizontal="center" vertical="top" wrapText="1"/>
    </xf>
    <xf numFmtId="164" fontId="3" fillId="0" borderId="12" xfId="1" applyNumberFormat="1" applyFont="1" applyBorder="1" applyAlignment="1">
      <alignment vertical="top"/>
    </xf>
    <xf numFmtId="0" fontId="16" fillId="0" borderId="0" xfId="0" applyFont="1" applyAlignment="1"/>
    <xf numFmtId="164" fontId="0" fillId="0" borderId="0" xfId="1" applyNumberFormat="1" applyFont="1"/>
    <xf numFmtId="164" fontId="0" fillId="0" borderId="0" xfId="1" applyNumberFormat="1" applyFont="1" applyAlignment="1"/>
    <xf numFmtId="164" fontId="16" fillId="0" borderId="0" xfId="0" applyNumberFormat="1" applyFont="1"/>
    <xf numFmtId="164" fontId="6" fillId="0" borderId="4" xfId="1" applyNumberFormat="1" applyFont="1" applyBorder="1" applyAlignment="1">
      <alignment horizontal="justify" vertical="top" wrapText="1"/>
    </xf>
    <xf numFmtId="164" fontId="6" fillId="0" borderId="8" xfId="1" applyNumberFormat="1" applyFont="1" applyBorder="1" applyAlignment="1">
      <alignment horizontal="justify" vertical="top" wrapText="1"/>
    </xf>
    <xf numFmtId="164" fontId="4" fillId="0" borderId="2" xfId="1" applyNumberFormat="1" applyFont="1" applyBorder="1" applyAlignment="1">
      <alignment horizontal="justify" vertical="top" wrapText="1"/>
    </xf>
    <xf numFmtId="164" fontId="4" fillId="0" borderId="8" xfId="1" applyNumberFormat="1" applyFont="1" applyBorder="1" applyAlignment="1">
      <alignment horizontal="justify" vertical="top" wrapText="1"/>
    </xf>
    <xf numFmtId="164" fontId="6" fillId="0" borderId="2" xfId="1" applyNumberFormat="1" applyFont="1" applyBorder="1" applyAlignment="1">
      <alignment horizontal="justify" vertical="top" wrapText="1"/>
    </xf>
    <xf numFmtId="164" fontId="2" fillId="0" borderId="13" xfId="1" applyNumberFormat="1" applyFont="1" applyBorder="1" applyAlignment="1">
      <alignment vertical="top"/>
    </xf>
    <xf numFmtId="164" fontId="2" fillId="0" borderId="14" xfId="1" applyNumberFormat="1" applyFont="1" applyBorder="1" applyAlignment="1">
      <alignment vertical="top"/>
    </xf>
    <xf numFmtId="164" fontId="7" fillId="0" borderId="14" xfId="1" applyNumberFormat="1" applyFont="1" applyBorder="1" applyAlignment="1">
      <alignment vertical="top"/>
    </xf>
    <xf numFmtId="164" fontId="3" fillId="0" borderId="15" xfId="1" applyNumberFormat="1" applyFont="1" applyBorder="1" applyAlignment="1">
      <alignment vertical="top"/>
    </xf>
    <xf numFmtId="164" fontId="7" fillId="0" borderId="15" xfId="1" applyNumberFormat="1" applyFont="1" applyBorder="1" applyAlignment="1">
      <alignment vertical="top"/>
    </xf>
    <xf numFmtId="164" fontId="3" fillId="0" borderId="16" xfId="1" applyNumberFormat="1" applyFont="1" applyBorder="1" applyAlignment="1">
      <alignment vertical="top"/>
    </xf>
    <xf numFmtId="49" fontId="4" fillId="0" borderId="10" xfId="1" applyNumberFormat="1" applyFont="1" applyBorder="1" applyAlignment="1">
      <alignment horizontal="center" vertical="top" wrapText="1"/>
    </xf>
    <xf numFmtId="164" fontId="15" fillId="0" borderId="12" xfId="1" applyNumberFormat="1" applyFont="1" applyBorder="1" applyAlignment="1">
      <alignment horizontal="center" wrapText="1"/>
    </xf>
    <xf numFmtId="164" fontId="15" fillId="0" borderId="6" xfId="1" applyNumberFormat="1" applyFont="1" applyBorder="1" applyAlignment="1">
      <alignment horizontal="center" wrapText="1"/>
    </xf>
    <xf numFmtId="0" fontId="4" fillId="0" borderId="17" xfId="0" applyFont="1" applyBorder="1" applyAlignment="1">
      <alignment horizontal="justify" vertical="top" wrapText="1"/>
    </xf>
    <xf numFmtId="0" fontId="4" fillId="0" borderId="17" xfId="0" applyFont="1" applyBorder="1" applyAlignment="1">
      <alignment vertical="top"/>
    </xf>
    <xf numFmtId="0" fontId="6" fillId="0" borderId="17" xfId="0" applyFont="1" applyBorder="1" applyAlignment="1">
      <alignment horizontal="justify" vertical="top" wrapText="1"/>
    </xf>
    <xf numFmtId="43" fontId="0" fillId="0" borderId="0" xfId="0" applyNumberFormat="1"/>
    <xf numFmtId="164" fontId="4" fillId="0" borderId="8" xfId="1" applyNumberFormat="1" applyFont="1" applyBorder="1" applyAlignment="1">
      <alignment horizontal="center" vertical="top" wrapText="1"/>
    </xf>
    <xf numFmtId="0" fontId="4" fillId="0" borderId="6" xfId="0" applyFont="1" applyBorder="1" applyAlignment="1">
      <alignment horizontal="justify" vertical="top" wrapText="1"/>
    </xf>
    <xf numFmtId="164" fontId="16" fillId="0" borderId="0" xfId="1" applyNumberFormat="1" applyFont="1"/>
    <xf numFmtId="0" fontId="16" fillId="0" borderId="0" xfId="0" applyFont="1"/>
    <xf numFmtId="43" fontId="0" fillId="0" borderId="0" xfId="1" applyFont="1"/>
    <xf numFmtId="164" fontId="2" fillId="0" borderId="18" xfId="1" applyNumberFormat="1" applyFont="1" applyBorder="1" applyAlignment="1">
      <alignment vertical="top"/>
    </xf>
    <xf numFmtId="0" fontId="4" fillId="0" borderId="19" xfId="0" applyFont="1" applyBorder="1" applyAlignment="1">
      <alignment horizontal="justify" vertical="top" wrapText="1"/>
    </xf>
    <xf numFmtId="0" fontId="8" fillId="0" borderId="20" xfId="0" applyFont="1" applyBorder="1" applyAlignment="1">
      <alignment vertical="top"/>
    </xf>
    <xf numFmtId="0" fontId="6" fillId="0" borderId="20" xfId="0" applyFont="1" applyBorder="1" applyAlignment="1">
      <alignment horizontal="justify" vertical="top" wrapText="1"/>
    </xf>
    <xf numFmtId="164" fontId="6" fillId="0" borderId="20" xfId="1" applyNumberFormat="1" applyFont="1" applyBorder="1" applyAlignment="1">
      <alignment horizontal="justify" vertical="top" wrapText="1"/>
    </xf>
    <xf numFmtId="0" fontId="4" fillId="0" borderId="21" xfId="0" applyFont="1" applyBorder="1" applyAlignment="1">
      <alignment horizontal="justify" vertical="top" wrapText="1"/>
    </xf>
    <xf numFmtId="0" fontId="6" fillId="0" borderId="22" xfId="0" applyFont="1" applyBorder="1" applyAlignment="1">
      <alignment horizontal="justify" vertical="top" wrapText="1"/>
    </xf>
    <xf numFmtId="164" fontId="6" fillId="0" borderId="22" xfId="1" applyNumberFormat="1" applyFont="1" applyBorder="1" applyAlignment="1">
      <alignment horizontal="justify" vertical="top" wrapText="1"/>
    </xf>
    <xf numFmtId="0" fontId="4" fillId="0" borderId="23" xfId="0" applyFont="1" applyBorder="1" applyAlignment="1">
      <alignment horizontal="justify" vertical="top" wrapText="1"/>
    </xf>
    <xf numFmtId="0" fontId="6" fillId="0" borderId="24" xfId="0" applyFont="1" applyBorder="1" applyAlignment="1">
      <alignment vertical="top"/>
    </xf>
    <xf numFmtId="0" fontId="6" fillId="0" borderId="24" xfId="0" applyFont="1" applyBorder="1" applyAlignment="1">
      <alignment horizontal="justify" vertical="top" wrapText="1"/>
    </xf>
    <xf numFmtId="164" fontId="6" fillId="0" borderId="24" xfId="1" applyNumberFormat="1" applyFont="1" applyBorder="1" applyAlignment="1">
      <alignment horizontal="justify" vertical="top" wrapText="1"/>
    </xf>
    <xf numFmtId="0" fontId="8" fillId="0" borderId="22" xfId="0" applyFont="1" applyBorder="1" applyAlignment="1">
      <alignment vertical="top"/>
    </xf>
    <xf numFmtId="164" fontId="6" fillId="0" borderId="11" xfId="1" applyNumberFormat="1" applyFont="1" applyBorder="1" applyAlignment="1">
      <alignment horizontal="justify" vertical="top" wrapText="1"/>
    </xf>
    <xf numFmtId="0" fontId="0" fillId="0" borderId="0" xfId="0" applyFill="1"/>
    <xf numFmtId="0" fontId="0" fillId="0" borderId="0" xfId="0" applyFill="1" applyAlignment="1"/>
    <xf numFmtId="164" fontId="17" fillId="0" borderId="0" xfId="1" applyNumberFormat="1" applyFont="1" applyFill="1" applyAlignment="1"/>
    <xf numFmtId="0" fontId="16" fillId="0" borderId="0" xfId="0" applyFont="1" applyFill="1" applyAlignment="1"/>
    <xf numFmtId="164" fontId="0" fillId="0" borderId="0" xfId="1" applyNumberFormat="1" applyFont="1" applyFill="1" applyAlignment="1"/>
    <xf numFmtId="164" fontId="17" fillId="0" borderId="0" xfId="0" applyNumberFormat="1" applyFont="1" applyFill="1" applyAlignment="1"/>
    <xf numFmtId="164" fontId="0" fillId="0" borderId="0" xfId="0" applyNumberFormat="1" applyFill="1" applyAlignment="1"/>
    <xf numFmtId="0" fontId="15" fillId="0" borderId="3" xfId="0" applyFont="1" applyBorder="1" applyAlignment="1">
      <alignment wrapText="1"/>
    </xf>
    <xf numFmtId="0" fontId="19" fillId="0" borderId="8" xfId="0" applyFont="1" applyBorder="1" applyAlignment="1">
      <alignment wrapText="1"/>
    </xf>
    <xf numFmtId="0" fontId="19" fillId="0" borderId="8" xfId="0" applyFont="1" applyBorder="1"/>
    <xf numFmtId="164" fontId="19" fillId="0" borderId="8" xfId="0" applyNumberFormat="1" applyFont="1" applyBorder="1"/>
    <xf numFmtId="164" fontId="18" fillId="0" borderId="4" xfId="0" applyNumberFormat="1" applyFont="1" applyBorder="1"/>
    <xf numFmtId="0" fontId="18" fillId="0" borderId="4" xfId="0" applyFont="1" applyBorder="1"/>
    <xf numFmtId="164" fontId="4" fillId="0" borderId="9" xfId="1" applyNumberFormat="1" applyFont="1" applyBorder="1" applyAlignment="1">
      <alignment horizontal="justify" vertical="top" wrapText="1"/>
    </xf>
    <xf numFmtId="164" fontId="4" fillId="0" borderId="11" xfId="1" applyNumberFormat="1" applyFont="1" applyBorder="1" applyAlignment="1">
      <alignment horizontal="justify" vertical="top" wrapText="1"/>
    </xf>
    <xf numFmtId="164" fontId="6" fillId="0" borderId="10" xfId="1" applyNumberFormat="1" applyFont="1" applyBorder="1" applyAlignment="1">
      <alignment horizontal="justify" vertical="top" wrapText="1"/>
    </xf>
    <xf numFmtId="164" fontId="6" fillId="0" borderId="9" xfId="1" applyNumberFormat="1" applyFont="1" applyBorder="1" applyAlignment="1">
      <alignment horizontal="justify" vertical="top" wrapText="1"/>
    </xf>
    <xf numFmtId="164" fontId="6" fillId="0" borderId="25" xfId="1" applyNumberFormat="1" applyFont="1" applyBorder="1" applyAlignment="1">
      <alignment horizontal="justify" vertical="top" wrapText="1"/>
    </xf>
    <xf numFmtId="164" fontId="6" fillId="0" borderId="26" xfId="1" applyNumberFormat="1" applyFont="1" applyBorder="1" applyAlignment="1">
      <alignment horizontal="justify" vertical="top" wrapText="1"/>
    </xf>
    <xf numFmtId="164" fontId="6" fillId="0" borderId="27" xfId="1" applyNumberFormat="1" applyFont="1" applyBorder="1" applyAlignment="1">
      <alignment horizontal="justify" vertical="top" wrapText="1"/>
    </xf>
    <xf numFmtId="164" fontId="16" fillId="0" borderId="0" xfId="0" applyNumberFormat="1" applyFont="1" applyAlignment="1"/>
    <xf numFmtId="164" fontId="3" fillId="0" borderId="2" xfId="1" applyNumberFormat="1" applyFont="1" applyBorder="1" applyAlignment="1">
      <alignment horizontal="center" wrapText="1"/>
    </xf>
    <xf numFmtId="164" fontId="3" fillId="0" borderId="4" xfId="1" applyNumberFormat="1" applyFont="1" applyBorder="1" applyAlignment="1">
      <alignment horizontal="center" wrapText="1"/>
    </xf>
    <xf numFmtId="164" fontId="20" fillId="0" borderId="11" xfId="1" applyNumberFormat="1" applyFont="1" applyBorder="1" applyAlignment="1">
      <alignment vertical="top"/>
    </xf>
    <xf numFmtId="164" fontId="20" fillId="0" borderId="10" xfId="1" applyNumberFormat="1" applyFont="1" applyBorder="1" applyAlignment="1">
      <alignment vertical="top"/>
    </xf>
    <xf numFmtId="164" fontId="4" fillId="0" borderId="4" xfId="1" applyNumberFormat="1" applyFont="1" applyBorder="1" applyAlignment="1">
      <alignment horizontal="center" vertical="top" wrapText="1"/>
    </xf>
    <xf numFmtId="164" fontId="6" fillId="0" borderId="6" xfId="1" applyNumberFormat="1" applyFont="1" applyBorder="1" applyAlignment="1">
      <alignment horizontal="justify" vertical="top" wrapText="1"/>
    </xf>
    <xf numFmtId="164" fontId="6" fillId="0" borderId="17" xfId="1" applyNumberFormat="1" applyFont="1" applyBorder="1" applyAlignment="1">
      <alignment horizontal="justify" vertical="top" wrapText="1"/>
    </xf>
    <xf numFmtId="164" fontId="4" fillId="0" borderId="4" xfId="1" applyNumberFormat="1" applyFont="1" applyBorder="1" applyAlignment="1">
      <alignment horizontal="justify" vertical="top" wrapText="1"/>
    </xf>
    <xf numFmtId="164" fontId="3" fillId="0" borderId="2" xfId="1" applyNumberFormat="1" applyFont="1" applyBorder="1" applyAlignment="1">
      <alignment horizontal="center" vertical="top"/>
    </xf>
    <xf numFmtId="0" fontId="3" fillId="0" borderId="4" xfId="1" applyNumberFormat="1" applyFont="1" applyBorder="1" applyAlignment="1">
      <alignment horizontal="center" vertical="top"/>
    </xf>
    <xf numFmtId="0" fontId="14" fillId="0" borderId="21" xfId="0" applyFont="1" applyBorder="1" applyAlignment="1">
      <alignment wrapText="1"/>
    </xf>
    <xf numFmtId="164" fontId="14" fillId="0" borderId="22" xfId="1" applyNumberFormat="1" applyFont="1" applyBorder="1" applyAlignment="1">
      <alignment wrapText="1"/>
    </xf>
    <xf numFmtId="164" fontId="15" fillId="0" borderId="26" xfId="1" applyNumberFormat="1" applyFont="1" applyBorder="1" applyAlignment="1">
      <alignment wrapText="1"/>
    </xf>
    <xf numFmtId="164" fontId="18" fillId="0" borderId="8" xfId="0" applyNumberFormat="1" applyFont="1" applyBorder="1"/>
    <xf numFmtId="0" fontId="18" fillId="0" borderId="8" xfId="0" applyFont="1" applyBorder="1"/>
    <xf numFmtId="164" fontId="3" fillId="0" borderId="28" xfId="1" applyNumberFormat="1" applyFont="1" applyBorder="1" applyAlignment="1">
      <alignment horizontal="center" vertical="top" wrapText="1"/>
    </xf>
    <xf numFmtId="164" fontId="7" fillId="0" borderId="11" xfId="1" applyNumberFormat="1" applyFont="1" applyBorder="1" applyAlignment="1">
      <alignment vertical="top"/>
    </xf>
    <xf numFmtId="164" fontId="3" fillId="0" borderId="10" xfId="1" applyNumberFormat="1" applyFont="1" applyBorder="1" applyAlignment="1">
      <alignment vertical="top"/>
    </xf>
    <xf numFmtId="164" fontId="7" fillId="0" borderId="10" xfId="1" applyNumberFormat="1" applyFont="1" applyBorder="1" applyAlignment="1">
      <alignment vertical="top"/>
    </xf>
    <xf numFmtId="0" fontId="15" fillId="0" borderId="0" xfId="0" applyFont="1" applyAlignment="1">
      <alignment horizontal="left" vertical="center"/>
    </xf>
    <xf numFmtId="0" fontId="0" fillId="0" borderId="0" xfId="0" applyNumberFormat="1" applyFill="1" applyBorder="1" applyAlignment="1" applyProtection="1"/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right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165" fontId="26" fillId="0" borderId="0" xfId="0" applyNumberFormat="1" applyFont="1" applyAlignment="1">
      <alignment horizontal="right" vertical="center"/>
    </xf>
    <xf numFmtId="0" fontId="25" fillId="0" borderId="0" xfId="0" applyFont="1" applyAlignment="1">
      <alignment horizontal="right" vertical="center"/>
    </xf>
    <xf numFmtId="165" fontId="25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16"/>
  <sheetViews>
    <sheetView tabSelected="1" workbookViewId="0">
      <selection activeCell="J11" sqref="J11"/>
    </sheetView>
  </sheetViews>
  <sheetFormatPr defaultRowHeight="12.75" x14ac:dyDescent="0.2"/>
  <cols>
    <col min="1" max="1" width="3.140625" customWidth="1"/>
    <col min="2" max="2" width="4.140625" bestFit="1" customWidth="1"/>
    <col min="3" max="3" width="56.28515625" style="2" customWidth="1"/>
    <col min="5" max="5" width="14.5703125" style="105" customWidth="1"/>
    <col min="6" max="6" width="17.140625" customWidth="1"/>
    <col min="8" max="8" width="15.140625" bestFit="1" customWidth="1"/>
    <col min="9" max="9" width="15" bestFit="1" customWidth="1"/>
    <col min="10" max="10" width="11.28515625" bestFit="1" customWidth="1"/>
    <col min="11" max="11" width="14" bestFit="1" customWidth="1"/>
  </cols>
  <sheetData>
    <row r="1" spans="2:9" ht="16.5" customHeight="1" thickBot="1" x14ac:dyDescent="0.25"/>
    <row r="2" spans="2:9" ht="15" thickTop="1" x14ac:dyDescent="0.2">
      <c r="B2" s="197"/>
      <c r="C2" s="12" t="s">
        <v>0</v>
      </c>
      <c r="D2" s="199" t="s">
        <v>1</v>
      </c>
      <c r="E2" s="14" t="s">
        <v>194</v>
      </c>
      <c r="F2" s="100" t="s">
        <v>194</v>
      </c>
    </row>
    <row r="3" spans="2:9" ht="20.25" customHeight="1" thickBot="1" x14ac:dyDescent="0.25">
      <c r="B3" s="198"/>
      <c r="C3" s="16"/>
      <c r="D3" s="200"/>
      <c r="E3" s="170" t="s">
        <v>201</v>
      </c>
      <c r="F3" s="119" t="s">
        <v>195</v>
      </c>
    </row>
    <row r="4" spans="2:9" ht="17.25" thickTop="1" thickBot="1" x14ac:dyDescent="0.25">
      <c r="B4" s="17" t="s">
        <v>3</v>
      </c>
      <c r="C4" s="18" t="s">
        <v>4</v>
      </c>
      <c r="D4" s="127"/>
      <c r="E4" s="20">
        <f>E5+E9+E15+E22+E23+E24+E25</f>
        <v>3503652</v>
      </c>
      <c r="F4" s="101">
        <f>F5+F9+F15+F22+F23+F24+F25</f>
        <v>834535.30489999999</v>
      </c>
    </row>
    <row r="5" spans="2:9" ht="15" thickTop="1" x14ac:dyDescent="0.2">
      <c r="B5" s="11">
        <v>1</v>
      </c>
      <c r="C5" s="21" t="s">
        <v>5</v>
      </c>
      <c r="D5" s="13"/>
      <c r="E5" s="110">
        <v>12464</v>
      </c>
      <c r="F5" s="158">
        <v>20333.664899999996</v>
      </c>
      <c r="H5" s="105"/>
    </row>
    <row r="6" spans="2:9" ht="20.25" customHeight="1" x14ac:dyDescent="0.2">
      <c r="B6" s="22">
        <v>2</v>
      </c>
      <c r="C6" s="23" t="s">
        <v>6</v>
      </c>
      <c r="D6" s="24"/>
      <c r="E6" s="111"/>
      <c r="F6" s="159"/>
      <c r="H6" s="9"/>
    </row>
    <row r="7" spans="2:9" ht="15" x14ac:dyDescent="0.2">
      <c r="B7" s="22" t="s">
        <v>7</v>
      </c>
      <c r="C7" s="25" t="s">
        <v>8</v>
      </c>
      <c r="D7" s="26"/>
      <c r="E7" s="109"/>
      <c r="F7" s="144"/>
    </row>
    <row r="8" spans="2:9" ht="15" x14ac:dyDescent="0.2">
      <c r="B8" s="22" t="s">
        <v>9</v>
      </c>
      <c r="C8" s="25" t="s">
        <v>10</v>
      </c>
      <c r="D8" s="26"/>
      <c r="E8" s="109"/>
      <c r="F8" s="144"/>
    </row>
    <row r="9" spans="2:9" ht="14.25" x14ac:dyDescent="0.2">
      <c r="B9" s="22"/>
      <c r="C9" s="23" t="s">
        <v>11</v>
      </c>
      <c r="D9" s="24"/>
      <c r="E9" s="111"/>
      <c r="F9" s="96">
        <f>SUM(F7:F8)</f>
        <v>0</v>
      </c>
    </row>
    <row r="10" spans="2:9" ht="14.25" x14ac:dyDescent="0.2">
      <c r="B10" s="22" t="s">
        <v>12</v>
      </c>
      <c r="C10" s="23" t="s">
        <v>13</v>
      </c>
      <c r="D10" s="24"/>
      <c r="E10" s="111"/>
      <c r="F10" s="159"/>
    </row>
    <row r="11" spans="2:9" ht="15" x14ac:dyDescent="0.2">
      <c r="B11" s="22" t="s">
        <v>7</v>
      </c>
      <c r="C11" s="25" t="s">
        <v>14</v>
      </c>
      <c r="D11" s="26"/>
      <c r="E11" s="109"/>
      <c r="F11" s="144"/>
      <c r="H11" s="105"/>
    </row>
    <row r="12" spans="2:9" ht="15" x14ac:dyDescent="0.2">
      <c r="B12" s="22" t="s">
        <v>9</v>
      </c>
      <c r="C12" s="25" t="s">
        <v>193</v>
      </c>
      <c r="D12" s="26"/>
      <c r="E12" s="109">
        <v>554411</v>
      </c>
      <c r="F12" s="144">
        <v>514201.64</v>
      </c>
      <c r="H12" s="9"/>
      <c r="I12" s="9"/>
    </row>
    <row r="13" spans="2:9" ht="15" x14ac:dyDescent="0.2">
      <c r="B13" s="22" t="s">
        <v>15</v>
      </c>
      <c r="C13" s="25" t="s">
        <v>186</v>
      </c>
      <c r="D13" s="26"/>
      <c r="E13" s="109">
        <v>300000</v>
      </c>
      <c r="F13" s="144">
        <v>300000</v>
      </c>
      <c r="H13" s="9"/>
    </row>
    <row r="14" spans="2:9" ht="15" x14ac:dyDescent="0.2">
      <c r="B14" s="22" t="s">
        <v>16</v>
      </c>
      <c r="C14" s="25" t="s">
        <v>187</v>
      </c>
      <c r="D14" s="26"/>
      <c r="E14" s="109"/>
      <c r="F14" s="144"/>
      <c r="H14" s="9"/>
    </row>
    <row r="15" spans="2:9" ht="14.25" x14ac:dyDescent="0.2">
      <c r="B15" s="22"/>
      <c r="C15" s="23" t="s">
        <v>17</v>
      </c>
      <c r="D15" s="24"/>
      <c r="E15" s="126">
        <f>SUM(E11:E14)</f>
        <v>854411</v>
      </c>
      <c r="F15" s="96">
        <f>SUM(F11:F14)</f>
        <v>814201.64</v>
      </c>
      <c r="H15" s="9"/>
    </row>
    <row r="16" spans="2:9" ht="15" x14ac:dyDescent="0.2">
      <c r="B16" s="22" t="s">
        <v>18</v>
      </c>
      <c r="C16" s="23" t="s">
        <v>19</v>
      </c>
      <c r="D16" s="26"/>
      <c r="E16" s="109"/>
      <c r="F16" s="144"/>
      <c r="H16" s="9"/>
    </row>
    <row r="17" spans="2:11" ht="15" x14ac:dyDescent="0.2">
      <c r="B17" s="22" t="s">
        <v>7</v>
      </c>
      <c r="C17" s="25" t="s">
        <v>20</v>
      </c>
      <c r="D17" s="26"/>
      <c r="E17" s="109">
        <v>2636777</v>
      </c>
      <c r="F17" s="144"/>
      <c r="H17" s="9"/>
      <c r="I17" s="9"/>
    </row>
    <row r="18" spans="2:11" ht="15" x14ac:dyDescent="0.2">
      <c r="B18" s="22" t="s">
        <v>9</v>
      </c>
      <c r="C18" s="25" t="s">
        <v>21</v>
      </c>
      <c r="D18" s="26"/>
      <c r="E18" s="109"/>
      <c r="F18" s="144"/>
      <c r="H18" s="9"/>
      <c r="I18" s="9"/>
    </row>
    <row r="19" spans="2:11" ht="15" x14ac:dyDescent="0.2">
      <c r="B19" s="22" t="s">
        <v>15</v>
      </c>
      <c r="C19" s="25" t="s">
        <v>22</v>
      </c>
      <c r="D19" s="26"/>
      <c r="E19" s="109"/>
      <c r="F19" s="144"/>
      <c r="H19" s="9"/>
      <c r="K19" s="9"/>
    </row>
    <row r="20" spans="2:11" ht="15" x14ac:dyDescent="0.2">
      <c r="B20" s="22" t="s">
        <v>16</v>
      </c>
      <c r="C20" s="25" t="s">
        <v>23</v>
      </c>
      <c r="D20" s="26"/>
      <c r="E20" s="109"/>
      <c r="F20" s="144"/>
      <c r="H20" s="9"/>
      <c r="I20" s="105"/>
    </row>
    <row r="21" spans="2:11" ht="15" x14ac:dyDescent="0.2">
      <c r="B21" s="22" t="s">
        <v>24</v>
      </c>
      <c r="C21" s="25" t="s">
        <v>25</v>
      </c>
      <c r="D21" s="26"/>
      <c r="E21" s="109"/>
      <c r="F21" s="144"/>
      <c r="H21" s="9"/>
    </row>
    <row r="22" spans="2:11" ht="14.25" x14ac:dyDescent="0.2">
      <c r="B22" s="22"/>
      <c r="C22" s="23" t="s">
        <v>26</v>
      </c>
      <c r="D22" s="24"/>
      <c r="E22" s="111">
        <f>E17</f>
        <v>2636777</v>
      </c>
      <c r="F22" s="96">
        <f>SUM(F17:F21)</f>
        <v>0</v>
      </c>
      <c r="H22" s="9"/>
    </row>
    <row r="23" spans="2:11" ht="15" x14ac:dyDescent="0.2">
      <c r="B23" s="22" t="s">
        <v>27</v>
      </c>
      <c r="C23" s="23" t="s">
        <v>28</v>
      </c>
      <c r="D23" s="26"/>
      <c r="E23" s="109"/>
      <c r="F23" s="144"/>
      <c r="H23" s="9"/>
      <c r="I23" s="129"/>
      <c r="K23" s="105"/>
    </row>
    <row r="24" spans="2:11" ht="15" x14ac:dyDescent="0.2">
      <c r="B24" s="22" t="s">
        <v>29</v>
      </c>
      <c r="C24" s="23" t="s">
        <v>30</v>
      </c>
      <c r="D24" s="26"/>
      <c r="E24" s="109"/>
      <c r="F24" s="144"/>
      <c r="H24" s="9"/>
      <c r="I24" s="129"/>
    </row>
    <row r="25" spans="2:11" ht="15.75" thickBot="1" x14ac:dyDescent="0.25">
      <c r="B25" s="15" t="s">
        <v>31</v>
      </c>
      <c r="C25" s="27" t="s">
        <v>32</v>
      </c>
      <c r="D25" s="28"/>
      <c r="E25" s="108"/>
      <c r="F25" s="160">
        <v>0</v>
      </c>
      <c r="H25" s="9"/>
      <c r="I25" s="107"/>
    </row>
    <row r="26" spans="2:11" ht="16.5" thickTop="1" thickBot="1" x14ac:dyDescent="0.25">
      <c r="B26" s="17"/>
      <c r="C26" s="18" t="s">
        <v>33</v>
      </c>
      <c r="D26" s="19"/>
      <c r="E26" s="30">
        <f>E4</f>
        <v>3503652</v>
      </c>
      <c r="F26" s="98">
        <f>F4</f>
        <v>834535.30489999999</v>
      </c>
      <c r="H26" s="9"/>
      <c r="I26" s="128"/>
      <c r="K26" s="9"/>
    </row>
    <row r="27" spans="2:11" ht="15.75" thickTop="1" x14ac:dyDescent="0.2">
      <c r="B27" s="11"/>
      <c r="C27" s="21"/>
      <c r="D27" s="31"/>
      <c r="E27" s="112"/>
      <c r="F27" s="161"/>
      <c r="H27" s="9"/>
      <c r="I27" s="128"/>
    </row>
    <row r="28" spans="2:11" ht="15" x14ac:dyDescent="0.2">
      <c r="B28" s="22" t="s">
        <v>34</v>
      </c>
      <c r="C28" s="23" t="s">
        <v>35</v>
      </c>
      <c r="D28" s="26"/>
      <c r="E28" s="126">
        <f>E34+E41+E42+E47+E48+E49</f>
        <v>18063796</v>
      </c>
      <c r="F28" s="96">
        <f>F34+F41+F42+F47+F48+F49</f>
        <v>18043796</v>
      </c>
      <c r="H28" s="9"/>
      <c r="I28" s="129"/>
    </row>
    <row r="29" spans="2:11" ht="15" x14ac:dyDescent="0.2">
      <c r="B29" s="22" t="s">
        <v>36</v>
      </c>
      <c r="C29" s="23" t="s">
        <v>37</v>
      </c>
      <c r="D29" s="26"/>
      <c r="E29" s="109"/>
      <c r="F29" s="144"/>
      <c r="H29" s="9"/>
    </row>
    <row r="30" spans="2:11" ht="18.75" customHeight="1" x14ac:dyDescent="0.2">
      <c r="B30" s="22" t="s">
        <v>7</v>
      </c>
      <c r="C30" s="32" t="s">
        <v>38</v>
      </c>
      <c r="D30" s="26"/>
      <c r="E30" s="109"/>
      <c r="F30" s="144"/>
      <c r="H30" s="9"/>
    </row>
    <row r="31" spans="2:11" ht="15" x14ac:dyDescent="0.2">
      <c r="B31" s="22" t="s">
        <v>9</v>
      </c>
      <c r="C31" s="25" t="s">
        <v>39</v>
      </c>
      <c r="D31" s="26"/>
      <c r="E31" s="109"/>
      <c r="F31" s="144"/>
      <c r="H31" s="9"/>
    </row>
    <row r="32" spans="2:11" ht="15" x14ac:dyDescent="0.2">
      <c r="B32" s="22" t="s">
        <v>15</v>
      </c>
      <c r="C32" s="25" t="s">
        <v>40</v>
      </c>
      <c r="D32" s="26"/>
      <c r="E32" s="109"/>
      <c r="F32" s="144"/>
      <c r="H32" s="9"/>
    </row>
    <row r="33" spans="2:9" ht="15.75" thickBot="1" x14ac:dyDescent="0.25">
      <c r="B33" s="15" t="s">
        <v>16</v>
      </c>
      <c r="C33" s="33" t="s">
        <v>41</v>
      </c>
      <c r="D33" s="28"/>
      <c r="E33" s="108"/>
      <c r="F33" s="160"/>
      <c r="H33" s="9"/>
    </row>
    <row r="34" spans="2:9" ht="16.5" thickTop="1" thickBot="1" x14ac:dyDescent="0.25">
      <c r="B34" s="17"/>
      <c r="C34" s="18" t="s">
        <v>42</v>
      </c>
      <c r="D34" s="19"/>
      <c r="E34" s="171"/>
      <c r="F34" s="99">
        <f>SUM(F30:F33)</f>
        <v>0</v>
      </c>
      <c r="H34" s="9"/>
    </row>
    <row r="35" spans="2:9" ht="15" thickTop="1" x14ac:dyDescent="0.2">
      <c r="B35" s="11" t="s">
        <v>43</v>
      </c>
      <c r="C35" s="21" t="s">
        <v>44</v>
      </c>
      <c r="D35" s="13"/>
      <c r="E35" s="110"/>
      <c r="F35" s="158"/>
      <c r="H35" s="9"/>
    </row>
    <row r="36" spans="2:9" ht="15" x14ac:dyDescent="0.2">
      <c r="B36" s="22" t="s">
        <v>7</v>
      </c>
      <c r="C36" s="25" t="s">
        <v>45</v>
      </c>
      <c r="D36" s="26"/>
      <c r="E36" s="109"/>
      <c r="F36" s="144"/>
      <c r="H36" s="9"/>
    </row>
    <row r="37" spans="2:9" ht="15" x14ac:dyDescent="0.2">
      <c r="B37" s="22" t="s">
        <v>9</v>
      </c>
      <c r="C37" s="25" t="s">
        <v>46</v>
      </c>
      <c r="D37" s="26"/>
      <c r="E37" s="109"/>
      <c r="F37" s="144"/>
      <c r="H37" s="9"/>
    </row>
    <row r="38" spans="2:9" ht="15" x14ac:dyDescent="0.2">
      <c r="B38" s="22" t="s">
        <v>15</v>
      </c>
      <c r="C38" s="25" t="s">
        <v>47</v>
      </c>
      <c r="D38" s="26"/>
      <c r="E38" s="109"/>
      <c r="F38" s="144"/>
      <c r="H38" s="9"/>
      <c r="I38" s="105"/>
    </row>
    <row r="39" spans="2:9" ht="15" x14ac:dyDescent="0.2">
      <c r="B39" s="22" t="s">
        <v>16</v>
      </c>
      <c r="C39" s="25" t="s">
        <v>48</v>
      </c>
      <c r="D39" s="26"/>
      <c r="E39" s="109"/>
      <c r="F39" s="144"/>
      <c r="H39" s="9"/>
      <c r="I39" s="105"/>
    </row>
    <row r="40" spans="2:9" ht="15.75" thickBot="1" x14ac:dyDescent="0.25">
      <c r="B40" s="132" t="s">
        <v>24</v>
      </c>
      <c r="C40" s="133" t="s">
        <v>188</v>
      </c>
      <c r="D40" s="134"/>
      <c r="E40" s="135">
        <v>18063796</v>
      </c>
      <c r="F40" s="162">
        <v>18043796</v>
      </c>
      <c r="H40" s="9"/>
      <c r="I40" s="105"/>
    </row>
    <row r="41" spans="2:9" ht="15.75" thickTop="1" thickBot="1" x14ac:dyDescent="0.25">
      <c r="B41" s="17"/>
      <c r="C41" s="18" t="s">
        <v>11</v>
      </c>
      <c r="D41" s="127"/>
      <c r="E41" s="30">
        <f>SUM(E36:E40)</f>
        <v>18063796</v>
      </c>
      <c r="F41" s="98">
        <f>SUM(F36:F40)</f>
        <v>18043796</v>
      </c>
      <c r="H41" s="9"/>
    </row>
    <row r="42" spans="2:9" ht="15" thickTop="1" x14ac:dyDescent="0.2">
      <c r="B42" s="11" t="s">
        <v>49</v>
      </c>
      <c r="C42" s="21" t="s">
        <v>50</v>
      </c>
      <c r="D42" s="13"/>
      <c r="E42" s="110"/>
      <c r="F42" s="158"/>
      <c r="H42" s="9"/>
    </row>
    <row r="43" spans="2:9" ht="14.25" x14ac:dyDescent="0.2">
      <c r="B43" s="22" t="s">
        <v>51</v>
      </c>
      <c r="C43" s="23" t="s">
        <v>52</v>
      </c>
      <c r="D43" s="24"/>
      <c r="E43" s="111"/>
      <c r="F43" s="159"/>
      <c r="H43" s="9"/>
    </row>
    <row r="44" spans="2:9" ht="15" x14ac:dyDescent="0.2">
      <c r="B44" s="22" t="s">
        <v>7</v>
      </c>
      <c r="C44" s="25" t="s">
        <v>53</v>
      </c>
      <c r="D44" s="26"/>
      <c r="E44" s="109"/>
      <c r="F44" s="144"/>
      <c r="H44" s="9"/>
    </row>
    <row r="45" spans="2:9" ht="15" x14ac:dyDescent="0.2">
      <c r="B45" s="22" t="s">
        <v>9</v>
      </c>
      <c r="C45" s="25" t="s">
        <v>54</v>
      </c>
      <c r="D45" s="26"/>
      <c r="E45" s="109"/>
      <c r="F45" s="144"/>
      <c r="H45" s="9"/>
    </row>
    <row r="46" spans="2:9" ht="15.75" thickBot="1" x14ac:dyDescent="0.25">
      <c r="B46" s="15" t="s">
        <v>15</v>
      </c>
      <c r="C46" s="33" t="s">
        <v>55</v>
      </c>
      <c r="D46" s="28"/>
      <c r="E46" s="108"/>
      <c r="F46" s="160"/>
      <c r="H46" s="9"/>
    </row>
    <row r="47" spans="2:9" ht="16.5" thickTop="1" thickBot="1" x14ac:dyDescent="0.25">
      <c r="B47" s="17"/>
      <c r="C47" s="18" t="s">
        <v>26</v>
      </c>
      <c r="D47" s="19"/>
      <c r="E47" s="171"/>
      <c r="F47" s="99">
        <f>SUM(F44:F46)</f>
        <v>0</v>
      </c>
      <c r="H47" s="9"/>
    </row>
    <row r="48" spans="2:9" ht="15.75" thickTop="1" x14ac:dyDescent="0.2">
      <c r="B48" s="11" t="s">
        <v>56</v>
      </c>
      <c r="C48" s="21" t="s">
        <v>57</v>
      </c>
      <c r="D48" s="31"/>
      <c r="E48" s="112"/>
      <c r="F48" s="161"/>
      <c r="H48" s="9"/>
    </row>
    <row r="49" spans="2:10" ht="15" x14ac:dyDescent="0.2">
      <c r="B49" s="22" t="s">
        <v>29</v>
      </c>
      <c r="C49" s="23" t="s">
        <v>58</v>
      </c>
      <c r="D49" s="26"/>
      <c r="E49" s="109"/>
      <c r="F49" s="144"/>
      <c r="H49" s="9"/>
    </row>
    <row r="50" spans="2:10" ht="15.75" thickBot="1" x14ac:dyDescent="0.25">
      <c r="B50" s="15"/>
      <c r="C50" s="27" t="s">
        <v>59</v>
      </c>
      <c r="D50" s="28"/>
      <c r="E50" s="29">
        <f>E28</f>
        <v>18063796</v>
      </c>
      <c r="F50" s="97">
        <f>F28</f>
        <v>18043796</v>
      </c>
      <c r="H50" s="9"/>
      <c r="I50" s="9"/>
    </row>
    <row r="51" spans="2:10" ht="17.25" thickTop="1" thickBot="1" x14ac:dyDescent="0.25">
      <c r="B51" s="17"/>
      <c r="C51" s="18" t="s">
        <v>60</v>
      </c>
      <c r="D51" s="19"/>
      <c r="E51" s="20">
        <f>E50+E26</f>
        <v>21567448</v>
      </c>
      <c r="F51" s="101">
        <f>F50+F26</f>
        <v>18878331.304900002</v>
      </c>
      <c r="H51" s="9"/>
    </row>
    <row r="52" spans="2:10" ht="17.25" thickTop="1" thickBot="1" x14ac:dyDescent="0.25">
      <c r="B52" s="122"/>
      <c r="C52" s="123"/>
      <c r="D52" s="124"/>
      <c r="E52" s="172"/>
      <c r="F52" s="181"/>
      <c r="H52" s="130"/>
      <c r="I52" s="105"/>
    </row>
    <row r="53" spans="2:10" ht="26.25" customHeight="1" thickTop="1" x14ac:dyDescent="0.2">
      <c r="B53" s="197"/>
      <c r="C53" s="12" t="s">
        <v>61</v>
      </c>
      <c r="D53" s="199" t="s">
        <v>1</v>
      </c>
      <c r="E53" s="110"/>
      <c r="F53" s="100" t="s">
        <v>194</v>
      </c>
      <c r="H53" s="125"/>
      <c r="I53" s="9"/>
    </row>
    <row r="54" spans="2:10" ht="15" thickBot="1" x14ac:dyDescent="0.25">
      <c r="B54" s="198"/>
      <c r="C54" s="16"/>
      <c r="D54" s="200"/>
      <c r="E54" s="173"/>
      <c r="F54" s="119" t="s">
        <v>195</v>
      </c>
      <c r="I54" s="9"/>
    </row>
    <row r="55" spans="2:10" ht="15" thickTop="1" x14ac:dyDescent="0.2">
      <c r="B55" s="11"/>
      <c r="C55" s="21"/>
      <c r="D55" s="13"/>
      <c r="E55" s="110"/>
      <c r="F55" s="158"/>
    </row>
    <row r="56" spans="2:10" ht="16.5" thickBot="1" x14ac:dyDescent="0.25">
      <c r="B56" s="15" t="s">
        <v>3</v>
      </c>
      <c r="C56" s="27" t="s">
        <v>62</v>
      </c>
      <c r="D56" s="28"/>
      <c r="E56" s="35">
        <f>E57+E62+E69+E70+E71</f>
        <v>5214020</v>
      </c>
      <c r="F56" s="102">
        <f>F57+F62+F69+F70+F71</f>
        <v>4513402.6374000004</v>
      </c>
      <c r="I56" s="9"/>
    </row>
    <row r="57" spans="2:10" ht="15" thickTop="1" x14ac:dyDescent="0.2">
      <c r="B57" s="11" t="s">
        <v>63</v>
      </c>
      <c r="C57" s="21" t="s">
        <v>64</v>
      </c>
      <c r="D57" s="13"/>
      <c r="E57" s="110"/>
      <c r="F57" s="158"/>
    </row>
    <row r="58" spans="2:10" ht="15" x14ac:dyDescent="0.2">
      <c r="B58" s="22" t="s">
        <v>65</v>
      </c>
      <c r="C58" s="36" t="s">
        <v>66</v>
      </c>
      <c r="D58" s="26"/>
      <c r="E58" s="109"/>
      <c r="F58" s="144"/>
      <c r="I58" s="9"/>
    </row>
    <row r="59" spans="2:10" ht="15" x14ac:dyDescent="0.2">
      <c r="B59" s="22" t="s">
        <v>7</v>
      </c>
      <c r="C59" s="25" t="s">
        <v>67</v>
      </c>
      <c r="D59" s="26"/>
      <c r="E59" s="109">
        <v>5867</v>
      </c>
      <c r="F59" s="144">
        <v>45227.6374</v>
      </c>
    </row>
    <row r="60" spans="2:10" ht="15" x14ac:dyDescent="0.2">
      <c r="B60" s="22" t="s">
        <v>9</v>
      </c>
      <c r="C60" s="25" t="s">
        <v>68</v>
      </c>
      <c r="D60" s="26"/>
      <c r="E60" s="109"/>
      <c r="F60" s="144"/>
    </row>
    <row r="61" spans="2:10" ht="15.75" thickBot="1" x14ac:dyDescent="0.25">
      <c r="B61" s="15" t="s">
        <v>15</v>
      </c>
      <c r="C61" s="33" t="s">
        <v>69</v>
      </c>
      <c r="D61" s="28"/>
      <c r="E61" s="108"/>
      <c r="F61" s="160"/>
      <c r="I61" s="9"/>
    </row>
    <row r="62" spans="2:10" ht="16.5" thickTop="1" thickBot="1" x14ac:dyDescent="0.25">
      <c r="B62" s="17"/>
      <c r="C62" s="18" t="s">
        <v>11</v>
      </c>
      <c r="D62" s="19"/>
      <c r="E62" s="34">
        <f>SUM(E58:E61)</f>
        <v>5867</v>
      </c>
      <c r="F62" s="99">
        <f>SUM(F58:F61)</f>
        <v>45227.6374</v>
      </c>
    </row>
    <row r="63" spans="2:10" ht="15.75" thickTop="1" x14ac:dyDescent="0.2">
      <c r="B63" s="11" t="s">
        <v>49</v>
      </c>
      <c r="C63" s="37" t="s">
        <v>70</v>
      </c>
      <c r="D63" s="31"/>
      <c r="E63" s="112"/>
      <c r="F63" s="161"/>
    </row>
    <row r="64" spans="2:10" ht="15" x14ac:dyDescent="0.2">
      <c r="B64" s="22" t="s">
        <v>7</v>
      </c>
      <c r="C64" s="25" t="s">
        <v>71</v>
      </c>
      <c r="D64" s="26"/>
      <c r="E64" s="109">
        <v>3647047</v>
      </c>
      <c r="F64" s="144">
        <v>3336655</v>
      </c>
      <c r="H64" s="105"/>
      <c r="I64" s="107"/>
      <c r="J64" s="9"/>
    </row>
    <row r="65" spans="2:9" ht="15" x14ac:dyDescent="0.2">
      <c r="B65" s="22" t="s">
        <v>9</v>
      </c>
      <c r="C65" s="25" t="s">
        <v>72</v>
      </c>
      <c r="D65" s="26"/>
      <c r="E65" s="109">
        <v>1552989</v>
      </c>
      <c r="F65" s="144">
        <v>1127520</v>
      </c>
      <c r="H65" s="105"/>
      <c r="I65" s="128"/>
    </row>
    <row r="66" spans="2:9" ht="15" x14ac:dyDescent="0.2">
      <c r="B66" s="22" t="s">
        <v>15</v>
      </c>
      <c r="C66" s="25" t="s">
        <v>73</v>
      </c>
      <c r="D66" s="26"/>
      <c r="E66" s="109">
        <v>8117</v>
      </c>
      <c r="F66" s="144">
        <v>4000</v>
      </c>
      <c r="H66" s="105"/>
      <c r="I66" s="129"/>
    </row>
    <row r="67" spans="2:9" ht="15" x14ac:dyDescent="0.2">
      <c r="B67" s="22" t="s">
        <v>16</v>
      </c>
      <c r="C67" s="25" t="s">
        <v>190</v>
      </c>
      <c r="D67" s="26"/>
      <c r="E67" s="109"/>
      <c r="F67" s="144"/>
      <c r="H67" s="105"/>
      <c r="I67" s="129"/>
    </row>
    <row r="68" spans="2:9" ht="15.75" thickBot="1" x14ac:dyDescent="0.25">
      <c r="B68" s="15" t="s">
        <v>24</v>
      </c>
      <c r="C68" s="33" t="s">
        <v>74</v>
      </c>
      <c r="D68" s="28"/>
      <c r="E68" s="108"/>
      <c r="F68" s="160"/>
      <c r="H68" s="105"/>
      <c r="I68" s="9"/>
    </row>
    <row r="69" spans="2:9" ht="16.5" thickTop="1" thickBot="1" x14ac:dyDescent="0.25">
      <c r="B69" s="17"/>
      <c r="C69" s="18" t="s">
        <v>17</v>
      </c>
      <c r="D69" s="19"/>
      <c r="E69" s="34">
        <f>SUM(E63:E68)</f>
        <v>5208153</v>
      </c>
      <c r="F69" s="99">
        <f>SUM(F63:F68)</f>
        <v>4468175</v>
      </c>
      <c r="H69" s="9"/>
    </row>
    <row r="70" spans="2:9" ht="15.75" thickTop="1" x14ac:dyDescent="0.2">
      <c r="B70" s="38" t="s">
        <v>51</v>
      </c>
      <c r="C70" s="37" t="s">
        <v>84</v>
      </c>
      <c r="D70" s="31"/>
      <c r="E70" s="112"/>
      <c r="F70" s="161"/>
      <c r="I70" s="9"/>
    </row>
    <row r="71" spans="2:9" ht="15.75" thickBot="1" x14ac:dyDescent="0.25">
      <c r="B71" s="15" t="s">
        <v>56</v>
      </c>
      <c r="C71" s="39" t="s">
        <v>75</v>
      </c>
      <c r="D71" s="28"/>
      <c r="E71" s="108"/>
      <c r="F71" s="160"/>
      <c r="I71" s="9"/>
    </row>
    <row r="72" spans="2:9" ht="16.5" thickTop="1" thickBot="1" x14ac:dyDescent="0.25">
      <c r="B72" s="17"/>
      <c r="C72" s="18" t="s">
        <v>76</v>
      </c>
      <c r="D72" s="19"/>
      <c r="E72" s="30">
        <f>E56</f>
        <v>5214020</v>
      </c>
      <c r="F72" s="98">
        <f>F56</f>
        <v>4513402.6374000004</v>
      </c>
      <c r="H72" s="105"/>
      <c r="I72" s="9"/>
    </row>
    <row r="73" spans="2:9" ht="15.75" thickTop="1" x14ac:dyDescent="0.2">
      <c r="B73" s="11"/>
      <c r="C73" s="21"/>
      <c r="D73" s="31"/>
      <c r="E73" s="112"/>
      <c r="F73" s="161"/>
      <c r="I73" s="9"/>
    </row>
    <row r="74" spans="2:9" ht="15.75" thickBot="1" x14ac:dyDescent="0.25">
      <c r="B74" s="15" t="s">
        <v>34</v>
      </c>
      <c r="C74" s="27" t="s">
        <v>77</v>
      </c>
      <c r="D74" s="28"/>
      <c r="E74" s="29">
        <f>E78+E83</f>
        <v>16269794</v>
      </c>
      <c r="F74" s="97">
        <f>F78+F83</f>
        <v>13364928.6675</v>
      </c>
      <c r="H74" s="9"/>
      <c r="I74" s="9"/>
    </row>
    <row r="75" spans="2:9" ht="15.75" thickTop="1" x14ac:dyDescent="0.2">
      <c r="B75" s="11" t="s">
        <v>63</v>
      </c>
      <c r="C75" s="37" t="s">
        <v>78</v>
      </c>
      <c r="D75" s="31"/>
      <c r="E75" s="112"/>
      <c r="F75" s="161"/>
    </row>
    <row r="76" spans="2:9" ht="15" x14ac:dyDescent="0.2">
      <c r="B76" s="22" t="s">
        <v>7</v>
      </c>
      <c r="C76" s="25" t="s">
        <v>79</v>
      </c>
      <c r="D76" s="26"/>
      <c r="E76" s="109"/>
      <c r="F76" s="144"/>
      <c r="I76" s="9"/>
    </row>
    <row r="77" spans="2:9" ht="15.75" thickBot="1" x14ac:dyDescent="0.25">
      <c r="B77" s="15" t="s">
        <v>9</v>
      </c>
      <c r="C77" s="33" t="s">
        <v>80</v>
      </c>
      <c r="D77" s="28"/>
      <c r="E77" s="108"/>
      <c r="F77" s="160"/>
    </row>
    <row r="78" spans="2:9" ht="16.5" thickTop="1" thickBot="1" x14ac:dyDescent="0.25">
      <c r="B78" s="17"/>
      <c r="C78" s="18" t="s">
        <v>81</v>
      </c>
      <c r="D78" s="19"/>
      <c r="E78" s="171"/>
      <c r="F78" s="99">
        <f>SUM(F75:F77)</f>
        <v>0</v>
      </c>
      <c r="H78" s="9"/>
    </row>
    <row r="79" spans="2:9" ht="15.75" thickTop="1" x14ac:dyDescent="0.2">
      <c r="B79" s="11" t="s">
        <v>65</v>
      </c>
      <c r="C79" s="37" t="s">
        <v>82</v>
      </c>
      <c r="D79" s="31"/>
      <c r="E79" s="112"/>
      <c r="F79" s="161"/>
    </row>
    <row r="80" spans="2:9" ht="15" x14ac:dyDescent="0.2">
      <c r="B80" s="136">
        <v>2.1</v>
      </c>
      <c r="C80" s="143" t="s">
        <v>189</v>
      </c>
      <c r="D80" s="137"/>
      <c r="E80" s="138">
        <v>16269794</v>
      </c>
      <c r="F80" s="163">
        <v>13364928.6675</v>
      </c>
      <c r="H80" s="105"/>
      <c r="I80" s="125"/>
    </row>
    <row r="81" spans="2:10" ht="15" x14ac:dyDescent="0.2">
      <c r="B81" s="22" t="s">
        <v>49</v>
      </c>
      <c r="C81" s="36" t="s">
        <v>83</v>
      </c>
      <c r="D81" s="26"/>
      <c r="E81" s="109"/>
      <c r="F81" s="144"/>
    </row>
    <row r="82" spans="2:10" ht="15.75" thickBot="1" x14ac:dyDescent="0.25">
      <c r="B82" s="139" t="s">
        <v>51</v>
      </c>
      <c r="C82" s="140" t="s">
        <v>84</v>
      </c>
      <c r="D82" s="141"/>
      <c r="E82" s="142"/>
      <c r="F82" s="164"/>
      <c r="H82" s="9"/>
      <c r="J82" s="9"/>
    </row>
    <row r="83" spans="2:10" ht="16.5" thickTop="1" thickBot="1" x14ac:dyDescent="0.25">
      <c r="B83" s="17"/>
      <c r="C83" s="18" t="s">
        <v>85</v>
      </c>
      <c r="D83" s="19"/>
      <c r="E83" s="30">
        <f>E79+E80+E81+E82</f>
        <v>16269794</v>
      </c>
      <c r="F83" s="98">
        <f>F79+F80+F81+F82</f>
        <v>13364928.6675</v>
      </c>
    </row>
    <row r="84" spans="2:10" ht="16.5" thickTop="1" thickBot="1" x14ac:dyDescent="0.25">
      <c r="B84" s="17"/>
      <c r="C84" s="18" t="s">
        <v>86</v>
      </c>
      <c r="D84" s="19"/>
      <c r="E84" s="30">
        <f>E83+E72</f>
        <v>21483814</v>
      </c>
      <c r="F84" s="98">
        <f>F83+F72</f>
        <v>17878331.304900002</v>
      </c>
      <c r="H84" s="9"/>
      <c r="I84" s="9"/>
      <c r="J84" s="9"/>
    </row>
    <row r="85" spans="2:10" ht="15.75" thickTop="1" x14ac:dyDescent="0.2">
      <c r="B85" s="11"/>
      <c r="C85" s="21"/>
      <c r="D85" s="31"/>
      <c r="E85" s="112"/>
      <c r="F85" s="161"/>
      <c r="I85" s="9"/>
    </row>
    <row r="86" spans="2:10" ht="16.5" thickBot="1" x14ac:dyDescent="0.25">
      <c r="B86" s="15" t="s">
        <v>87</v>
      </c>
      <c r="C86" s="27" t="s">
        <v>88</v>
      </c>
      <c r="D86" s="28"/>
      <c r="E86" s="35">
        <f>E97</f>
        <v>83634</v>
      </c>
      <c r="F86" s="102">
        <f>F97</f>
        <v>1000000</v>
      </c>
      <c r="I86" s="9"/>
    </row>
    <row r="87" spans="2:10" s="3" customFormat="1" ht="30.75" thickTop="1" x14ac:dyDescent="0.2">
      <c r="B87" s="11" t="s">
        <v>63</v>
      </c>
      <c r="C87" s="40" t="s">
        <v>89</v>
      </c>
      <c r="D87" s="31"/>
      <c r="E87" s="112"/>
      <c r="F87" s="161"/>
    </row>
    <row r="88" spans="2:10" s="3" customFormat="1" ht="30" x14ac:dyDescent="0.2">
      <c r="B88" s="22" t="s">
        <v>65</v>
      </c>
      <c r="C88" s="41" t="s">
        <v>90</v>
      </c>
      <c r="D88" s="26"/>
      <c r="E88" s="109"/>
      <c r="F88" s="144"/>
    </row>
    <row r="89" spans="2:10" ht="15" x14ac:dyDescent="0.2">
      <c r="B89" s="22" t="s">
        <v>49</v>
      </c>
      <c r="C89" s="36" t="s">
        <v>91</v>
      </c>
      <c r="D89" s="26"/>
      <c r="E89" s="109">
        <v>1000000</v>
      </c>
      <c r="F89" s="144">
        <v>1000000</v>
      </c>
    </row>
    <row r="90" spans="2:10" ht="15" x14ac:dyDescent="0.2">
      <c r="B90" s="22" t="s">
        <v>51</v>
      </c>
      <c r="C90" s="36" t="s">
        <v>92</v>
      </c>
      <c r="D90" s="26"/>
      <c r="E90" s="109"/>
      <c r="F90" s="144"/>
      <c r="I90" s="9"/>
    </row>
    <row r="91" spans="2:10" ht="15" x14ac:dyDescent="0.2">
      <c r="B91" s="22" t="s">
        <v>56</v>
      </c>
      <c r="C91" s="36" t="s">
        <v>93</v>
      </c>
      <c r="D91" s="26"/>
      <c r="E91" s="109"/>
      <c r="F91" s="144"/>
      <c r="I91" s="9"/>
    </row>
    <row r="92" spans="2:10" ht="15" x14ac:dyDescent="0.2">
      <c r="B92" s="22" t="s">
        <v>94</v>
      </c>
      <c r="C92" s="36" t="s">
        <v>95</v>
      </c>
      <c r="D92" s="26"/>
      <c r="E92" s="109"/>
      <c r="F92" s="144"/>
    </row>
    <row r="93" spans="2:10" ht="15" x14ac:dyDescent="0.2">
      <c r="B93" s="22" t="s">
        <v>31</v>
      </c>
      <c r="C93" s="36" t="s">
        <v>96</v>
      </c>
      <c r="D93" s="26"/>
      <c r="E93" s="109"/>
      <c r="F93" s="144"/>
    </row>
    <row r="94" spans="2:10" ht="15" x14ac:dyDescent="0.2">
      <c r="B94" s="22" t="s">
        <v>97</v>
      </c>
      <c r="C94" s="36" t="s">
        <v>98</v>
      </c>
      <c r="D94" s="26"/>
      <c r="E94" s="109"/>
      <c r="F94" s="144"/>
    </row>
    <row r="95" spans="2:10" ht="15" x14ac:dyDescent="0.2">
      <c r="B95" s="22" t="s">
        <v>99</v>
      </c>
      <c r="C95" s="36" t="s">
        <v>100</v>
      </c>
      <c r="D95" s="26"/>
      <c r="E95" s="109"/>
      <c r="F95" s="144"/>
    </row>
    <row r="96" spans="2:10" ht="15.75" thickBot="1" x14ac:dyDescent="0.25">
      <c r="B96" s="15" t="s">
        <v>101</v>
      </c>
      <c r="C96" s="39" t="s">
        <v>102</v>
      </c>
      <c r="D96" s="28"/>
      <c r="E96" s="108">
        <v>-916366</v>
      </c>
      <c r="F96" s="160"/>
    </row>
    <row r="97" spans="2:8" ht="16.5" thickTop="1" thickBot="1" x14ac:dyDescent="0.25">
      <c r="B97" s="17"/>
      <c r="C97" s="18" t="s">
        <v>103</v>
      </c>
      <c r="D97" s="19"/>
      <c r="E97" s="30">
        <f>SUM(E87:E96)</f>
        <v>83634</v>
      </c>
      <c r="F97" s="98">
        <f>SUM(F87:F96)</f>
        <v>1000000</v>
      </c>
    </row>
    <row r="98" spans="2:8" ht="15.75" thickTop="1" x14ac:dyDescent="0.2">
      <c r="B98" s="11"/>
      <c r="C98" s="21"/>
      <c r="D98" s="31"/>
      <c r="E98" s="112"/>
      <c r="F98" s="161"/>
    </row>
    <row r="99" spans="2:8" ht="16.5" thickBot="1" x14ac:dyDescent="0.25">
      <c r="B99" s="15"/>
      <c r="C99" s="27" t="s">
        <v>104</v>
      </c>
      <c r="D99" s="28"/>
      <c r="E99" s="35">
        <f>E97+E84</f>
        <v>21567448</v>
      </c>
      <c r="F99" s="102">
        <f>F97+F84</f>
        <v>18878331.304900002</v>
      </c>
      <c r="H99" s="9"/>
    </row>
    <row r="100" spans="2:8" ht="16.5" thickTop="1" x14ac:dyDescent="0.25">
      <c r="B100" s="1"/>
    </row>
    <row r="103" spans="2:8" x14ac:dyDescent="0.2">
      <c r="F103" s="9"/>
    </row>
    <row r="106" spans="2:8" x14ac:dyDescent="0.2">
      <c r="F106" s="105"/>
    </row>
    <row r="107" spans="2:8" x14ac:dyDescent="0.2">
      <c r="F107" s="105"/>
      <c r="H107" s="105"/>
    </row>
    <row r="108" spans="2:8" x14ac:dyDescent="0.2">
      <c r="F108" s="105"/>
    </row>
    <row r="109" spans="2:8" x14ac:dyDescent="0.2">
      <c r="F109" s="105"/>
      <c r="H109" s="9"/>
    </row>
    <row r="110" spans="2:8" x14ac:dyDescent="0.2">
      <c r="F110" s="105"/>
    </row>
    <row r="111" spans="2:8" x14ac:dyDescent="0.2">
      <c r="F111" s="105"/>
    </row>
    <row r="112" spans="2:8" x14ac:dyDescent="0.2">
      <c r="F112" s="105"/>
    </row>
    <row r="113" spans="6:6" x14ac:dyDescent="0.2">
      <c r="F113" s="105"/>
    </row>
    <row r="114" spans="6:6" x14ac:dyDescent="0.2">
      <c r="F114" s="105"/>
    </row>
    <row r="115" spans="6:6" x14ac:dyDescent="0.2">
      <c r="F115" s="105"/>
    </row>
    <row r="116" spans="6:6" x14ac:dyDescent="0.2">
      <c r="F116" s="105"/>
    </row>
  </sheetData>
  <mergeCells count="4">
    <mergeCell ref="B2:B3"/>
    <mergeCell ref="D2:D3"/>
    <mergeCell ref="B53:B54"/>
    <mergeCell ref="D53:D54"/>
  </mergeCells>
  <phoneticPr fontId="10" type="noConversion"/>
  <printOptions horizontalCentered="1" verticalCentered="1"/>
  <pageMargins left="0.17" right="0.46" top="0.78500000000000003" bottom="0.24" header="0.17" footer="0.16"/>
  <pageSetup paperSize="9" scale="96" orientation="portrait" r:id="rId1"/>
  <headerFooter alignWithMargins="0"/>
  <rowBreaks count="1" manualBreakCount="1">
    <brk id="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60"/>
  <sheetViews>
    <sheetView topLeftCell="A26" workbookViewId="0">
      <selection activeCell="B2" sqref="B2:F37"/>
    </sheetView>
  </sheetViews>
  <sheetFormatPr defaultRowHeight="12.75" x14ac:dyDescent="0.2"/>
  <cols>
    <col min="1" max="1" width="3.42578125" customWidth="1"/>
    <col min="2" max="2" width="7.5703125" customWidth="1"/>
    <col min="3" max="3" width="49.5703125" bestFit="1" customWidth="1"/>
    <col min="4" max="4" width="11.7109375" customWidth="1"/>
    <col min="5" max="5" width="11.7109375" style="105" customWidth="1"/>
    <col min="6" max="6" width="15.42578125" customWidth="1"/>
    <col min="8" max="8" width="15" bestFit="1" customWidth="1"/>
    <col min="9" max="9" width="11.28515625" bestFit="1" customWidth="1"/>
  </cols>
  <sheetData>
    <row r="2" spans="2:9" ht="18.75" x14ac:dyDescent="0.3">
      <c r="B2" s="72" t="s">
        <v>105</v>
      </c>
    </row>
    <row r="3" spans="2:9" ht="18.75" x14ac:dyDescent="0.3">
      <c r="B3" s="72" t="s">
        <v>106</v>
      </c>
    </row>
    <row r="4" spans="2:9" ht="19.5" thickBot="1" x14ac:dyDescent="0.35">
      <c r="B4" s="4"/>
    </row>
    <row r="5" spans="2:9" ht="42" customHeight="1" thickTop="1" x14ac:dyDescent="0.25">
      <c r="B5" s="201" t="s">
        <v>107</v>
      </c>
      <c r="C5" s="203" t="s">
        <v>108</v>
      </c>
      <c r="D5" s="42" t="s">
        <v>109</v>
      </c>
      <c r="E5" s="166" t="s">
        <v>2</v>
      </c>
      <c r="F5" s="43" t="s">
        <v>2</v>
      </c>
    </row>
    <row r="6" spans="2:9" ht="16.5" thickBot="1" x14ac:dyDescent="0.3">
      <c r="B6" s="202"/>
      <c r="C6" s="204"/>
      <c r="D6" s="44" t="s">
        <v>184</v>
      </c>
      <c r="E6" s="167">
        <v>2013</v>
      </c>
      <c r="F6" s="45">
        <v>2012</v>
      </c>
    </row>
    <row r="7" spans="2:9" s="2" customFormat="1" ht="16.5" thickTop="1" x14ac:dyDescent="0.2">
      <c r="B7" s="61">
        <v>1</v>
      </c>
      <c r="C7" s="63" t="s">
        <v>110</v>
      </c>
      <c r="D7" s="63"/>
      <c r="E7" s="64">
        <v>0</v>
      </c>
      <c r="F7" s="65">
        <v>0</v>
      </c>
      <c r="H7" s="106"/>
    </row>
    <row r="8" spans="2:9" s="2" customFormat="1" ht="15.75" x14ac:dyDescent="0.2">
      <c r="B8" s="46">
        <v>2</v>
      </c>
      <c r="C8" s="47" t="s">
        <v>111</v>
      </c>
      <c r="D8" s="47"/>
      <c r="E8" s="48">
        <v>0</v>
      </c>
      <c r="F8" s="49">
        <v>0</v>
      </c>
      <c r="H8" s="10"/>
      <c r="I8" s="106"/>
    </row>
    <row r="9" spans="2:9" s="2" customFormat="1" ht="31.5" x14ac:dyDescent="0.2">
      <c r="B9" s="46">
        <v>3</v>
      </c>
      <c r="C9" s="50" t="s">
        <v>112</v>
      </c>
      <c r="D9" s="47"/>
      <c r="E9" s="48">
        <v>0</v>
      </c>
      <c r="F9" s="49"/>
      <c r="H9" s="10"/>
      <c r="I9" s="104"/>
    </row>
    <row r="10" spans="2:9" s="2" customFormat="1" ht="15.75" x14ac:dyDescent="0.2">
      <c r="B10" s="46">
        <v>4</v>
      </c>
      <c r="C10" s="47" t="s">
        <v>113</v>
      </c>
      <c r="D10" s="47"/>
      <c r="E10" s="48">
        <v>0</v>
      </c>
      <c r="F10" s="49">
        <v>-2107209</v>
      </c>
      <c r="H10" s="106"/>
      <c r="I10" s="104"/>
    </row>
    <row r="11" spans="2:9" s="2" customFormat="1" ht="15.75" x14ac:dyDescent="0.2">
      <c r="B11" s="46">
        <v>5</v>
      </c>
      <c r="C11" s="47" t="s">
        <v>114</v>
      </c>
      <c r="D11" s="47"/>
      <c r="E11" s="48">
        <f>E12+E13</f>
        <v>-477586</v>
      </c>
      <c r="F11" s="49">
        <f>F12+F13</f>
        <v>-748200</v>
      </c>
      <c r="H11" s="106"/>
      <c r="I11" s="104"/>
    </row>
    <row r="12" spans="2:9" s="2" customFormat="1" ht="15.75" x14ac:dyDescent="0.2">
      <c r="B12" s="46"/>
      <c r="C12" s="47" t="s">
        <v>115</v>
      </c>
      <c r="D12" s="47"/>
      <c r="E12" s="48">
        <v>-472727</v>
      </c>
      <c r="F12" s="49">
        <v>-748200</v>
      </c>
      <c r="H12" s="106"/>
    </row>
    <row r="13" spans="2:9" s="2" customFormat="1" ht="15.75" x14ac:dyDescent="0.2">
      <c r="B13" s="46"/>
      <c r="C13" s="47" t="s">
        <v>116</v>
      </c>
      <c r="D13" s="47"/>
      <c r="E13" s="48">
        <v>-4859</v>
      </c>
      <c r="F13" s="49"/>
      <c r="H13" s="106"/>
    </row>
    <row r="14" spans="2:9" s="2" customFormat="1" ht="15.75" x14ac:dyDescent="0.2">
      <c r="B14" s="46" t="s">
        <v>29</v>
      </c>
      <c r="C14" s="47" t="s">
        <v>117</v>
      </c>
      <c r="D14" s="47"/>
      <c r="E14" s="48">
        <v>0</v>
      </c>
      <c r="F14" s="49"/>
      <c r="H14" s="106"/>
      <c r="I14" s="10"/>
    </row>
    <row r="15" spans="2:9" s="2" customFormat="1" ht="15.75" x14ac:dyDescent="0.2">
      <c r="B15" s="46" t="s">
        <v>118</v>
      </c>
      <c r="C15" s="47" t="s">
        <v>119</v>
      </c>
      <c r="D15" s="47"/>
      <c r="E15" s="48">
        <f>SUM(E16:E19)</f>
        <v>-438025</v>
      </c>
      <c r="F15" s="131">
        <f>SUM(F16:F19)</f>
        <v>-892921</v>
      </c>
      <c r="H15" s="106"/>
      <c r="I15" s="104"/>
    </row>
    <row r="16" spans="2:9" s="2" customFormat="1" ht="15.75" x14ac:dyDescent="0.2">
      <c r="B16" s="46">
        <v>7.1</v>
      </c>
      <c r="C16" s="47" t="s">
        <v>192</v>
      </c>
      <c r="D16" s="47"/>
      <c r="E16" s="48">
        <v>-154317</v>
      </c>
      <c r="F16" s="168">
        <v>-166843</v>
      </c>
      <c r="H16" s="106"/>
      <c r="I16" s="165"/>
    </row>
    <row r="17" spans="2:9" s="2" customFormat="1" ht="15.75" x14ac:dyDescent="0.2">
      <c r="B17" s="46">
        <v>7.2</v>
      </c>
      <c r="C17" s="47" t="s">
        <v>197</v>
      </c>
      <c r="D17" s="47"/>
      <c r="E17" s="48">
        <v>-18120</v>
      </c>
      <c r="F17" s="168">
        <v>-18120</v>
      </c>
      <c r="H17" s="106"/>
      <c r="I17" s="104"/>
    </row>
    <row r="18" spans="2:9" s="2" customFormat="1" ht="15.75" x14ac:dyDescent="0.2">
      <c r="B18" s="46">
        <v>7.3</v>
      </c>
      <c r="C18" s="47" t="s">
        <v>198</v>
      </c>
      <c r="D18" s="47"/>
      <c r="E18" s="48">
        <v>-26115</v>
      </c>
      <c r="F18" s="168">
        <v>-39974</v>
      </c>
      <c r="H18" s="106"/>
      <c r="I18" s="104"/>
    </row>
    <row r="19" spans="2:9" s="2" customFormat="1" ht="16.5" thickBot="1" x14ac:dyDescent="0.25">
      <c r="B19" s="51">
        <v>7.4</v>
      </c>
      <c r="C19" s="52" t="s">
        <v>199</v>
      </c>
      <c r="D19" s="52"/>
      <c r="E19" s="48">
        <v>-239473</v>
      </c>
      <c r="F19" s="169">
        <v>-667984</v>
      </c>
      <c r="H19" s="106"/>
      <c r="I19" s="104"/>
    </row>
    <row r="20" spans="2:9" s="2" customFormat="1" ht="17.25" thickTop="1" thickBot="1" x14ac:dyDescent="0.25">
      <c r="B20" s="55" t="s">
        <v>120</v>
      </c>
      <c r="C20" s="56" t="s">
        <v>121</v>
      </c>
      <c r="D20" s="57"/>
      <c r="E20" s="58">
        <f>E15+E14+E11+E10</f>
        <v>-915611</v>
      </c>
      <c r="F20" s="59">
        <f>F15+F14+F11+F10</f>
        <v>-3748330</v>
      </c>
      <c r="H20" s="10"/>
    </row>
    <row r="21" spans="2:9" s="2" customFormat="1" ht="33" thickTop="1" thickBot="1" x14ac:dyDescent="0.25">
      <c r="B21" s="55" t="s">
        <v>122</v>
      </c>
      <c r="C21" s="60" t="s">
        <v>123</v>
      </c>
      <c r="D21" s="57"/>
      <c r="E21" s="58">
        <f>E7+E8+E20</f>
        <v>-915611</v>
      </c>
      <c r="F21" s="59">
        <f>F7+F8+F20</f>
        <v>-3748330</v>
      </c>
      <c r="H21" s="10"/>
    </row>
    <row r="22" spans="2:9" s="2" customFormat="1" ht="32.25" thickTop="1" x14ac:dyDescent="0.2">
      <c r="B22" s="61" t="s">
        <v>124</v>
      </c>
      <c r="C22" s="62" t="s">
        <v>125</v>
      </c>
      <c r="D22" s="63"/>
      <c r="E22" s="64"/>
      <c r="F22" s="65"/>
      <c r="H22" s="10"/>
    </row>
    <row r="23" spans="2:9" s="2" customFormat="1" ht="15.75" x14ac:dyDescent="0.2">
      <c r="B23" s="46" t="s">
        <v>126</v>
      </c>
      <c r="C23" s="47" t="s">
        <v>127</v>
      </c>
      <c r="D23" s="47"/>
      <c r="E23" s="48"/>
      <c r="F23" s="49"/>
      <c r="H23" s="10"/>
    </row>
    <row r="24" spans="2:9" s="2" customFormat="1" ht="15.75" x14ac:dyDescent="0.2">
      <c r="B24" s="46" t="s">
        <v>128</v>
      </c>
      <c r="C24" s="47" t="s">
        <v>129</v>
      </c>
      <c r="D24" s="47"/>
      <c r="E24" s="48"/>
      <c r="F24" s="49"/>
    </row>
    <row r="25" spans="2:9" s="2" customFormat="1" ht="31.5" x14ac:dyDescent="0.2">
      <c r="B25" s="46" t="s">
        <v>130</v>
      </c>
      <c r="C25" s="50" t="s">
        <v>131</v>
      </c>
      <c r="D25" s="47"/>
      <c r="E25" s="48"/>
      <c r="F25" s="49"/>
    </row>
    <row r="26" spans="2:9" s="2" customFormat="1" ht="15.75" x14ac:dyDescent="0.2">
      <c r="B26" s="46" t="s">
        <v>132</v>
      </c>
      <c r="C26" s="47" t="s">
        <v>133</v>
      </c>
      <c r="D26" s="47"/>
      <c r="E26" s="48">
        <v>-517</v>
      </c>
      <c r="F26" s="49">
        <v>29</v>
      </c>
      <c r="H26" s="106"/>
    </row>
    <row r="27" spans="2:9" s="2" customFormat="1" ht="15.75" x14ac:dyDescent="0.2">
      <c r="B27" s="46" t="s">
        <v>134</v>
      </c>
      <c r="C27" s="47" t="s">
        <v>135</v>
      </c>
      <c r="D27" s="47"/>
      <c r="E27" s="48">
        <v>-238</v>
      </c>
      <c r="F27" s="49">
        <v>-6</v>
      </c>
      <c r="H27" s="10"/>
    </row>
    <row r="28" spans="2:9" s="2" customFormat="1" ht="15.75" x14ac:dyDescent="0.2">
      <c r="B28" s="46" t="s">
        <v>136</v>
      </c>
      <c r="C28" s="47" t="s">
        <v>137</v>
      </c>
      <c r="D28" s="47"/>
      <c r="E28" s="48"/>
      <c r="F28" s="49"/>
    </row>
    <row r="29" spans="2:9" s="2" customFormat="1" ht="31.5" x14ac:dyDescent="0.2">
      <c r="B29" s="46" t="s">
        <v>138</v>
      </c>
      <c r="C29" s="66" t="s">
        <v>139</v>
      </c>
      <c r="D29" s="47"/>
      <c r="E29" s="48">
        <f>SUM(E24:E28)</f>
        <v>-755</v>
      </c>
      <c r="F29" s="49">
        <f>SUM(F24:F28)</f>
        <v>23</v>
      </c>
    </row>
    <row r="30" spans="2:9" s="2" customFormat="1" ht="15.75" x14ac:dyDescent="0.2">
      <c r="B30" s="46" t="s">
        <v>140</v>
      </c>
      <c r="C30" s="67" t="s">
        <v>141</v>
      </c>
      <c r="D30" s="47"/>
      <c r="E30" s="48">
        <f>E21+E29+E22+E23</f>
        <v>-916366</v>
      </c>
      <c r="F30" s="49">
        <f>F21+F29+F22+F23</f>
        <v>-3748307</v>
      </c>
    </row>
    <row r="31" spans="2:9" s="2" customFormat="1" ht="16.5" thickBot="1" x14ac:dyDescent="0.25">
      <c r="B31" s="51" t="s">
        <v>142</v>
      </c>
      <c r="C31" s="52" t="s">
        <v>143</v>
      </c>
      <c r="D31" s="52"/>
      <c r="E31" s="53"/>
      <c r="F31" s="54">
        <v>0</v>
      </c>
    </row>
    <row r="32" spans="2:9" s="2" customFormat="1" ht="16.5" thickTop="1" x14ac:dyDescent="0.2">
      <c r="B32" s="61" t="s">
        <v>144</v>
      </c>
      <c r="C32" s="68" t="s">
        <v>145</v>
      </c>
      <c r="D32" s="63"/>
      <c r="E32" s="69">
        <f>E30+E31</f>
        <v>-916366</v>
      </c>
      <c r="F32" s="70">
        <f>F30+F31</f>
        <v>-3748307</v>
      </c>
    </row>
    <row r="33" spans="2:8" s="2" customFormat="1" ht="16.5" thickBot="1" x14ac:dyDescent="0.25">
      <c r="B33" s="51"/>
      <c r="C33" s="71" t="s">
        <v>146</v>
      </c>
      <c r="D33" s="52"/>
      <c r="E33" s="53"/>
      <c r="F33" s="54"/>
    </row>
    <row r="34" spans="2:8" s="2" customFormat="1" ht="17.25" thickTop="1" thickBot="1" x14ac:dyDescent="0.25">
      <c r="B34" s="55" t="s">
        <v>147</v>
      </c>
      <c r="C34" s="57" t="s">
        <v>148</v>
      </c>
      <c r="D34" s="57"/>
      <c r="E34" s="58"/>
      <c r="F34" s="59"/>
    </row>
    <row r="35" spans="2:8" s="2" customFormat="1" ht="16.5" thickTop="1" x14ac:dyDescent="0.25">
      <c r="B35" s="5"/>
      <c r="E35" s="106"/>
    </row>
    <row r="36" spans="2:8" s="2" customFormat="1" x14ac:dyDescent="0.2">
      <c r="C36" s="2" t="s">
        <v>219</v>
      </c>
      <c r="E36" s="106" t="s">
        <v>221</v>
      </c>
      <c r="F36" s="106"/>
      <c r="H36" s="106"/>
    </row>
    <row r="37" spans="2:8" s="2" customFormat="1" x14ac:dyDescent="0.2">
      <c r="C37" s="2" t="s">
        <v>220</v>
      </c>
      <c r="E37" s="106" t="s">
        <v>222</v>
      </c>
      <c r="F37" s="106"/>
      <c r="H37" s="106"/>
    </row>
    <row r="38" spans="2:8" s="2" customFormat="1" x14ac:dyDescent="0.2">
      <c r="E38" s="106"/>
      <c r="F38" s="106"/>
    </row>
    <row r="39" spans="2:8" s="2" customFormat="1" x14ac:dyDescent="0.2">
      <c r="E39" s="106"/>
      <c r="F39" s="106"/>
    </row>
    <row r="40" spans="2:8" s="2" customFormat="1" x14ac:dyDescent="0.2">
      <c r="E40" s="106"/>
      <c r="F40" s="106"/>
    </row>
    <row r="41" spans="2:8" s="2" customFormat="1" x14ac:dyDescent="0.2">
      <c r="E41" s="106"/>
      <c r="F41" s="106"/>
    </row>
    <row r="42" spans="2:8" s="2" customFormat="1" x14ac:dyDescent="0.2">
      <c r="E42" s="106"/>
      <c r="F42" s="106"/>
    </row>
    <row r="43" spans="2:8" s="2" customFormat="1" x14ac:dyDescent="0.2">
      <c r="E43" s="106"/>
      <c r="F43" s="106"/>
    </row>
    <row r="44" spans="2:8" s="2" customFormat="1" x14ac:dyDescent="0.2">
      <c r="E44" s="106"/>
      <c r="F44" s="106"/>
    </row>
    <row r="45" spans="2:8" s="2" customFormat="1" x14ac:dyDescent="0.2">
      <c r="E45" s="106"/>
    </row>
    <row r="46" spans="2:8" s="2" customFormat="1" x14ac:dyDescent="0.2">
      <c r="E46" s="106"/>
    </row>
    <row r="47" spans="2:8" s="2" customFormat="1" x14ac:dyDescent="0.2">
      <c r="E47" s="106"/>
    </row>
    <row r="48" spans="2:8" s="2" customFormat="1" x14ac:dyDescent="0.2">
      <c r="E48" s="106"/>
    </row>
    <row r="49" spans="5:5" s="2" customFormat="1" x14ac:dyDescent="0.2">
      <c r="E49" s="106"/>
    </row>
    <row r="50" spans="5:5" s="2" customFormat="1" x14ac:dyDescent="0.2">
      <c r="E50" s="106"/>
    </row>
    <row r="51" spans="5:5" s="2" customFormat="1" x14ac:dyDescent="0.2">
      <c r="E51" s="106"/>
    </row>
    <row r="52" spans="5:5" s="2" customFormat="1" x14ac:dyDescent="0.2">
      <c r="E52" s="106"/>
    </row>
    <row r="53" spans="5:5" s="2" customFormat="1" x14ac:dyDescent="0.2">
      <c r="E53" s="106"/>
    </row>
    <row r="54" spans="5:5" s="2" customFormat="1" x14ac:dyDescent="0.2">
      <c r="E54" s="106"/>
    </row>
    <row r="55" spans="5:5" s="2" customFormat="1" x14ac:dyDescent="0.2">
      <c r="E55" s="106"/>
    </row>
    <row r="56" spans="5:5" s="2" customFormat="1" x14ac:dyDescent="0.2">
      <c r="E56" s="106"/>
    </row>
    <row r="57" spans="5:5" s="2" customFormat="1" x14ac:dyDescent="0.2">
      <c r="E57" s="106"/>
    </row>
    <row r="58" spans="5:5" s="2" customFormat="1" x14ac:dyDescent="0.2">
      <c r="E58" s="106"/>
    </row>
    <row r="59" spans="5:5" s="2" customFormat="1" x14ac:dyDescent="0.2">
      <c r="E59" s="106"/>
    </row>
    <row r="60" spans="5:5" s="2" customFormat="1" x14ac:dyDescent="0.2">
      <c r="E60" s="106"/>
    </row>
    <row r="61" spans="5:5" s="2" customFormat="1" x14ac:dyDescent="0.2">
      <c r="E61" s="106"/>
    </row>
    <row r="62" spans="5:5" s="2" customFormat="1" x14ac:dyDescent="0.2">
      <c r="E62" s="106"/>
    </row>
    <row r="63" spans="5:5" s="2" customFormat="1" x14ac:dyDescent="0.2">
      <c r="E63" s="106"/>
    </row>
    <row r="64" spans="5:5" s="2" customFormat="1" x14ac:dyDescent="0.2">
      <c r="E64" s="106"/>
    </row>
    <row r="65" spans="5:5" s="2" customFormat="1" x14ac:dyDescent="0.2">
      <c r="E65" s="106"/>
    </row>
    <row r="66" spans="5:5" s="2" customFormat="1" x14ac:dyDescent="0.2">
      <c r="E66" s="106"/>
    </row>
    <row r="67" spans="5:5" s="2" customFormat="1" x14ac:dyDescent="0.2">
      <c r="E67" s="106"/>
    </row>
    <row r="68" spans="5:5" s="2" customFormat="1" x14ac:dyDescent="0.2">
      <c r="E68" s="106"/>
    </row>
    <row r="69" spans="5:5" s="2" customFormat="1" x14ac:dyDescent="0.2">
      <c r="E69" s="106"/>
    </row>
    <row r="70" spans="5:5" s="2" customFormat="1" x14ac:dyDescent="0.2">
      <c r="E70" s="106"/>
    </row>
    <row r="71" spans="5:5" s="2" customFormat="1" x14ac:dyDescent="0.2">
      <c r="E71" s="106"/>
    </row>
    <row r="72" spans="5:5" s="2" customFormat="1" x14ac:dyDescent="0.2">
      <c r="E72" s="106"/>
    </row>
    <row r="73" spans="5:5" s="2" customFormat="1" x14ac:dyDescent="0.2">
      <c r="E73" s="106"/>
    </row>
    <row r="74" spans="5:5" s="2" customFormat="1" x14ac:dyDescent="0.2">
      <c r="E74" s="106"/>
    </row>
    <row r="75" spans="5:5" s="2" customFormat="1" x14ac:dyDescent="0.2">
      <c r="E75" s="106"/>
    </row>
    <row r="76" spans="5:5" s="2" customFormat="1" x14ac:dyDescent="0.2">
      <c r="E76" s="106"/>
    </row>
    <row r="77" spans="5:5" s="2" customFormat="1" x14ac:dyDescent="0.2">
      <c r="E77" s="106"/>
    </row>
    <row r="78" spans="5:5" s="2" customFormat="1" x14ac:dyDescent="0.2">
      <c r="E78" s="106"/>
    </row>
    <row r="79" spans="5:5" s="2" customFormat="1" x14ac:dyDescent="0.2">
      <c r="E79" s="106"/>
    </row>
    <row r="80" spans="5:5" s="2" customFormat="1" x14ac:dyDescent="0.2">
      <c r="E80" s="106"/>
    </row>
    <row r="81" spans="5:5" s="2" customFormat="1" x14ac:dyDescent="0.2">
      <c r="E81" s="106"/>
    </row>
    <row r="82" spans="5:5" s="2" customFormat="1" x14ac:dyDescent="0.2">
      <c r="E82" s="106"/>
    </row>
    <row r="83" spans="5:5" s="2" customFormat="1" x14ac:dyDescent="0.2">
      <c r="E83" s="106"/>
    </row>
    <row r="84" spans="5:5" s="2" customFormat="1" x14ac:dyDescent="0.2">
      <c r="E84" s="106"/>
    </row>
    <row r="85" spans="5:5" s="2" customFormat="1" x14ac:dyDescent="0.2">
      <c r="E85" s="106"/>
    </row>
    <row r="86" spans="5:5" s="2" customFormat="1" x14ac:dyDescent="0.2">
      <c r="E86" s="106"/>
    </row>
    <row r="87" spans="5:5" s="2" customFormat="1" x14ac:dyDescent="0.2">
      <c r="E87" s="106"/>
    </row>
    <row r="88" spans="5:5" s="2" customFormat="1" x14ac:dyDescent="0.2">
      <c r="E88" s="106"/>
    </row>
    <row r="89" spans="5:5" s="2" customFormat="1" x14ac:dyDescent="0.2">
      <c r="E89" s="106"/>
    </row>
    <row r="90" spans="5:5" s="2" customFormat="1" x14ac:dyDescent="0.2">
      <c r="E90" s="106"/>
    </row>
    <row r="91" spans="5:5" s="2" customFormat="1" x14ac:dyDescent="0.2">
      <c r="E91" s="106"/>
    </row>
    <row r="92" spans="5:5" s="2" customFormat="1" x14ac:dyDescent="0.2">
      <c r="E92" s="106"/>
    </row>
    <row r="93" spans="5:5" s="2" customFormat="1" x14ac:dyDescent="0.2">
      <c r="E93" s="106"/>
    </row>
    <row r="94" spans="5:5" s="2" customFormat="1" x14ac:dyDescent="0.2">
      <c r="E94" s="106"/>
    </row>
    <row r="95" spans="5:5" s="2" customFormat="1" x14ac:dyDescent="0.2">
      <c r="E95" s="106"/>
    </row>
    <row r="96" spans="5:5" s="2" customFormat="1" x14ac:dyDescent="0.2">
      <c r="E96" s="106"/>
    </row>
    <row r="97" spans="5:5" s="2" customFormat="1" x14ac:dyDescent="0.2">
      <c r="E97" s="106"/>
    </row>
    <row r="98" spans="5:5" s="2" customFormat="1" x14ac:dyDescent="0.2">
      <c r="E98" s="106"/>
    </row>
    <row r="99" spans="5:5" s="2" customFormat="1" x14ac:dyDescent="0.2">
      <c r="E99" s="106"/>
    </row>
    <row r="100" spans="5:5" s="2" customFormat="1" x14ac:dyDescent="0.2">
      <c r="E100" s="106"/>
    </row>
    <row r="101" spans="5:5" s="2" customFormat="1" x14ac:dyDescent="0.2">
      <c r="E101" s="106"/>
    </row>
    <row r="102" spans="5:5" s="2" customFormat="1" x14ac:dyDescent="0.2">
      <c r="E102" s="106"/>
    </row>
    <row r="103" spans="5:5" s="2" customFormat="1" x14ac:dyDescent="0.2">
      <c r="E103" s="106"/>
    </row>
    <row r="104" spans="5:5" s="2" customFormat="1" x14ac:dyDescent="0.2">
      <c r="E104" s="106"/>
    </row>
    <row r="105" spans="5:5" s="2" customFormat="1" x14ac:dyDescent="0.2">
      <c r="E105" s="106"/>
    </row>
    <row r="106" spans="5:5" s="2" customFormat="1" x14ac:dyDescent="0.2">
      <c r="E106" s="106"/>
    </row>
    <row r="107" spans="5:5" s="2" customFormat="1" x14ac:dyDescent="0.2">
      <c r="E107" s="106"/>
    </row>
    <row r="108" spans="5:5" s="2" customFormat="1" x14ac:dyDescent="0.2">
      <c r="E108" s="106"/>
    </row>
    <row r="109" spans="5:5" s="2" customFormat="1" x14ac:dyDescent="0.2">
      <c r="E109" s="106"/>
    </row>
    <row r="110" spans="5:5" s="2" customFormat="1" x14ac:dyDescent="0.2">
      <c r="E110" s="106"/>
    </row>
    <row r="111" spans="5:5" s="2" customFormat="1" x14ac:dyDescent="0.2">
      <c r="E111" s="106"/>
    </row>
    <row r="112" spans="5:5" s="2" customFormat="1" x14ac:dyDescent="0.2">
      <c r="E112" s="106"/>
    </row>
    <row r="113" spans="5:5" s="2" customFormat="1" x14ac:dyDescent="0.2">
      <c r="E113" s="106"/>
    </row>
    <row r="114" spans="5:5" s="2" customFormat="1" x14ac:dyDescent="0.2">
      <c r="E114" s="106"/>
    </row>
    <row r="115" spans="5:5" s="2" customFormat="1" x14ac:dyDescent="0.2">
      <c r="E115" s="106"/>
    </row>
    <row r="116" spans="5:5" s="2" customFormat="1" x14ac:dyDescent="0.2">
      <c r="E116" s="106"/>
    </row>
    <row r="117" spans="5:5" s="2" customFormat="1" x14ac:dyDescent="0.2">
      <c r="E117" s="106"/>
    </row>
    <row r="118" spans="5:5" s="2" customFormat="1" x14ac:dyDescent="0.2">
      <c r="E118" s="106"/>
    </row>
    <row r="119" spans="5:5" s="2" customFormat="1" x14ac:dyDescent="0.2">
      <c r="E119" s="106"/>
    </row>
    <row r="120" spans="5:5" s="2" customFormat="1" x14ac:dyDescent="0.2">
      <c r="E120" s="106"/>
    </row>
    <row r="121" spans="5:5" s="2" customFormat="1" x14ac:dyDescent="0.2">
      <c r="E121" s="106"/>
    </row>
    <row r="122" spans="5:5" s="2" customFormat="1" x14ac:dyDescent="0.2">
      <c r="E122" s="106"/>
    </row>
    <row r="123" spans="5:5" s="2" customFormat="1" x14ac:dyDescent="0.2">
      <c r="E123" s="106"/>
    </row>
    <row r="124" spans="5:5" s="2" customFormat="1" x14ac:dyDescent="0.2">
      <c r="E124" s="106"/>
    </row>
    <row r="125" spans="5:5" s="2" customFormat="1" x14ac:dyDescent="0.2">
      <c r="E125" s="106"/>
    </row>
    <row r="126" spans="5:5" s="2" customFormat="1" x14ac:dyDescent="0.2">
      <c r="E126" s="106"/>
    </row>
    <row r="127" spans="5:5" s="2" customFormat="1" x14ac:dyDescent="0.2">
      <c r="E127" s="106"/>
    </row>
    <row r="128" spans="5:5" s="2" customFormat="1" x14ac:dyDescent="0.2">
      <c r="E128" s="106"/>
    </row>
    <row r="129" spans="5:5" s="2" customFormat="1" x14ac:dyDescent="0.2">
      <c r="E129" s="106"/>
    </row>
    <row r="130" spans="5:5" s="2" customFormat="1" x14ac:dyDescent="0.2">
      <c r="E130" s="106"/>
    </row>
    <row r="131" spans="5:5" s="2" customFormat="1" x14ac:dyDescent="0.2">
      <c r="E131" s="106"/>
    </row>
    <row r="132" spans="5:5" s="2" customFormat="1" x14ac:dyDescent="0.2">
      <c r="E132" s="106"/>
    </row>
    <row r="133" spans="5:5" s="2" customFormat="1" x14ac:dyDescent="0.2">
      <c r="E133" s="106"/>
    </row>
    <row r="134" spans="5:5" s="2" customFormat="1" x14ac:dyDescent="0.2">
      <c r="E134" s="106"/>
    </row>
    <row r="135" spans="5:5" s="2" customFormat="1" x14ac:dyDescent="0.2">
      <c r="E135" s="106"/>
    </row>
    <row r="136" spans="5:5" s="2" customFormat="1" x14ac:dyDescent="0.2">
      <c r="E136" s="106"/>
    </row>
    <row r="137" spans="5:5" s="2" customFormat="1" x14ac:dyDescent="0.2">
      <c r="E137" s="106"/>
    </row>
    <row r="138" spans="5:5" s="2" customFormat="1" x14ac:dyDescent="0.2">
      <c r="E138" s="106"/>
    </row>
    <row r="139" spans="5:5" s="2" customFormat="1" x14ac:dyDescent="0.2">
      <c r="E139" s="106"/>
    </row>
    <row r="140" spans="5:5" s="2" customFormat="1" x14ac:dyDescent="0.2">
      <c r="E140" s="106"/>
    </row>
    <row r="141" spans="5:5" s="2" customFormat="1" x14ac:dyDescent="0.2">
      <c r="E141" s="106"/>
    </row>
    <row r="142" spans="5:5" s="2" customFormat="1" x14ac:dyDescent="0.2">
      <c r="E142" s="106"/>
    </row>
    <row r="143" spans="5:5" s="2" customFormat="1" x14ac:dyDescent="0.2">
      <c r="E143" s="106"/>
    </row>
    <row r="144" spans="5:5" s="2" customFormat="1" x14ac:dyDescent="0.2">
      <c r="E144" s="106"/>
    </row>
    <row r="145" spans="5:5" s="2" customFormat="1" x14ac:dyDescent="0.2">
      <c r="E145" s="106"/>
    </row>
    <row r="146" spans="5:5" s="2" customFormat="1" x14ac:dyDescent="0.2">
      <c r="E146" s="106"/>
    </row>
    <row r="147" spans="5:5" s="2" customFormat="1" x14ac:dyDescent="0.2">
      <c r="E147" s="106"/>
    </row>
    <row r="148" spans="5:5" s="2" customFormat="1" x14ac:dyDescent="0.2">
      <c r="E148" s="106"/>
    </row>
    <row r="149" spans="5:5" s="2" customFormat="1" x14ac:dyDescent="0.2">
      <c r="E149" s="106"/>
    </row>
    <row r="150" spans="5:5" s="2" customFormat="1" x14ac:dyDescent="0.2">
      <c r="E150" s="106"/>
    </row>
    <row r="151" spans="5:5" s="2" customFormat="1" x14ac:dyDescent="0.2">
      <c r="E151" s="106"/>
    </row>
    <row r="152" spans="5:5" s="2" customFormat="1" x14ac:dyDescent="0.2">
      <c r="E152" s="106"/>
    </row>
    <row r="153" spans="5:5" s="2" customFormat="1" x14ac:dyDescent="0.2">
      <c r="E153" s="106"/>
    </row>
    <row r="154" spans="5:5" s="2" customFormat="1" x14ac:dyDescent="0.2">
      <c r="E154" s="106"/>
    </row>
    <row r="155" spans="5:5" s="2" customFormat="1" x14ac:dyDescent="0.2">
      <c r="E155" s="106"/>
    </row>
    <row r="156" spans="5:5" s="2" customFormat="1" x14ac:dyDescent="0.2">
      <c r="E156" s="106"/>
    </row>
    <row r="157" spans="5:5" s="2" customFormat="1" x14ac:dyDescent="0.2">
      <c r="E157" s="106"/>
    </row>
    <row r="158" spans="5:5" s="2" customFormat="1" x14ac:dyDescent="0.2">
      <c r="E158" s="106"/>
    </row>
    <row r="159" spans="5:5" s="2" customFormat="1" x14ac:dyDescent="0.2">
      <c r="E159" s="106"/>
    </row>
    <row r="160" spans="5:5" s="2" customFormat="1" x14ac:dyDescent="0.2">
      <c r="E160" s="106"/>
    </row>
  </sheetData>
  <mergeCells count="2">
    <mergeCell ref="B5:B6"/>
    <mergeCell ref="C5:C6"/>
  </mergeCells>
  <phoneticPr fontId="10" type="noConversion"/>
  <printOptions horizontalCentered="1" verticalCentered="1"/>
  <pageMargins left="0.2" right="0.2" top="0.33" bottom="0.5" header="0.21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workbookViewId="0">
      <selection activeCell="B2" sqref="B2:D33"/>
    </sheetView>
  </sheetViews>
  <sheetFormatPr defaultRowHeight="12.75" x14ac:dyDescent="0.2"/>
  <cols>
    <col min="1" max="1" width="4.28515625" style="85" customWidth="1"/>
    <col min="2" max="2" width="53.5703125" bestFit="1" customWidth="1"/>
    <col min="3" max="3" width="24.85546875" style="105" customWidth="1"/>
    <col min="4" max="4" width="25.140625" customWidth="1"/>
    <col min="6" max="6" width="15" style="145" bestFit="1" customWidth="1"/>
    <col min="7" max="7" width="9.140625" style="145"/>
    <col min="8" max="8" width="13.5703125" style="145" bestFit="1" customWidth="1"/>
  </cols>
  <sheetData>
    <row r="1" spans="1:8" ht="18" customHeight="1" thickBot="1" x14ac:dyDescent="0.25"/>
    <row r="2" spans="1:8" s="2" customFormat="1" ht="16.5" thickTop="1" x14ac:dyDescent="0.2">
      <c r="A2" s="83"/>
      <c r="B2" s="73" t="s">
        <v>160</v>
      </c>
      <c r="C2" s="174" t="s">
        <v>161</v>
      </c>
      <c r="D2" s="74" t="s">
        <v>161</v>
      </c>
      <c r="F2" s="146"/>
      <c r="G2" s="146"/>
      <c r="H2" s="146"/>
    </row>
    <row r="3" spans="1:8" s="2" customFormat="1" ht="16.5" thickBot="1" x14ac:dyDescent="0.25">
      <c r="A3" s="83"/>
      <c r="B3" s="75"/>
      <c r="C3" s="175">
        <v>2013</v>
      </c>
      <c r="D3" s="76">
        <v>2012</v>
      </c>
      <c r="F3" s="147"/>
      <c r="G3" s="146"/>
      <c r="H3" s="146"/>
    </row>
    <row r="4" spans="1:8" s="2" customFormat="1" ht="17.25" thickTop="1" thickBot="1" x14ac:dyDescent="0.25">
      <c r="A4" s="83"/>
      <c r="B4" s="77" t="s">
        <v>162</v>
      </c>
      <c r="C4" s="78">
        <f>SUM(C5:C10)</f>
        <v>-2912755</v>
      </c>
      <c r="D4" s="103">
        <f>SUM(D5:D10)</f>
        <v>-2346736.2026</v>
      </c>
      <c r="F4" s="147"/>
      <c r="G4" s="148"/>
      <c r="H4" s="146"/>
    </row>
    <row r="5" spans="1:8" s="2" customFormat="1" ht="16.5" thickTop="1" x14ac:dyDescent="0.2">
      <c r="A5" s="83"/>
      <c r="B5" s="79" t="s">
        <v>163</v>
      </c>
      <c r="C5" s="113">
        <v>0</v>
      </c>
      <c r="D5" s="65">
        <v>0</v>
      </c>
      <c r="F5" s="147"/>
      <c r="G5" s="148"/>
      <c r="H5" s="146"/>
    </row>
    <row r="6" spans="1:8" s="2" customFormat="1" ht="15.75" x14ac:dyDescent="0.2">
      <c r="A6" s="83"/>
      <c r="B6" s="80" t="s">
        <v>164</v>
      </c>
      <c r="C6" s="114">
        <v>-2886081</v>
      </c>
      <c r="D6" s="49">
        <v>-2306762.2026</v>
      </c>
      <c r="F6" s="147"/>
      <c r="G6" s="148"/>
      <c r="H6" s="146"/>
    </row>
    <row r="7" spans="1:8" s="2" customFormat="1" ht="15.75" x14ac:dyDescent="0.2">
      <c r="A7" s="83"/>
      <c r="B7" s="80" t="s">
        <v>165</v>
      </c>
      <c r="C7" s="114"/>
      <c r="D7" s="49"/>
      <c r="F7" s="147"/>
      <c r="G7" s="148"/>
      <c r="H7" s="146"/>
    </row>
    <row r="8" spans="1:8" s="2" customFormat="1" ht="15.75" x14ac:dyDescent="0.2">
      <c r="A8" s="83"/>
      <c r="B8" s="80" t="s">
        <v>191</v>
      </c>
      <c r="C8" s="114">
        <v>-26674</v>
      </c>
      <c r="D8" s="49">
        <v>-39974</v>
      </c>
      <c r="F8" s="147"/>
      <c r="G8" s="148"/>
      <c r="H8" s="146"/>
    </row>
    <row r="9" spans="1:8" s="2" customFormat="1" ht="15.75" x14ac:dyDescent="0.2">
      <c r="A9" s="83"/>
      <c r="B9" s="80" t="s">
        <v>166</v>
      </c>
      <c r="C9" s="114"/>
      <c r="D9" s="49"/>
      <c r="F9" s="147"/>
      <c r="G9" s="148"/>
      <c r="H9" s="146"/>
    </row>
    <row r="10" spans="1:8" s="2" customFormat="1" ht="15.75" x14ac:dyDescent="0.2">
      <c r="A10" s="83"/>
      <c r="B10" s="81" t="s">
        <v>167</v>
      </c>
      <c r="C10" s="115"/>
      <c r="D10" s="182"/>
      <c r="F10" s="147"/>
      <c r="G10" s="148"/>
      <c r="H10" s="146"/>
    </row>
    <row r="11" spans="1:8" s="2" customFormat="1" ht="16.5" thickBot="1" x14ac:dyDescent="0.25">
      <c r="A11" s="83"/>
      <c r="B11" s="75"/>
      <c r="C11" s="116"/>
      <c r="D11" s="183"/>
      <c r="F11" s="147"/>
      <c r="G11" s="148"/>
      <c r="H11" s="146"/>
    </row>
    <row r="12" spans="1:8" s="2" customFormat="1" ht="17.25" thickTop="1" thickBot="1" x14ac:dyDescent="0.25">
      <c r="A12" s="83"/>
      <c r="B12" s="77" t="s">
        <v>168</v>
      </c>
      <c r="C12" s="78">
        <f>SUM(C13:C18)</f>
        <v>20</v>
      </c>
      <c r="D12" s="103">
        <f>SUM(D13:D18)</f>
        <v>29</v>
      </c>
      <c r="F12" s="147"/>
      <c r="G12" s="148"/>
      <c r="H12" s="146"/>
    </row>
    <row r="13" spans="1:8" s="2" customFormat="1" ht="16.5" thickTop="1" x14ac:dyDescent="0.2">
      <c r="A13" s="83"/>
      <c r="B13" s="79" t="s">
        <v>169</v>
      </c>
      <c r="C13" s="113"/>
      <c r="D13" s="65"/>
      <c r="F13" s="147"/>
      <c r="G13" s="148"/>
      <c r="H13" s="146"/>
    </row>
    <row r="14" spans="1:8" s="2" customFormat="1" ht="15.75" x14ac:dyDescent="0.2">
      <c r="A14" s="83"/>
      <c r="B14" s="80" t="s">
        <v>170</v>
      </c>
      <c r="C14" s="114"/>
      <c r="D14" s="49"/>
      <c r="F14" s="147"/>
      <c r="G14" s="148"/>
      <c r="H14" s="146"/>
    </row>
    <row r="15" spans="1:8" s="2" customFormat="1" ht="15.75" x14ac:dyDescent="0.2">
      <c r="A15" s="83"/>
      <c r="B15" s="80" t="s">
        <v>171</v>
      </c>
      <c r="C15" s="114"/>
      <c r="D15" s="49"/>
      <c r="F15" s="147"/>
      <c r="G15" s="148"/>
      <c r="H15" s="146"/>
    </row>
    <row r="16" spans="1:8" s="2" customFormat="1" ht="15.75" x14ac:dyDescent="0.2">
      <c r="A16" s="83"/>
      <c r="B16" s="80" t="s">
        <v>172</v>
      </c>
      <c r="C16" s="114">
        <v>20</v>
      </c>
      <c r="D16" s="49">
        <v>29</v>
      </c>
      <c r="F16" s="147"/>
      <c r="G16" s="148"/>
      <c r="H16" s="146"/>
    </row>
    <row r="17" spans="1:8" s="2" customFormat="1" ht="15.75" x14ac:dyDescent="0.2">
      <c r="A17" s="83"/>
      <c r="B17" s="80" t="s">
        <v>173</v>
      </c>
      <c r="C17" s="114"/>
      <c r="D17" s="49"/>
      <c r="F17" s="147"/>
      <c r="G17" s="148"/>
      <c r="H17" s="146"/>
    </row>
    <row r="18" spans="1:8" s="2" customFormat="1" ht="15.75" x14ac:dyDescent="0.2">
      <c r="A18" s="83"/>
      <c r="B18" s="81" t="s">
        <v>174</v>
      </c>
      <c r="C18" s="115"/>
      <c r="D18" s="182"/>
      <c r="F18" s="147"/>
      <c r="G18" s="148"/>
      <c r="H18" s="146"/>
    </row>
    <row r="19" spans="1:8" s="2" customFormat="1" ht="16.5" thickBot="1" x14ac:dyDescent="0.25">
      <c r="A19" s="83"/>
      <c r="B19" s="82"/>
      <c r="C19" s="117"/>
      <c r="D19" s="184"/>
      <c r="F19" s="147"/>
      <c r="G19" s="148"/>
      <c r="H19" s="146"/>
    </row>
    <row r="20" spans="1:8" s="2" customFormat="1" ht="17.25" thickTop="1" thickBot="1" x14ac:dyDescent="0.25">
      <c r="A20" s="83"/>
      <c r="B20" s="77" t="s">
        <v>175</v>
      </c>
      <c r="C20" s="78">
        <f>SUM(C21:C25)</f>
        <v>2904865</v>
      </c>
      <c r="D20" s="103">
        <f>SUM(D21:D25)</f>
        <v>2359851.7021000013</v>
      </c>
      <c r="F20" s="147"/>
      <c r="G20" s="148"/>
      <c r="H20" s="149"/>
    </row>
    <row r="21" spans="1:8" s="2" customFormat="1" ht="16.5" thickTop="1" x14ac:dyDescent="0.2">
      <c r="A21" s="83"/>
      <c r="B21" s="79" t="s">
        <v>176</v>
      </c>
      <c r="C21" s="113"/>
      <c r="D21" s="65"/>
      <c r="F21" s="147"/>
      <c r="G21" s="148"/>
      <c r="H21" s="149"/>
    </row>
    <row r="22" spans="1:8" s="2" customFormat="1" ht="15.75" x14ac:dyDescent="0.2">
      <c r="A22" s="83"/>
      <c r="B22" s="80" t="s">
        <v>200</v>
      </c>
      <c r="C22" s="114">
        <v>2904865</v>
      </c>
      <c r="D22" s="49">
        <v>2359851.7021000013</v>
      </c>
      <c r="F22" s="150"/>
      <c r="G22" s="148"/>
      <c r="H22" s="146"/>
    </row>
    <row r="23" spans="1:8" s="2" customFormat="1" ht="15.75" x14ac:dyDescent="0.2">
      <c r="A23" s="83"/>
      <c r="B23" s="80" t="s">
        <v>177</v>
      </c>
      <c r="C23" s="114"/>
      <c r="D23" s="49"/>
      <c r="F23" s="146"/>
      <c r="G23" s="146"/>
      <c r="H23" s="151"/>
    </row>
    <row r="24" spans="1:8" s="2" customFormat="1" ht="15.75" x14ac:dyDescent="0.2">
      <c r="A24" s="83"/>
      <c r="B24" s="80" t="s">
        <v>178</v>
      </c>
      <c r="C24" s="114"/>
      <c r="D24" s="49"/>
      <c r="F24" s="151"/>
      <c r="G24" s="146"/>
      <c r="H24" s="151"/>
    </row>
    <row r="25" spans="1:8" s="2" customFormat="1" ht="15.75" x14ac:dyDescent="0.2">
      <c r="A25" s="83"/>
      <c r="B25" s="81" t="s">
        <v>179</v>
      </c>
      <c r="C25" s="115"/>
      <c r="D25" s="49"/>
      <c r="F25" s="147"/>
      <c r="G25" s="146"/>
      <c r="H25" s="146"/>
    </row>
    <row r="26" spans="1:8" s="2" customFormat="1" ht="16.5" thickBot="1" x14ac:dyDescent="0.25">
      <c r="A26" s="83"/>
      <c r="B26" s="82"/>
      <c r="C26" s="117"/>
      <c r="D26" s="184"/>
      <c r="F26" s="146"/>
      <c r="G26" s="146"/>
      <c r="H26" s="149"/>
    </row>
    <row r="27" spans="1:8" s="2" customFormat="1" ht="17.25" thickTop="1" thickBot="1" x14ac:dyDescent="0.25">
      <c r="A27" s="83"/>
      <c r="B27" s="77" t="s">
        <v>180</v>
      </c>
      <c r="C27" s="118">
        <v>-7870</v>
      </c>
      <c r="D27" s="103">
        <f>D20+D12+D4</f>
        <v>13144.499500001315</v>
      </c>
      <c r="F27" s="149"/>
      <c r="G27" s="146"/>
      <c r="H27" s="146"/>
    </row>
    <row r="28" spans="1:8" s="2" customFormat="1" ht="17.25" thickTop="1" thickBot="1" x14ac:dyDescent="0.25">
      <c r="A28" s="83"/>
      <c r="B28" s="77" t="s">
        <v>181</v>
      </c>
      <c r="C28" s="118">
        <v>20334</v>
      </c>
      <c r="D28" s="103">
        <v>7189.1654000000581</v>
      </c>
      <c r="F28" s="149"/>
      <c r="G28" s="146"/>
      <c r="H28" s="146"/>
    </row>
    <row r="29" spans="1:8" s="2" customFormat="1" ht="17.25" thickTop="1" thickBot="1" x14ac:dyDescent="0.25">
      <c r="A29" s="83"/>
      <c r="B29" s="77" t="s">
        <v>182</v>
      </c>
      <c r="C29" s="118">
        <f>C27+C28</f>
        <v>12464</v>
      </c>
      <c r="D29" s="103">
        <f>D28+D27</f>
        <v>20333.664900001371</v>
      </c>
      <c r="F29" s="149"/>
      <c r="G29" s="146"/>
      <c r="H29" s="151"/>
    </row>
    <row r="30" spans="1:8" s="2" customFormat="1" ht="13.5" thickTop="1" x14ac:dyDescent="0.2">
      <c r="A30" s="84"/>
      <c r="C30" s="106"/>
      <c r="F30" s="151"/>
      <c r="G30" s="146"/>
      <c r="H30" s="151"/>
    </row>
    <row r="31" spans="1:8" s="2" customFormat="1" x14ac:dyDescent="0.2">
      <c r="B31" s="2" t="s">
        <v>219</v>
      </c>
      <c r="D31" s="106" t="s">
        <v>221</v>
      </c>
      <c r="F31" s="106"/>
      <c r="H31" s="106"/>
    </row>
    <row r="32" spans="1:8" s="2" customFormat="1" x14ac:dyDescent="0.2">
      <c r="B32" s="2" t="s">
        <v>220</v>
      </c>
      <c r="D32" s="106" t="s">
        <v>222</v>
      </c>
      <c r="F32" s="106"/>
      <c r="H32" s="106"/>
    </row>
    <row r="33" spans="1:8" s="2" customFormat="1" x14ac:dyDescent="0.2">
      <c r="A33" s="84"/>
      <c r="C33" s="106"/>
      <c r="D33" s="106"/>
      <c r="F33" s="146"/>
      <c r="G33" s="146"/>
      <c r="H33" s="146"/>
    </row>
    <row r="34" spans="1:8" s="2" customFormat="1" x14ac:dyDescent="0.2">
      <c r="A34" s="84"/>
      <c r="C34" s="106"/>
      <c r="D34" s="10"/>
      <c r="F34" s="146"/>
      <c r="G34" s="146"/>
      <c r="H34" s="146"/>
    </row>
    <row r="35" spans="1:8" s="2" customFormat="1" x14ac:dyDescent="0.2">
      <c r="A35" s="84"/>
      <c r="C35" s="106"/>
      <c r="D35" s="106"/>
      <c r="F35" s="151"/>
      <c r="G35" s="146"/>
      <c r="H35" s="146"/>
    </row>
    <row r="36" spans="1:8" s="2" customFormat="1" x14ac:dyDescent="0.2">
      <c r="A36" s="84"/>
      <c r="C36" s="106"/>
      <c r="D36" s="10"/>
      <c r="F36" s="146"/>
      <c r="G36" s="146"/>
      <c r="H36" s="146"/>
    </row>
    <row r="37" spans="1:8" s="2" customFormat="1" x14ac:dyDescent="0.2">
      <c r="A37" s="84"/>
      <c r="C37" s="106"/>
      <c r="F37" s="146"/>
      <c r="G37" s="146"/>
      <c r="H37" s="146"/>
    </row>
    <row r="38" spans="1:8" s="2" customFormat="1" x14ac:dyDescent="0.2">
      <c r="A38" s="84"/>
      <c r="C38" s="106"/>
      <c r="F38" s="146"/>
      <c r="G38" s="146"/>
      <c r="H38" s="146"/>
    </row>
    <row r="39" spans="1:8" s="2" customFormat="1" x14ac:dyDescent="0.2">
      <c r="A39" s="84"/>
      <c r="C39" s="106"/>
      <c r="D39" s="10"/>
      <c r="F39" s="146"/>
      <c r="G39" s="146"/>
      <c r="H39" s="146"/>
    </row>
    <row r="40" spans="1:8" s="2" customFormat="1" x14ac:dyDescent="0.2">
      <c r="A40" s="84"/>
      <c r="C40" s="106"/>
      <c r="F40" s="146"/>
      <c r="G40" s="146"/>
      <c r="H40" s="146"/>
    </row>
    <row r="41" spans="1:8" s="2" customFormat="1" x14ac:dyDescent="0.2">
      <c r="A41" s="84"/>
      <c r="C41" s="106"/>
      <c r="F41" s="146"/>
      <c r="G41" s="146"/>
      <c r="H41" s="146"/>
    </row>
    <row r="42" spans="1:8" s="2" customFormat="1" x14ac:dyDescent="0.2">
      <c r="A42" s="84"/>
      <c r="C42" s="106"/>
      <c r="F42" s="146"/>
      <c r="G42" s="146"/>
      <c r="H42" s="146"/>
    </row>
    <row r="43" spans="1:8" s="2" customFormat="1" x14ac:dyDescent="0.2">
      <c r="A43" s="84"/>
      <c r="C43" s="106"/>
      <c r="F43" s="146"/>
      <c r="G43" s="146"/>
      <c r="H43" s="146"/>
    </row>
    <row r="44" spans="1:8" s="2" customFormat="1" x14ac:dyDescent="0.2">
      <c r="A44" s="84"/>
      <c r="C44" s="106"/>
      <c r="F44" s="146"/>
      <c r="G44" s="146"/>
      <c r="H44" s="146"/>
    </row>
    <row r="45" spans="1:8" s="2" customFormat="1" x14ac:dyDescent="0.2">
      <c r="A45" s="84"/>
      <c r="C45" s="106"/>
      <c r="F45" s="146"/>
      <c r="G45" s="146"/>
      <c r="H45" s="146"/>
    </row>
    <row r="46" spans="1:8" s="2" customFormat="1" x14ac:dyDescent="0.2">
      <c r="A46" s="84"/>
      <c r="C46" s="106"/>
      <c r="F46" s="146"/>
      <c r="G46" s="146"/>
      <c r="H46" s="146"/>
    </row>
    <row r="47" spans="1:8" s="2" customFormat="1" x14ac:dyDescent="0.2">
      <c r="A47" s="84"/>
      <c r="C47" s="106"/>
      <c r="F47" s="146"/>
      <c r="G47" s="146"/>
      <c r="H47" s="146"/>
    </row>
    <row r="48" spans="1:8" s="2" customFormat="1" x14ac:dyDescent="0.2">
      <c r="A48" s="84"/>
      <c r="C48" s="106"/>
      <c r="F48" s="146"/>
      <c r="G48" s="146"/>
      <c r="H48" s="146"/>
    </row>
    <row r="49" spans="1:8" s="2" customFormat="1" x14ac:dyDescent="0.2">
      <c r="A49" s="84"/>
      <c r="C49" s="106"/>
      <c r="F49" s="146"/>
      <c r="G49" s="146"/>
      <c r="H49" s="146"/>
    </row>
    <row r="50" spans="1:8" s="2" customFormat="1" x14ac:dyDescent="0.2">
      <c r="A50" s="84"/>
      <c r="C50" s="106"/>
      <c r="F50" s="146"/>
      <c r="G50" s="146"/>
      <c r="H50" s="146"/>
    </row>
    <row r="51" spans="1:8" s="2" customFormat="1" x14ac:dyDescent="0.2">
      <c r="A51" s="84"/>
      <c r="C51" s="106"/>
      <c r="F51" s="146"/>
      <c r="G51" s="146"/>
      <c r="H51" s="146"/>
    </row>
    <row r="52" spans="1:8" s="2" customFormat="1" x14ac:dyDescent="0.2">
      <c r="A52" s="84"/>
      <c r="C52" s="106"/>
      <c r="F52" s="146"/>
      <c r="G52" s="146"/>
      <c r="H52" s="146"/>
    </row>
    <row r="53" spans="1:8" s="2" customFormat="1" x14ac:dyDescent="0.2">
      <c r="A53" s="84"/>
      <c r="C53" s="106"/>
      <c r="F53" s="146"/>
      <c r="G53" s="146"/>
      <c r="H53" s="146"/>
    </row>
    <row r="54" spans="1:8" s="2" customFormat="1" x14ac:dyDescent="0.2">
      <c r="A54" s="84"/>
      <c r="C54" s="106"/>
      <c r="F54" s="146"/>
      <c r="G54" s="146"/>
      <c r="H54" s="146"/>
    </row>
    <row r="55" spans="1:8" s="2" customFormat="1" x14ac:dyDescent="0.2">
      <c r="A55" s="84"/>
      <c r="C55" s="106"/>
      <c r="F55" s="146"/>
      <c r="G55" s="146"/>
      <c r="H55" s="146"/>
    </row>
    <row r="56" spans="1:8" s="2" customFormat="1" x14ac:dyDescent="0.2">
      <c r="A56" s="84"/>
      <c r="C56" s="106"/>
      <c r="F56" s="146"/>
      <c r="G56" s="146"/>
      <c r="H56" s="146"/>
    </row>
    <row r="57" spans="1:8" s="2" customFormat="1" x14ac:dyDescent="0.2">
      <c r="A57" s="84"/>
      <c r="C57" s="106"/>
      <c r="F57" s="146"/>
      <c r="G57" s="146"/>
      <c r="H57" s="146"/>
    </row>
    <row r="58" spans="1:8" s="2" customFormat="1" x14ac:dyDescent="0.2">
      <c r="A58" s="84"/>
      <c r="C58" s="106"/>
      <c r="F58" s="146"/>
      <c r="G58" s="146"/>
      <c r="H58" s="146"/>
    </row>
    <row r="59" spans="1:8" s="2" customFormat="1" x14ac:dyDescent="0.2">
      <c r="A59" s="84"/>
      <c r="C59" s="106"/>
      <c r="F59" s="146"/>
      <c r="G59" s="146"/>
      <c r="H59" s="146"/>
    </row>
    <row r="60" spans="1:8" s="2" customFormat="1" x14ac:dyDescent="0.2">
      <c r="A60" s="84"/>
      <c r="C60" s="106"/>
      <c r="F60" s="146"/>
      <c r="G60" s="146"/>
      <c r="H60" s="146"/>
    </row>
    <row r="61" spans="1:8" s="2" customFormat="1" x14ac:dyDescent="0.2">
      <c r="A61" s="84"/>
      <c r="C61" s="106"/>
      <c r="F61" s="146"/>
      <c r="G61" s="146"/>
      <c r="H61" s="146"/>
    </row>
    <row r="62" spans="1:8" s="2" customFormat="1" x14ac:dyDescent="0.2">
      <c r="A62" s="84"/>
      <c r="C62" s="106"/>
      <c r="F62" s="146"/>
      <c r="G62" s="146"/>
      <c r="H62" s="146"/>
    </row>
    <row r="63" spans="1:8" s="2" customFormat="1" x14ac:dyDescent="0.2">
      <c r="A63" s="84"/>
      <c r="C63" s="106"/>
      <c r="F63" s="146"/>
      <c r="G63" s="146"/>
      <c r="H63" s="146"/>
    </row>
    <row r="64" spans="1:8" s="2" customFormat="1" x14ac:dyDescent="0.2">
      <c r="A64" s="84"/>
      <c r="C64" s="106"/>
      <c r="F64" s="146"/>
      <c r="G64" s="146"/>
      <c r="H64" s="146"/>
    </row>
    <row r="65" spans="1:8" s="2" customFormat="1" x14ac:dyDescent="0.2">
      <c r="A65" s="84"/>
      <c r="C65" s="106"/>
      <c r="F65" s="146"/>
      <c r="G65" s="146"/>
      <c r="H65" s="146"/>
    </row>
    <row r="66" spans="1:8" s="2" customFormat="1" x14ac:dyDescent="0.2">
      <c r="A66" s="84"/>
      <c r="C66" s="106"/>
      <c r="F66" s="146"/>
      <c r="G66" s="146"/>
      <c r="H66" s="146"/>
    </row>
    <row r="67" spans="1:8" s="2" customFormat="1" x14ac:dyDescent="0.2">
      <c r="A67" s="84"/>
      <c r="C67" s="106"/>
      <c r="F67" s="146"/>
      <c r="G67" s="146"/>
      <c r="H67" s="146"/>
    </row>
    <row r="68" spans="1:8" s="2" customFormat="1" x14ac:dyDescent="0.2">
      <c r="A68" s="84"/>
      <c r="C68" s="106"/>
      <c r="F68" s="146"/>
      <c r="G68" s="146"/>
      <c r="H68" s="146"/>
    </row>
    <row r="69" spans="1:8" s="2" customFormat="1" x14ac:dyDescent="0.2">
      <c r="A69" s="84"/>
      <c r="C69" s="106"/>
      <c r="F69" s="146"/>
      <c r="G69" s="146"/>
      <c r="H69" s="146"/>
    </row>
    <row r="70" spans="1:8" s="2" customFormat="1" x14ac:dyDescent="0.2">
      <c r="A70" s="84"/>
      <c r="C70" s="106"/>
      <c r="F70" s="146"/>
      <c r="G70" s="146"/>
      <c r="H70" s="146"/>
    </row>
    <row r="71" spans="1:8" s="2" customFormat="1" x14ac:dyDescent="0.2">
      <c r="A71" s="84"/>
      <c r="C71" s="106"/>
      <c r="F71" s="146"/>
      <c r="G71" s="146"/>
      <c r="H71" s="146"/>
    </row>
    <row r="72" spans="1:8" s="2" customFormat="1" x14ac:dyDescent="0.2">
      <c r="A72" s="84"/>
      <c r="C72" s="106"/>
      <c r="F72" s="146"/>
      <c r="G72" s="146"/>
      <c r="H72" s="146"/>
    </row>
    <row r="73" spans="1:8" s="2" customFormat="1" x14ac:dyDescent="0.2">
      <c r="A73" s="84"/>
      <c r="C73" s="106"/>
      <c r="F73" s="146"/>
      <c r="G73" s="146"/>
      <c r="H73" s="146"/>
    </row>
    <row r="74" spans="1:8" s="2" customFormat="1" x14ac:dyDescent="0.2">
      <c r="A74" s="84"/>
      <c r="C74" s="106"/>
      <c r="F74" s="146"/>
      <c r="G74" s="146"/>
      <c r="H74" s="146"/>
    </row>
    <row r="75" spans="1:8" s="2" customFormat="1" x14ac:dyDescent="0.2">
      <c r="A75" s="84"/>
      <c r="C75" s="106"/>
      <c r="F75" s="146"/>
      <c r="G75" s="146"/>
      <c r="H75" s="146"/>
    </row>
    <row r="76" spans="1:8" s="2" customFormat="1" x14ac:dyDescent="0.2">
      <c r="A76" s="84"/>
      <c r="C76" s="106"/>
      <c r="F76" s="146"/>
      <c r="G76" s="146"/>
      <c r="H76" s="146"/>
    </row>
    <row r="77" spans="1:8" s="2" customFormat="1" x14ac:dyDescent="0.2">
      <c r="A77" s="84"/>
      <c r="C77" s="106"/>
      <c r="F77" s="146"/>
      <c r="G77" s="146"/>
      <c r="H77" s="146"/>
    </row>
    <row r="78" spans="1:8" s="2" customFormat="1" x14ac:dyDescent="0.2">
      <c r="A78" s="84"/>
      <c r="C78" s="106"/>
      <c r="F78" s="146"/>
      <c r="G78" s="146"/>
      <c r="H78" s="146"/>
    </row>
    <row r="79" spans="1:8" s="2" customFormat="1" x14ac:dyDescent="0.2">
      <c r="A79" s="84"/>
      <c r="C79" s="106"/>
      <c r="F79" s="146"/>
      <c r="G79" s="146"/>
      <c r="H79" s="146"/>
    </row>
    <row r="80" spans="1:8" s="2" customFormat="1" x14ac:dyDescent="0.2">
      <c r="A80" s="84"/>
      <c r="C80" s="106"/>
      <c r="F80" s="146"/>
      <c r="G80" s="146"/>
      <c r="H80" s="146"/>
    </row>
    <row r="81" spans="1:8" s="2" customFormat="1" x14ac:dyDescent="0.2">
      <c r="A81" s="84"/>
      <c r="C81" s="106"/>
      <c r="F81" s="146"/>
      <c r="G81" s="146"/>
      <c r="H81" s="146"/>
    </row>
    <row r="82" spans="1:8" s="2" customFormat="1" x14ac:dyDescent="0.2">
      <c r="A82" s="84"/>
      <c r="C82" s="106"/>
      <c r="F82" s="146"/>
      <c r="G82" s="146"/>
      <c r="H82" s="146"/>
    </row>
    <row r="83" spans="1:8" s="2" customFormat="1" x14ac:dyDescent="0.2">
      <c r="A83" s="84"/>
      <c r="C83" s="106"/>
      <c r="F83" s="146"/>
      <c r="G83" s="146"/>
      <c r="H83" s="146"/>
    </row>
    <row r="84" spans="1:8" s="2" customFormat="1" x14ac:dyDescent="0.2">
      <c r="A84" s="84"/>
      <c r="C84" s="106"/>
      <c r="F84" s="146"/>
      <c r="G84" s="146"/>
      <c r="H84" s="146"/>
    </row>
    <row r="85" spans="1:8" s="2" customFormat="1" x14ac:dyDescent="0.2">
      <c r="A85" s="84"/>
      <c r="C85" s="106"/>
      <c r="F85" s="146"/>
      <c r="G85" s="146"/>
      <c r="H85" s="146"/>
    </row>
    <row r="86" spans="1:8" s="2" customFormat="1" x14ac:dyDescent="0.2">
      <c r="A86" s="84"/>
      <c r="C86" s="106"/>
      <c r="F86" s="146"/>
      <c r="G86" s="146"/>
      <c r="H86" s="146"/>
    </row>
    <row r="87" spans="1:8" s="2" customFormat="1" x14ac:dyDescent="0.2">
      <c r="A87" s="84"/>
      <c r="C87" s="106"/>
      <c r="F87" s="146"/>
      <c r="G87" s="146"/>
      <c r="H87" s="146"/>
    </row>
    <row r="88" spans="1:8" s="2" customFormat="1" x14ac:dyDescent="0.2">
      <c r="A88" s="84"/>
      <c r="C88" s="106"/>
      <c r="F88" s="146"/>
      <c r="G88" s="146"/>
      <c r="H88" s="146"/>
    </row>
  </sheetData>
  <phoneticPr fontId="10" type="noConversion"/>
  <printOptions horizontalCentered="1" verticalCentered="1"/>
  <pageMargins left="0.17" right="0.17" top="1.5049999999999999" bottom="1" header="0.5" footer="0.5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0"/>
  <sheetViews>
    <sheetView topLeftCell="A3" workbookViewId="0">
      <selection activeCell="B2" sqref="B2:H30"/>
    </sheetView>
  </sheetViews>
  <sheetFormatPr defaultRowHeight="12.75" x14ac:dyDescent="0.2"/>
  <cols>
    <col min="1" max="1" width="3.42578125" customWidth="1"/>
    <col min="2" max="2" width="34.85546875" customWidth="1"/>
    <col min="3" max="3" width="16.85546875" customWidth="1"/>
    <col min="4" max="4" width="15.28515625" customWidth="1"/>
    <col min="5" max="5" width="12.28515625" customWidth="1"/>
    <col min="6" max="6" width="18.28515625" customWidth="1"/>
    <col min="7" max="7" width="17" customWidth="1"/>
    <col min="8" max="8" width="14.7109375" customWidth="1"/>
  </cols>
  <sheetData>
    <row r="1" spans="2:8" ht="18.75" customHeight="1" x14ac:dyDescent="0.2"/>
    <row r="2" spans="2:8" ht="21.75" customHeight="1" x14ac:dyDescent="0.25">
      <c r="B2" s="8" t="s">
        <v>159</v>
      </c>
      <c r="C2" s="6"/>
      <c r="D2" s="3"/>
      <c r="E2" s="3"/>
      <c r="F2" s="3"/>
      <c r="G2" s="3"/>
      <c r="H2" s="3"/>
    </row>
    <row r="3" spans="2:8" ht="18.75" thickBot="1" x14ac:dyDescent="0.3">
      <c r="B3" s="7"/>
      <c r="C3" s="3"/>
      <c r="D3" s="3"/>
      <c r="E3" s="3"/>
      <c r="F3" s="3"/>
      <c r="G3" s="3"/>
      <c r="H3" s="3"/>
    </row>
    <row r="4" spans="2:8" ht="35.25" customHeight="1" thickTop="1" thickBot="1" x14ac:dyDescent="0.3">
      <c r="B4" s="86"/>
      <c r="C4" s="121" t="s">
        <v>91</v>
      </c>
      <c r="D4" s="121" t="s">
        <v>92</v>
      </c>
      <c r="E4" s="121" t="s">
        <v>149</v>
      </c>
      <c r="F4" s="121" t="s">
        <v>150</v>
      </c>
      <c r="G4" s="121" t="s">
        <v>151</v>
      </c>
      <c r="H4" s="120" t="s">
        <v>152</v>
      </c>
    </row>
    <row r="5" spans="2:8" ht="16.5" thickTop="1" x14ac:dyDescent="0.2">
      <c r="B5" s="87"/>
      <c r="C5" s="88"/>
      <c r="D5" s="88"/>
      <c r="E5" s="88"/>
      <c r="F5" s="88"/>
      <c r="G5" s="88"/>
      <c r="H5" s="89"/>
    </row>
    <row r="6" spans="2:8" ht="15.75" x14ac:dyDescent="0.25">
      <c r="B6" s="90" t="s">
        <v>183</v>
      </c>
      <c r="C6" s="91">
        <v>1000000</v>
      </c>
      <c r="D6" s="91"/>
      <c r="E6" s="91"/>
      <c r="F6" s="91"/>
      <c r="G6" s="91"/>
      <c r="H6" s="92">
        <f>C6+D6+E6+F6+G6</f>
        <v>1000000</v>
      </c>
    </row>
    <row r="7" spans="2:8" ht="30.75" x14ac:dyDescent="0.25">
      <c r="B7" s="93" t="s">
        <v>153</v>
      </c>
      <c r="C7" s="94"/>
      <c r="D7" s="94"/>
      <c r="E7" s="94"/>
      <c r="F7" s="94"/>
      <c r="G7" s="94"/>
      <c r="H7" s="92">
        <f t="shared" ref="H7:H20" si="0">C7+D7+E7+F7+G7</f>
        <v>0</v>
      </c>
    </row>
    <row r="8" spans="2:8" ht="15.75" x14ac:dyDescent="0.25">
      <c r="B8" s="90" t="s">
        <v>154</v>
      </c>
      <c r="C8" s="91"/>
      <c r="D8" s="91"/>
      <c r="E8" s="91"/>
      <c r="F8" s="91"/>
      <c r="G8" s="91"/>
      <c r="H8" s="92">
        <f t="shared" si="0"/>
        <v>0</v>
      </c>
    </row>
    <row r="9" spans="2:8" ht="30.75" x14ac:dyDescent="0.25">
      <c r="B9" s="93" t="s">
        <v>155</v>
      </c>
      <c r="C9" s="94"/>
      <c r="D9" s="94"/>
      <c r="E9" s="94"/>
      <c r="F9" s="94"/>
      <c r="G9" s="94"/>
      <c r="H9" s="92">
        <f t="shared" si="0"/>
        <v>0</v>
      </c>
    </row>
    <row r="10" spans="2:8" ht="15.75" x14ac:dyDescent="0.25">
      <c r="B10" s="93" t="s">
        <v>156</v>
      </c>
      <c r="C10" s="94"/>
      <c r="D10" s="94"/>
      <c r="E10" s="94"/>
      <c r="F10" s="94"/>
      <c r="G10" s="94"/>
      <c r="H10" s="92">
        <f t="shared" si="0"/>
        <v>0</v>
      </c>
    </row>
    <row r="11" spans="2:8" ht="15.75" x14ac:dyDescent="0.25">
      <c r="B11" s="93" t="s">
        <v>157</v>
      </c>
      <c r="C11" s="94"/>
      <c r="D11" s="94"/>
      <c r="E11" s="94"/>
      <c r="F11" s="94"/>
      <c r="G11" s="94"/>
      <c r="H11" s="92">
        <f t="shared" si="0"/>
        <v>0</v>
      </c>
    </row>
    <row r="12" spans="2:8" ht="15.75" x14ac:dyDescent="0.25">
      <c r="B12" s="93" t="s">
        <v>158</v>
      </c>
      <c r="C12" s="94"/>
      <c r="D12" s="94"/>
      <c r="E12" s="94"/>
      <c r="F12" s="94"/>
      <c r="G12" s="94"/>
      <c r="H12" s="92">
        <f t="shared" si="0"/>
        <v>0</v>
      </c>
    </row>
    <row r="13" spans="2:8" ht="15.75" x14ac:dyDescent="0.25">
      <c r="B13" s="90" t="s">
        <v>185</v>
      </c>
      <c r="C13" s="91">
        <f>SUM(C6:C12)</f>
        <v>1000000</v>
      </c>
      <c r="D13" s="91">
        <f>SUM(D6:D12)</f>
        <v>0</v>
      </c>
      <c r="E13" s="91">
        <f>SUM(E6:E12)</f>
        <v>0</v>
      </c>
      <c r="F13" s="91">
        <f>SUM(F6:F12)</f>
        <v>0</v>
      </c>
      <c r="G13" s="91">
        <f>SUM(G6:G12)</f>
        <v>0</v>
      </c>
      <c r="H13" s="92">
        <f t="shared" si="0"/>
        <v>1000000</v>
      </c>
    </row>
    <row r="14" spans="2:8" ht="30.75" x14ac:dyDescent="0.25">
      <c r="B14" s="93" t="s">
        <v>153</v>
      </c>
      <c r="C14" s="94"/>
      <c r="D14" s="94"/>
      <c r="E14" s="94"/>
      <c r="F14" s="94"/>
      <c r="G14" s="94"/>
      <c r="H14" s="92">
        <f t="shared" si="0"/>
        <v>0</v>
      </c>
    </row>
    <row r="15" spans="2:8" ht="15.75" x14ac:dyDescent="0.25">
      <c r="B15" s="90" t="s">
        <v>154</v>
      </c>
      <c r="C15" s="153"/>
      <c r="D15" s="153"/>
      <c r="E15" s="153"/>
      <c r="F15" s="153"/>
      <c r="G15" s="153"/>
      <c r="H15" s="92">
        <f t="shared" si="0"/>
        <v>0</v>
      </c>
    </row>
    <row r="16" spans="2:8" ht="30.75" x14ac:dyDescent="0.25">
      <c r="B16" s="93" t="s">
        <v>155</v>
      </c>
      <c r="C16" s="154"/>
      <c r="D16" s="154"/>
      <c r="E16" s="154"/>
      <c r="F16" s="154"/>
      <c r="G16" s="154"/>
      <c r="H16" s="92">
        <f t="shared" si="0"/>
        <v>0</v>
      </c>
    </row>
    <row r="17" spans="2:8" ht="15.75" x14ac:dyDescent="0.25">
      <c r="B17" s="93" t="s">
        <v>156</v>
      </c>
      <c r="C17" s="154"/>
      <c r="D17" s="154"/>
      <c r="E17" s="154"/>
      <c r="F17" s="154"/>
      <c r="G17" s="155"/>
      <c r="H17" s="92">
        <f t="shared" si="0"/>
        <v>0</v>
      </c>
    </row>
    <row r="18" spans="2:8" ht="15.75" x14ac:dyDescent="0.25">
      <c r="B18" s="93" t="s">
        <v>157</v>
      </c>
      <c r="C18" s="154"/>
      <c r="D18" s="154"/>
      <c r="E18" s="154"/>
      <c r="F18" s="154"/>
      <c r="G18" s="154"/>
      <c r="H18" s="92">
        <f t="shared" si="0"/>
        <v>0</v>
      </c>
    </row>
    <row r="19" spans="2:8" ht="15.75" x14ac:dyDescent="0.25">
      <c r="B19" s="93" t="s">
        <v>158</v>
      </c>
      <c r="C19" s="154"/>
      <c r="D19" s="154"/>
      <c r="E19" s="154"/>
      <c r="F19" s="154"/>
      <c r="G19" s="154"/>
      <c r="H19" s="92">
        <f t="shared" si="0"/>
        <v>0</v>
      </c>
    </row>
    <row r="20" spans="2:8" ht="15.75" x14ac:dyDescent="0.25">
      <c r="B20" s="90" t="s">
        <v>196</v>
      </c>
      <c r="C20" s="179">
        <f>SUM(C13:C19)</f>
        <v>1000000</v>
      </c>
      <c r="D20" s="180"/>
      <c r="E20" s="180"/>
      <c r="F20" s="180"/>
      <c r="G20" s="180"/>
      <c r="H20" s="92">
        <f t="shared" si="0"/>
        <v>1000000</v>
      </c>
    </row>
    <row r="21" spans="2:8" ht="30.75" x14ac:dyDescent="0.25">
      <c r="B21" s="176" t="s">
        <v>153</v>
      </c>
      <c r="C21" s="177"/>
      <c r="D21" s="177"/>
      <c r="E21" s="177"/>
      <c r="F21" s="177"/>
      <c r="G21" s="177"/>
      <c r="H21" s="178">
        <f t="shared" ref="H21:H27" si="1">C21+D21+E21+F21+G21</f>
        <v>0</v>
      </c>
    </row>
    <row r="22" spans="2:8" ht="15.75" x14ac:dyDescent="0.25">
      <c r="B22" s="90" t="s">
        <v>154</v>
      </c>
      <c r="C22" s="153"/>
      <c r="D22" s="153"/>
      <c r="E22" s="153"/>
      <c r="F22" s="153"/>
      <c r="G22" s="153"/>
      <c r="H22" s="92">
        <f t="shared" si="1"/>
        <v>0</v>
      </c>
    </row>
    <row r="23" spans="2:8" ht="30.75" x14ac:dyDescent="0.25">
      <c r="B23" s="93" t="s">
        <v>155</v>
      </c>
      <c r="C23" s="154"/>
      <c r="D23" s="154"/>
      <c r="E23" s="154"/>
      <c r="F23" s="154"/>
      <c r="G23" s="154"/>
      <c r="H23" s="92">
        <f t="shared" si="1"/>
        <v>0</v>
      </c>
    </row>
    <row r="24" spans="2:8" ht="15.75" x14ac:dyDescent="0.25">
      <c r="B24" s="93" t="s">
        <v>156</v>
      </c>
      <c r="C24" s="154"/>
      <c r="D24" s="154"/>
      <c r="E24" s="154"/>
      <c r="F24" s="154"/>
      <c r="G24" s="155"/>
      <c r="H24" s="92">
        <f t="shared" si="1"/>
        <v>0</v>
      </c>
    </row>
    <row r="25" spans="2:8" ht="15.75" x14ac:dyDescent="0.25">
      <c r="B25" s="93" t="s">
        <v>157</v>
      </c>
      <c r="C25" s="154"/>
      <c r="D25" s="154"/>
      <c r="E25" s="154"/>
      <c r="F25" s="154"/>
      <c r="G25" s="154"/>
      <c r="H25" s="92">
        <f t="shared" si="1"/>
        <v>0</v>
      </c>
    </row>
    <row r="26" spans="2:8" ht="15.75" x14ac:dyDescent="0.25">
      <c r="B26" s="93" t="s">
        <v>158</v>
      </c>
      <c r="C26" s="154"/>
      <c r="D26" s="154"/>
      <c r="E26" s="154"/>
      <c r="F26" s="154"/>
      <c r="G26" s="154"/>
      <c r="H26" s="92">
        <f t="shared" si="1"/>
        <v>0</v>
      </c>
    </row>
    <row r="27" spans="2:8" ht="16.5" thickBot="1" x14ac:dyDescent="0.3">
      <c r="B27" s="152" t="s">
        <v>202</v>
      </c>
      <c r="C27" s="156">
        <f>SUM(C20:C26)</f>
        <v>1000000</v>
      </c>
      <c r="D27" s="157"/>
      <c r="E27" s="157"/>
      <c r="F27" s="157"/>
      <c r="G27" s="157"/>
      <c r="H27" s="95">
        <f t="shared" si="1"/>
        <v>1000000</v>
      </c>
    </row>
    <row r="28" spans="2:8" ht="15.75" customHeight="1" thickTop="1" x14ac:dyDescent="0.2"/>
    <row r="29" spans="2:8" s="2" customFormat="1" x14ac:dyDescent="0.2">
      <c r="B29" s="2" t="s">
        <v>219</v>
      </c>
      <c r="F29" s="106"/>
      <c r="G29" s="106" t="s">
        <v>221</v>
      </c>
      <c r="H29" s="106"/>
    </row>
    <row r="30" spans="2:8" s="2" customFormat="1" x14ac:dyDescent="0.2">
      <c r="B30" s="2" t="s">
        <v>220</v>
      </c>
      <c r="F30" s="106"/>
      <c r="G30" s="106" t="s">
        <v>222</v>
      </c>
      <c r="H30" s="106"/>
    </row>
  </sheetData>
  <phoneticPr fontId="10" type="noConversion"/>
  <printOptions horizontalCentered="1" verticalCentered="1"/>
  <pageMargins left="0.76" right="0.17" top="0.55000000000000004" bottom="0.66" header="0.5" footer="0.5"/>
  <pageSetup paperSize="9" scale="9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G22" sqref="G22"/>
    </sheetView>
  </sheetViews>
  <sheetFormatPr defaultColWidth="11.42578125" defaultRowHeight="12.75" x14ac:dyDescent="0.2"/>
  <cols>
    <col min="1" max="16384" width="11.42578125" style="186"/>
  </cols>
  <sheetData>
    <row r="1" spans="1:8" ht="15.75" x14ac:dyDescent="0.2">
      <c r="A1" s="185" t="s">
        <v>203</v>
      </c>
    </row>
    <row r="3" spans="1:8" ht="18" x14ac:dyDescent="0.2">
      <c r="E3" s="187" t="s">
        <v>204</v>
      </c>
    </row>
    <row r="5" spans="1:8" x14ac:dyDescent="0.2">
      <c r="G5" s="188" t="s">
        <v>205</v>
      </c>
    </row>
    <row r="8" spans="1:8" x14ac:dyDescent="0.2">
      <c r="A8" s="189" t="s">
        <v>206</v>
      </c>
      <c r="B8" s="190" t="s">
        <v>207</v>
      </c>
      <c r="C8" s="190" t="s">
        <v>208</v>
      </c>
      <c r="D8" s="190" t="s">
        <v>209</v>
      </c>
      <c r="E8" s="190" t="s">
        <v>210</v>
      </c>
      <c r="F8" s="191" t="s">
        <v>211</v>
      </c>
      <c r="G8" s="191" t="s">
        <v>212</v>
      </c>
      <c r="H8" s="191" t="s">
        <v>213</v>
      </c>
    </row>
    <row r="9" spans="1:8" x14ac:dyDescent="0.2">
      <c r="A9" s="192" t="s">
        <v>214</v>
      </c>
      <c r="B9" s="193" t="s">
        <v>215</v>
      </c>
      <c r="C9" s="193" t="s">
        <v>216</v>
      </c>
      <c r="D9" s="193" t="s">
        <v>217</v>
      </c>
      <c r="E9" s="193" t="s">
        <v>218</v>
      </c>
      <c r="F9" s="194">
        <v>14951.22</v>
      </c>
      <c r="G9" s="194">
        <v>176.358650330876</v>
      </c>
      <c r="H9" s="194">
        <v>2636776.98</v>
      </c>
    </row>
    <row r="11" spans="1:8" x14ac:dyDescent="0.2">
      <c r="G11" s="195"/>
      <c r="H11" s="196"/>
    </row>
    <row r="15" spans="1:8" s="2" customFormat="1" x14ac:dyDescent="0.2">
      <c r="B15" s="2" t="s">
        <v>219</v>
      </c>
      <c r="F15" s="106"/>
      <c r="G15" s="106" t="s">
        <v>221</v>
      </c>
      <c r="H15" s="106"/>
    </row>
    <row r="16" spans="1:8" s="2" customFormat="1" x14ac:dyDescent="0.2">
      <c r="B16" s="2" t="s">
        <v>220</v>
      </c>
      <c r="F16" s="106"/>
      <c r="G16" s="106" t="s">
        <v>222</v>
      </c>
      <c r="H16" s="10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bilanci</vt:lpstr>
      <vt:lpstr>PASH</vt:lpstr>
      <vt:lpstr>cash flow </vt:lpstr>
      <vt:lpstr>levizja e kapitalit</vt:lpstr>
      <vt:lpstr>Inventari</vt:lpstr>
      <vt:lpstr>bilanci!Print_Area</vt:lpstr>
      <vt:lpstr>'cash flow '!Print_Area</vt:lpstr>
      <vt:lpstr>'levizja e kapitalit'!Print_Area</vt:lpstr>
      <vt:lpstr>PASH!Print_Area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GIGABYTE</dc:creator>
  <cp:lastModifiedBy>User</cp:lastModifiedBy>
  <cp:lastPrinted>2014-03-31T14:52:44Z</cp:lastPrinted>
  <dcterms:created xsi:type="dcterms:W3CDTF">2009-03-11T13:49:04Z</dcterms:created>
  <dcterms:modified xsi:type="dcterms:W3CDTF">2018-04-16T11:03:16Z</dcterms:modified>
</cp:coreProperties>
</file>