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30" windowWidth="14865" windowHeight="8640" firstSheet="9" activeTab="11"/>
  </bookViews>
  <sheets>
    <sheet name="KAPAKU" sheetId="25" r:id="rId1"/>
    <sheet name="Menu" sheetId="23" r:id="rId2"/>
    <sheet name="AKTIVI analit." sheetId="15" r:id="rId3"/>
    <sheet name="AKTIVI" sheetId="19" r:id="rId4"/>
    <sheet name="PASIVI analit." sheetId="10" r:id="rId5"/>
    <sheet name="PASIVI" sheetId="20" r:id="rId6"/>
    <sheet name="Te Ardhura+Shpenzime Anal." sheetId="11" r:id="rId7"/>
    <sheet name="Te Ardh - Shpez Funks" sheetId="21" r:id="rId8"/>
    <sheet name="REZULTATI TATIMOR" sheetId="18" r:id="rId9"/>
    <sheet name="Pasqyra e flluksit te parase" sheetId="16" r:id="rId10"/>
    <sheet name="pasqyra e kapitalit" sheetId="17" r:id="rId11"/>
    <sheet name="Amortizimi fiskal" sheetId="22" r:id="rId12"/>
  </sheets>
  <definedNames>
    <definedName name="_xlnm.Print_Area" localSheetId="3">AKTIVI!$A$3:$G$47</definedName>
    <definedName name="_xlnm.Print_Area" localSheetId="2">'AKTIVI analit.'!$A$1:$E$192</definedName>
    <definedName name="_xlnm.Print_Area" localSheetId="5">PASIVI!$A$1:$G$42</definedName>
    <definedName name="_xlnm.Print_Area" localSheetId="4">'PASIVI analit.'!$A$1:$E$118</definedName>
    <definedName name="_xlnm.Print_Area" localSheetId="9">'Pasqyra e flluksit te parase'!$A$1:$G$32</definedName>
    <definedName name="_xlnm.Print_Area" localSheetId="10">'pasqyra e kapitalit'!$A$1:$I$36</definedName>
    <definedName name="_xlnm.Print_Area" localSheetId="7">'Te Ardh - Shpez Funks'!$A$1:$G$38</definedName>
    <definedName name="_xlnm.Print_Area" localSheetId="6">'Te Ardhura+Shpenzime Anal.'!$B$1:$E$124</definedName>
  </definedNames>
  <calcPr calcId="152511"/>
</workbook>
</file>

<file path=xl/calcChain.xml><?xml version="1.0" encoding="utf-8"?>
<calcChain xmlns="http://schemas.openxmlformats.org/spreadsheetml/2006/main">
  <c r="D14" i="15" l="1"/>
  <c r="G7" i="21"/>
  <c r="G21" i="21"/>
  <c r="G33" i="21"/>
  <c r="G35" i="21"/>
  <c r="G37" i="21" s="1"/>
  <c r="E99" i="15"/>
  <c r="G31" i="20"/>
  <c r="B26" i="17"/>
  <c r="D53" i="10"/>
  <c r="D99" i="15"/>
  <c r="D64" i="15"/>
  <c r="D11" i="15"/>
  <c r="D39" i="15" s="1"/>
  <c r="D100" i="15" s="1"/>
  <c r="I24" i="17"/>
  <c r="D17" i="18"/>
  <c r="D4" i="18"/>
  <c r="F7" i="21"/>
  <c r="F21" i="21" s="1"/>
  <c r="F35" i="21" s="1"/>
  <c r="F37" i="21" s="1"/>
  <c r="F33" i="21"/>
  <c r="D58" i="11"/>
  <c r="D41" i="11"/>
  <c r="D6" i="11"/>
  <c r="D3" i="11"/>
  <c r="D29" i="11" s="1"/>
  <c r="F10" i="20"/>
  <c r="F31" i="20"/>
  <c r="F24" i="20"/>
  <c r="E3" i="11"/>
  <c r="E88" i="11" s="1"/>
  <c r="E121" i="11" s="1"/>
  <c r="E124" i="11" s="1"/>
  <c r="D60" i="10"/>
  <c r="D72" i="10"/>
  <c r="D90" i="10"/>
  <c r="D108" i="10"/>
  <c r="E108" i="10"/>
  <c r="E79" i="15"/>
  <c r="E91" i="15"/>
  <c r="E11" i="15"/>
  <c r="E14" i="15"/>
  <c r="E39" i="15" s="1"/>
  <c r="E100" i="15" s="1"/>
  <c r="E7" i="15"/>
  <c r="D91" i="15"/>
  <c r="D7" i="15"/>
  <c r="I22" i="22"/>
  <c r="J13" i="22"/>
  <c r="G14" i="22"/>
  <c r="J14" i="22"/>
  <c r="J15" i="22"/>
  <c r="G16" i="22"/>
  <c r="J16" i="22" s="1"/>
  <c r="J17" i="22"/>
  <c r="G18" i="22"/>
  <c r="J18" i="22"/>
  <c r="J19" i="22"/>
  <c r="G20" i="22"/>
  <c r="J20" i="22" s="1"/>
  <c r="G12" i="22"/>
  <c r="J12" i="22" s="1"/>
  <c r="E26" i="17"/>
  <c r="I8" i="17"/>
  <c r="G10" i="20"/>
  <c r="G24" i="20"/>
  <c r="G42" i="20"/>
  <c r="H14" i="22"/>
  <c r="H18" i="22"/>
  <c r="F22" i="22"/>
  <c r="E22" i="22"/>
  <c r="F6" i="19"/>
  <c r="G17" i="17"/>
  <c r="G26" i="17"/>
  <c r="I17" i="17"/>
  <c r="I19" i="17"/>
  <c r="I26" i="17" s="1"/>
  <c r="I76" i="21"/>
  <c r="G7" i="20"/>
  <c r="G30" i="20" s="1"/>
  <c r="F7" i="20"/>
  <c r="F30" i="20" s="1"/>
  <c r="F42" i="20" s="1"/>
  <c r="F26" i="19"/>
  <c r="F12" i="19"/>
  <c r="F18" i="19"/>
  <c r="F5" i="19"/>
  <c r="F35" i="19"/>
  <c r="F47" i="19"/>
  <c r="G6" i="19"/>
  <c r="G12" i="19"/>
  <c r="G5" i="19" s="1"/>
  <c r="G26" i="19"/>
  <c r="G9" i="19"/>
  <c r="G47" i="19" s="1"/>
  <c r="G18" i="19"/>
  <c r="G30" i="19"/>
  <c r="G35" i="19"/>
  <c r="G41" i="19"/>
  <c r="F41" i="19"/>
  <c r="F30" i="19"/>
  <c r="F9" i="19"/>
  <c r="M8" i="16"/>
  <c r="M9" i="16"/>
  <c r="M10" i="16" s="1"/>
  <c r="M11" i="16" s="1"/>
  <c r="M12" i="16" s="1"/>
  <c r="M13" i="16" s="1"/>
  <c r="M6" i="16"/>
  <c r="E14" i="16"/>
  <c r="E30" i="16" s="1"/>
  <c r="E32" i="16" s="1"/>
  <c r="E21" i="16"/>
  <c r="E29" i="16"/>
  <c r="F14" i="16"/>
  <c r="F30" i="16" s="1"/>
  <c r="F32" i="16" s="1"/>
  <c r="F21" i="16"/>
  <c r="F29" i="16"/>
  <c r="D19" i="18"/>
  <c r="E64" i="15"/>
  <c r="E30" i="11"/>
  <c r="E41" i="11"/>
  <c r="E46" i="11"/>
  <c r="E58" i="11"/>
  <c r="E87" i="11"/>
  <c r="E109" i="11"/>
  <c r="E6" i="11"/>
  <c r="E19" i="11"/>
  <c r="E22" i="11"/>
  <c r="D30" i="11"/>
  <c r="D87" i="11" s="1"/>
  <c r="D46" i="11"/>
  <c r="E110" i="11"/>
  <c r="E72" i="10"/>
  <c r="E84" i="10"/>
  <c r="E86" i="10"/>
  <c r="E89" i="10"/>
  <c r="D84" i="10"/>
  <c r="D86" i="10"/>
  <c r="D89" i="10" s="1"/>
  <c r="E53" i="10"/>
  <c r="E5" i="10"/>
  <c r="E23" i="10"/>
  <c r="E54" i="10"/>
  <c r="E60" i="10"/>
  <c r="D5" i="10"/>
  <c r="D109" i="10" s="1"/>
  <c r="D23" i="10"/>
  <c r="D54" i="10"/>
  <c r="E90" i="10"/>
  <c r="E109" i="10" s="1"/>
  <c r="E22" i="15"/>
  <c r="E25" i="15"/>
  <c r="E21" i="15"/>
  <c r="E28" i="15"/>
  <c r="E33" i="15"/>
  <c r="E35" i="15"/>
  <c r="E32" i="15"/>
  <c r="E143" i="15"/>
  <c r="E163" i="15"/>
  <c r="E182" i="15" s="1"/>
  <c r="E183" i="15" s="1"/>
  <c r="E168" i="15"/>
  <c r="E179" i="15"/>
  <c r="D163" i="15"/>
  <c r="D143" i="15"/>
  <c r="D168" i="15"/>
  <c r="D179" i="15"/>
  <c r="D182" i="15"/>
  <c r="D4" i="15"/>
  <c r="D22" i="15"/>
  <c r="D25" i="15"/>
  <c r="D21" i="15"/>
  <c r="D28" i="15"/>
  <c r="D33" i="15"/>
  <c r="D35" i="15"/>
  <c r="D32" i="15"/>
  <c r="D109" i="11"/>
  <c r="D19" i="11"/>
  <c r="D22" i="11"/>
  <c r="D110" i="11"/>
  <c r="D17" i="15"/>
  <c r="D68" i="15"/>
  <c r="D183" i="15" l="1"/>
  <c r="J22" i="22"/>
  <c r="D88" i="11"/>
  <c r="D121" i="11" s="1"/>
  <c r="D124" i="11" s="1"/>
  <c r="G22" i="22"/>
  <c r="H20" i="22"/>
  <c r="H16" i="22"/>
  <c r="H12" i="22"/>
  <c r="H22" i="22" s="1"/>
</calcChain>
</file>

<file path=xl/sharedStrings.xml><?xml version="1.0" encoding="utf-8"?>
<sst xmlns="http://schemas.openxmlformats.org/spreadsheetml/2006/main" count="873" uniqueCount="760">
  <si>
    <t>Shpenzime per interesa</t>
  </si>
  <si>
    <t>SHENIME</t>
  </si>
  <si>
    <t>Shuma të parashikuara për zhvleresimin e aktiveve financiare të qendrueshme</t>
  </si>
  <si>
    <t>Shuma të parashikuara për zhvlëresime të aktiveve financiare qarkulluese</t>
  </si>
  <si>
    <t>Shuma të parashikuara të jashtëzakonshme</t>
  </si>
  <si>
    <t>Shpenzime te tjera</t>
  </si>
  <si>
    <t>SHPENZIME TË TJERA TË ZAKONSHME</t>
  </si>
  <si>
    <t>Vlera kontabël e aktiveve të qendrueshme të shitura</t>
  </si>
  <si>
    <t>Subvencione e ndihme të dhëna</t>
  </si>
  <si>
    <t>Shpenzime për pritje e dhurata</t>
  </si>
  <si>
    <t>Humbje nga mosarketimi i kërkesave mbi të tretet</t>
  </si>
  <si>
    <t>Penalitete, gjoba e dëmshpërblime</t>
  </si>
  <si>
    <t>TË tjera shpenzime rrjedhëse</t>
  </si>
  <si>
    <t>TË ARDHURA  DHE SHPENZIME  TË JASHTËZAKONSHME</t>
  </si>
  <si>
    <t>77-67</t>
  </si>
  <si>
    <t>Dëmshpërblime dhe rikuperime për dëmtimet nga fatkeqësitë</t>
  </si>
  <si>
    <t>Dëmshpërblime të tjera</t>
  </si>
  <si>
    <t>Të ardhura nga veprimtaritë e mbyllura dhe ndryshimet e tjera të strategjisë</t>
  </si>
  <si>
    <t>Fitime me gabime të lejuara në ushtrimet paraardhës</t>
  </si>
  <si>
    <t>Të ardhura të tjera</t>
  </si>
  <si>
    <t>Shpenzime nga fatkeqësi të ndryshme</t>
  </si>
  <si>
    <t>ZERAT E TE ARDHURAVE DHE SHPENZIMEVE</t>
  </si>
  <si>
    <t>Shpenzime nga shpronësime dhe masa të tjera të autoriteteve shtetërore</t>
  </si>
  <si>
    <t>Shpenzime nga ndryshime të strategjisë (mbyllje e veprimtarisë etj.)</t>
  </si>
  <si>
    <t>Humbje nga gabime të lejuara në ushtrimet paraardhëse</t>
  </si>
  <si>
    <t>PRODHIMI I AKTIVEVE TË QENDRUESHME</t>
  </si>
  <si>
    <t>SUBVENCIONE PËR SHFRYTËZIMIN</t>
  </si>
  <si>
    <t>Subvencione për çmime</t>
  </si>
  <si>
    <t>Subvencione të tjera për shfrytëzimin</t>
  </si>
  <si>
    <t>TË ARDHURA TË TJERA TË ZAKONSHME</t>
  </si>
  <si>
    <t>Kuota – pjese e subvencioneve për investime</t>
  </si>
  <si>
    <t>Të ardhura nga shitja e aktiveve të qëndrueshme</t>
  </si>
  <si>
    <t>Dhurata e ndihma të marra</t>
  </si>
  <si>
    <t>Kerkesa për arketim të rikuperuara</t>
  </si>
  <si>
    <t>Penalitete e gjoba të arkëtuara</t>
  </si>
  <si>
    <t>Tatime mbi fitimet</t>
  </si>
  <si>
    <t>Amortizimi dhe zhvleresime</t>
  </si>
  <si>
    <t>PUNIME E SHËRBIME NGA TË TRETET</t>
  </si>
  <si>
    <t>Nëntrajtime të përgjithshme</t>
  </si>
  <si>
    <t>Mirëmbajtje dhe riparime</t>
  </si>
  <si>
    <t>Prime të sigurimit</t>
  </si>
  <si>
    <t>Studime dhe kërkime</t>
  </si>
  <si>
    <t>Të ndryshme</t>
  </si>
  <si>
    <t>SHËRBIME TË TJERA</t>
  </si>
  <si>
    <t>Personel nga jashtë njësisë ekonomike</t>
  </si>
  <si>
    <t>Pagesa të ndermjetësëve dhe honorare</t>
  </si>
  <si>
    <t>Pagesa për koncesione, patenta, licenca, marka, të drejta dhe vlera të ngjashme</t>
  </si>
  <si>
    <t>Reklame, publicitet</t>
  </si>
  <si>
    <t>Transferime, udhëtim e dieta</t>
  </si>
  <si>
    <t>Shpenzime postare dhe telekomunikacion</t>
  </si>
  <si>
    <t>Transporte</t>
  </si>
  <si>
    <t>Shërbime  bankare</t>
  </si>
  <si>
    <t>TATIME, TAKSA DHE DERDHJE TË NGJASHME</t>
  </si>
  <si>
    <t xml:space="preserve">Tatim mbi qarkullimin dhe akciza </t>
  </si>
  <si>
    <t>Tatime e taksa e derdhje të ngjashme të lidhura</t>
  </si>
  <si>
    <t>Taksa regjistrimi</t>
  </si>
  <si>
    <t>Të tjera tatime e taksa</t>
  </si>
  <si>
    <t>Te ardhurat dhe shpenzimet financiare nga njesite e kontrolluara</t>
  </si>
  <si>
    <t>Të ardhura nga pjesëmarrjet</t>
  </si>
  <si>
    <t>Shpenzime për interesa</t>
  </si>
  <si>
    <t>Të ardhura nga shitja e aktiveve të qendrueshme financiare</t>
  </si>
  <si>
    <t>Te ardhurat dhe shpenzimet financiare nga  pjesemarjet</t>
  </si>
  <si>
    <t xml:space="preserve">Vlera kontabël e aktiveve të qendrueshme financiare të shitura </t>
  </si>
  <si>
    <t>Te ardhurat dhe shpenzimet financiare :</t>
  </si>
  <si>
    <t>Te ardhura dhe shpenzime financiare nga investime te tjera financiare afatgjata</t>
  </si>
  <si>
    <t>Të ardhura nga aktivet financiare të qendrueshme të tjera nga pjesëmarrjet</t>
  </si>
  <si>
    <t>Të ardhura nga letrat me vlerë të vendosjes</t>
  </si>
  <si>
    <t>Plusvlera nga shitja e letrave me vlerë të vendosjes</t>
  </si>
  <si>
    <t>Minusvlera nga shitja e letrave me vlëre të vendosjes</t>
  </si>
  <si>
    <t>Te ardhura dhe shpenzime nga interesi</t>
  </si>
  <si>
    <t>Të ardhura nga interesat</t>
  </si>
  <si>
    <t>Fitime (Humbje)nga kursi kembimit</t>
  </si>
  <si>
    <t>Fitime nga shkëmbimet valutore</t>
  </si>
  <si>
    <t>Humbje nga shkëmbimet valutore</t>
  </si>
  <si>
    <t>Te ardhura dhe shpenzime te tjera financiare</t>
  </si>
  <si>
    <t>Shpenzime financiare të tjera</t>
  </si>
  <si>
    <t>Të ardhura financiare të tjera</t>
  </si>
  <si>
    <t>Nr</t>
  </si>
  <si>
    <t>I</t>
  </si>
  <si>
    <t>II</t>
  </si>
  <si>
    <t>III</t>
  </si>
  <si>
    <t>Emri dhe adresa e plote</t>
  </si>
  <si>
    <t>Data e krijimit</t>
  </si>
  <si>
    <t>Nr. i  Regjistrit  Tregetar</t>
  </si>
  <si>
    <t>STATUSI   JURIDIK</t>
  </si>
  <si>
    <t>( Ndermarje Shteterore,Shoqeri Anonime,Shoqeri P.Kufizuar etj.)</t>
  </si>
  <si>
    <t>VEPRIMTARIA KRYESORE</t>
  </si>
  <si>
    <t>LLOGARITE  VJETORE</t>
  </si>
  <si>
    <t>( Gjendjet  Financiare )</t>
  </si>
  <si>
    <t xml:space="preserve">  PERIUDHA   Nga</t>
  </si>
  <si>
    <t>Deri   me</t>
  </si>
  <si>
    <t xml:space="preserve">  DATA E MBYLLJES</t>
  </si>
  <si>
    <t xml:space="preserve">  MIRATUAR   NGA</t>
  </si>
  <si>
    <t>me  date</t>
  </si>
  <si>
    <t xml:space="preserve">  Data e depozitimit</t>
  </si>
  <si>
    <t>AKTIVET AFATSHKURTRA</t>
  </si>
  <si>
    <t>Aktivet monetare</t>
  </si>
  <si>
    <t>Aktive te tjera financiare afatshkurtra</t>
  </si>
  <si>
    <t>Totali 2</t>
  </si>
  <si>
    <t xml:space="preserve">Totali 3 </t>
  </si>
  <si>
    <t>Inventari</t>
  </si>
  <si>
    <t>Totali 4</t>
  </si>
  <si>
    <t>Aktive biologjike afatshkurtra</t>
  </si>
  <si>
    <t>Aktive afatshkurtra te mbajtura per shitje</t>
  </si>
  <si>
    <t>Parapagime dhe shpenzime te tjera</t>
  </si>
  <si>
    <t>AKTIVET AFATGJATA</t>
  </si>
  <si>
    <t>Investimet financiare afatgjata</t>
  </si>
  <si>
    <t>Totali 1</t>
  </si>
  <si>
    <t>Aktive afatgjata materjale</t>
  </si>
  <si>
    <t>Aktive biologjike afatgjata</t>
  </si>
  <si>
    <t>Aktive afatgjata jo materjale</t>
  </si>
  <si>
    <t>Aktive te tjera afatgjata</t>
  </si>
  <si>
    <t>Shenime</t>
  </si>
  <si>
    <t>DETYRIME DHE KAPITALI</t>
  </si>
  <si>
    <t>DETYRIMET AFATSHKURTRA</t>
  </si>
  <si>
    <t>Huat dhe parapagimet</t>
  </si>
  <si>
    <t>Totali  2</t>
  </si>
  <si>
    <t>Totali  3</t>
  </si>
  <si>
    <t>Grantet dhe te ardhurat e shtyra</t>
  </si>
  <si>
    <t>DETYRIMET AFATGJATA</t>
  </si>
  <si>
    <t>Huat afatgjata</t>
  </si>
  <si>
    <t>Huamarje te tjera afatgjata</t>
  </si>
  <si>
    <t>KAPITALI</t>
  </si>
  <si>
    <t>Kapitali Aksionar</t>
  </si>
  <si>
    <t>Rezerva te tjera</t>
  </si>
  <si>
    <t>Fitimet(humbjet) e vitit ushtrimor</t>
  </si>
  <si>
    <t>486 Shpenzime te periudhave te ardhshme</t>
  </si>
  <si>
    <t>481 Shpenzime te llogaritura</t>
  </si>
  <si>
    <t>483 Interesa aktive te llogaritura</t>
  </si>
  <si>
    <t>487 Te ardhura te tjera</t>
  </si>
  <si>
    <t xml:space="preserve">35 Inventari imet dhe amballazhe </t>
  </si>
  <si>
    <t>TOTALI I AKTIVEVE AFATGJATA   (1+2+3+4+5+6 = II)</t>
  </si>
  <si>
    <t>TOTALI I AKTIVEVE   (I+ II)</t>
  </si>
  <si>
    <t>Klient per mallra,produkte dhe sherbime</t>
  </si>
  <si>
    <t>Klient per aktive afatgjata</t>
  </si>
  <si>
    <t>Huadhenie afatgjata</t>
  </si>
  <si>
    <t>Prodhim ne proçes</t>
  </si>
  <si>
    <t>Materjale te para</t>
  </si>
  <si>
    <t>Huadhenie afatshkurtra</t>
  </si>
  <si>
    <t>Aksionet e pakices</t>
  </si>
  <si>
    <t>pasqy konsol</t>
  </si>
  <si>
    <t xml:space="preserve"> Huamarjet</t>
  </si>
  <si>
    <t>TOTALI I DETYRIMEVE  AFATSHKURTRA   (1+2+3+4+5 = I)</t>
  </si>
  <si>
    <t>Kapitali Qe I perket aksioneve te shoqerise meme</t>
  </si>
  <si>
    <t xml:space="preserve">           1061 Rezerva ligjore</t>
  </si>
  <si>
    <t xml:space="preserve">           1062 Rezerva Statutore</t>
  </si>
  <si>
    <t xml:space="preserve">           1068 Rezerva te tjera</t>
  </si>
  <si>
    <t>TOTALI I KAPITALIT   (III)</t>
  </si>
  <si>
    <t>TOTALI I DETYRYMEVE DHE KAPITALIT  (I+ II+III)</t>
  </si>
  <si>
    <t xml:space="preserve"> Dividente per tu paguar</t>
  </si>
  <si>
    <t xml:space="preserve"> Premtim pagesa te pagueshme</t>
  </si>
  <si>
    <t>Rezerva nga rivleresimi</t>
  </si>
  <si>
    <t>Referenca</t>
  </si>
  <si>
    <t>Llogarive</t>
  </si>
  <si>
    <t>Shitje neto</t>
  </si>
  <si>
    <t>Te ardhura te tjera nga veprimtarit e shfrytezimit</t>
  </si>
  <si>
    <t>Materjale te konsumuara</t>
  </si>
  <si>
    <t>Kosto e punes</t>
  </si>
  <si>
    <t>Pagat e personelit</t>
  </si>
  <si>
    <t>Blerje materialesh të para</t>
  </si>
  <si>
    <t>Blerje materialesh të tjera të stokueshme</t>
  </si>
  <si>
    <t>Ndryshimi i gjendjeve të materialeve e mallrave të blera</t>
  </si>
  <si>
    <t>Ndryshimi i gjendjeve të materialeve të para</t>
  </si>
  <si>
    <t>Ndryshimi i gjendjeve të mallrave</t>
  </si>
  <si>
    <t>Blerje, energji, avull, uje</t>
  </si>
  <si>
    <t>Blerje mallra</t>
  </si>
  <si>
    <t>Blerje të pastokueshme, materiale, furnitura</t>
  </si>
  <si>
    <t>Nentrajtime që përfshihen direkt në punimet ose produktet e fabrikuara</t>
  </si>
  <si>
    <t>tjera</t>
  </si>
  <si>
    <t>Shitje produkte të gatshme</t>
  </si>
  <si>
    <t>Shitje produkte të ndërmjetme</t>
  </si>
  <si>
    <t>Shitje nënprodukte dhe produkte mbeturinë</t>
  </si>
  <si>
    <t>Dorëzim punime dhe shërbime</t>
  </si>
  <si>
    <t xml:space="preserve"> Letra me vlere afatshkurtra</t>
  </si>
  <si>
    <t xml:space="preserve">    Letra me vlere te pjesmarjes</t>
  </si>
  <si>
    <t xml:space="preserve">    Letra me vlere te huave</t>
  </si>
  <si>
    <t xml:space="preserve"> Banka dhe institucione te tjera financiare</t>
  </si>
  <si>
    <t xml:space="preserve">   Vlera monetare ne tranzit</t>
  </si>
  <si>
    <t xml:space="preserve">   Vlera monetare ne bankë</t>
  </si>
  <si>
    <t xml:space="preserve"> Vlera ne arke</t>
  </si>
  <si>
    <t xml:space="preserve">  Vlera te tjera ne arke</t>
  </si>
  <si>
    <t xml:space="preserve">               Pulla tatimore</t>
  </si>
  <si>
    <t xml:space="preserve">               Bileta</t>
  </si>
  <si>
    <t xml:space="preserve">               Vlera te tjera</t>
  </si>
  <si>
    <t xml:space="preserve"> Hua dhe letra me vlere te borxhit deri ne tre muaj</t>
  </si>
  <si>
    <t xml:space="preserve">   Hua te dhena</t>
  </si>
  <si>
    <t xml:space="preserve"> Zhvleresim I letrave me vlere</t>
  </si>
  <si>
    <t xml:space="preserve">             Aksione</t>
  </si>
  <si>
    <t xml:space="preserve">             Obligacione</t>
  </si>
  <si>
    <t xml:space="preserve">              Zhvleresime te tjera per aktivet financiare</t>
  </si>
  <si>
    <t xml:space="preserve"> Derivative dhe aktive te mbajtura per tregetim</t>
  </si>
  <si>
    <t xml:space="preserve"> Derivatet</t>
  </si>
  <si>
    <t xml:space="preserve"> Zhvleresimi  I letrave me vlere</t>
  </si>
  <si>
    <t xml:space="preserve">                Zhvleresimi te tjera per aktive financiare</t>
  </si>
  <si>
    <t xml:space="preserve"> Instrumenta financiar primar per tregetim</t>
  </si>
  <si>
    <t xml:space="preserve"> Klient per mallra,produkte dhe sherbime</t>
  </si>
  <si>
    <t xml:space="preserve"> Klient per aktive afatgjata</t>
  </si>
  <si>
    <t xml:space="preserve"> Te drejtat per tu arketuar nga proçeset gjyqesore</t>
  </si>
  <si>
    <t xml:space="preserve"> Parapagime te dhena</t>
  </si>
  <si>
    <t xml:space="preserve"> Te drejta per tu arketuar nga shitja e letrave me vlere</t>
  </si>
  <si>
    <t xml:space="preserve"> Shteti TVSH per tu mare</t>
  </si>
  <si>
    <t xml:space="preserve">Totali 2 </t>
  </si>
  <si>
    <t xml:space="preserve"> Materjale</t>
  </si>
  <si>
    <t xml:space="preserve"> Materjale te tjera</t>
  </si>
  <si>
    <t xml:space="preserve">            Materjale ndihmese</t>
  </si>
  <si>
    <t xml:space="preserve">             Lende djegese</t>
  </si>
  <si>
    <t xml:space="preserve">             Pjese nderimi</t>
  </si>
  <si>
    <t xml:space="preserve">             Materjale amballazhi</t>
  </si>
  <si>
    <t xml:space="preserve">             Materjale te tjera</t>
  </si>
  <si>
    <t xml:space="preserve">             Prodhim ne proçes</t>
  </si>
  <si>
    <t xml:space="preserve">             Punime ne proçes</t>
  </si>
  <si>
    <t xml:space="preserve">             Sherbime ne proçes</t>
  </si>
  <si>
    <t xml:space="preserve">             Produkte te ndermjetme</t>
  </si>
  <si>
    <t xml:space="preserve">             Nenprodukte dhe produkte mbeturine</t>
  </si>
  <si>
    <t>Zhvleresimi I mallrave dhe produkteve per shitje</t>
  </si>
  <si>
    <t xml:space="preserve">            Zhvleresim I prodhimeve ne proçes</t>
  </si>
  <si>
    <t xml:space="preserve">            Zhvleresim I produkteve te gateshme</t>
  </si>
  <si>
    <t>Totali    6</t>
  </si>
  <si>
    <t>TOTALI I AKTIVEVE AFATSHKURTRA   (1+2+3+4+5+6 = I)</t>
  </si>
  <si>
    <t>shoq individ 161</t>
  </si>
  <si>
    <t>Te drejtat per tu arketuar nga proçeset gjyqesore</t>
  </si>
  <si>
    <t>Te drejta per tu arketuar nga shitja e letrave me vlere</t>
  </si>
  <si>
    <t>Mallra</t>
  </si>
  <si>
    <t>Produkte</t>
  </si>
  <si>
    <t xml:space="preserve"> 4682/01/02</t>
  </si>
  <si>
    <t xml:space="preserve"> Provizionet afatshkurtra</t>
  </si>
  <si>
    <t xml:space="preserve"> Te ardhura te periudhave te ardhshme</t>
  </si>
  <si>
    <t xml:space="preserve"> Interesa pasive te llogaritura</t>
  </si>
  <si>
    <t xml:space="preserve">          Grante  Afatshkurtra</t>
  </si>
  <si>
    <t xml:space="preserve">  Parapagime te mara</t>
  </si>
  <si>
    <t>Detyrime per blerjen e letrave me vlere</t>
  </si>
  <si>
    <t xml:space="preserve"> Qira financiare</t>
  </si>
  <si>
    <t xml:space="preserve">            Tatim ne burim</t>
  </si>
  <si>
    <t xml:space="preserve">           Tatim mbi fitimin</t>
  </si>
  <si>
    <t xml:space="preserve">            Tatime te tjera per punonjesit</t>
  </si>
  <si>
    <t xml:space="preserve">            Tatim mbi te ardhurat personale</t>
  </si>
  <si>
    <t xml:space="preserve">           Akciza</t>
  </si>
  <si>
    <t xml:space="preserve"> Shteti Tatim Taksa</t>
  </si>
  <si>
    <t xml:space="preserve">            Detyrime te tjera</t>
  </si>
  <si>
    <t xml:space="preserve">            Organizma te tjere  shoqeror</t>
  </si>
  <si>
    <t xml:space="preserve">            Sigurime shoqerore dhe shendetsore</t>
  </si>
  <si>
    <t xml:space="preserve"> Detyrime per sigurime shoqerore</t>
  </si>
  <si>
    <t xml:space="preserve">            Paradhenie per punonjesit</t>
  </si>
  <si>
    <t xml:space="preserve">           Paga dhe shperblime</t>
  </si>
  <si>
    <t xml:space="preserve"> detyrime ndaj punonjesve</t>
  </si>
  <si>
    <t xml:space="preserve"> Furnitor per aktive afatgjate</t>
  </si>
  <si>
    <t xml:space="preserve"> Furnitor per mallra,produkte dhe sherbime </t>
  </si>
  <si>
    <t xml:space="preserve">             Zbritja e bonove</t>
  </si>
  <si>
    <t xml:space="preserve">             Primi I Bonove</t>
  </si>
  <si>
    <t xml:space="preserve">            Te tjera tituj bono te konvertuara</t>
  </si>
  <si>
    <t xml:space="preserve"> Bonot</t>
  </si>
  <si>
    <t xml:space="preserve"> Te tjere tituj</t>
  </si>
  <si>
    <t xml:space="preserve">            Kesti I llogaritur</t>
  </si>
  <si>
    <t xml:space="preserve">            Interesi I llogaritur</t>
  </si>
  <si>
    <t xml:space="preserve">            Interesa pasive te llogaritura</t>
  </si>
  <si>
    <t xml:space="preserve"> Bankat</t>
  </si>
  <si>
    <t xml:space="preserve"> Letra me vlere te borxhit</t>
  </si>
  <si>
    <t xml:space="preserve"> Hua te mara</t>
  </si>
  <si>
    <t xml:space="preserve"> Llogari bankare te zbuluara (overdraftet)</t>
  </si>
  <si>
    <t xml:space="preserve">    Vlerat negative (detyrimet)</t>
  </si>
  <si>
    <t>Derivativet</t>
  </si>
  <si>
    <t xml:space="preserve"> Interesa pasive te shtyra</t>
  </si>
  <si>
    <t xml:space="preserve"> Grante dhe te ardhura te shtyra</t>
  </si>
  <si>
    <t xml:space="preserve"> Provizine afatgjata</t>
  </si>
  <si>
    <t xml:space="preserve"> Parapagime te mara</t>
  </si>
  <si>
    <t xml:space="preserve"> furnitor per aktive afatgjate</t>
  </si>
  <si>
    <t xml:space="preserve"> Debitor te tjere,kreditor te tjere ( tep kredit)</t>
  </si>
  <si>
    <t xml:space="preserve"> Detyryme per blerjen e letrave me vlere</t>
  </si>
  <si>
    <t xml:space="preserve">            Zbritja e bonos</t>
  </si>
  <si>
    <t xml:space="preserve">            Primi I bonos</t>
  </si>
  <si>
    <t xml:space="preserve">            Te tjera tituj- Bono te konvertueshem</t>
  </si>
  <si>
    <t xml:space="preserve">            Obligacionet</t>
  </si>
  <si>
    <t xml:space="preserve">           Bankat</t>
  </si>
  <si>
    <t xml:space="preserve"> Huamarjet Afatgjata</t>
  </si>
  <si>
    <t xml:space="preserve">            Kapitali neneshkruar I papaguar</t>
  </si>
  <si>
    <t xml:space="preserve">            Kapitali paguar</t>
  </si>
  <si>
    <t>pasqy konsol 101</t>
  </si>
  <si>
    <t xml:space="preserve"> Fitimet e pashperndara</t>
  </si>
  <si>
    <t xml:space="preserve"> Rezerva</t>
  </si>
  <si>
    <t xml:space="preserve"> Primi I aksionit</t>
  </si>
  <si>
    <t xml:space="preserve"> Shuma të parashikuara për rreziqe</t>
  </si>
  <si>
    <t>Subvencione për investime të tjera</t>
  </si>
  <si>
    <t xml:space="preserve">           Interesa të maturuar</t>
  </si>
  <si>
    <t xml:space="preserve">          Grantet</t>
  </si>
  <si>
    <t xml:space="preserve">            Shteti TVSh  per tu paguar T</t>
  </si>
  <si>
    <t>Total 1</t>
  </si>
  <si>
    <t xml:space="preserve">Totali I te ardhurave dhe shpenzimeve te tjera financiare </t>
  </si>
  <si>
    <t>Fitimet(humbjet) e vitit ushtrimor (NETO )</t>
  </si>
  <si>
    <t>Interesi I arketuar</t>
  </si>
  <si>
    <t>TOTALI</t>
  </si>
  <si>
    <t>Efekti I ndryshymit ne politikat kontabel</t>
  </si>
  <si>
    <t>Pozicioni I rregulluar</t>
  </si>
  <si>
    <t>Fitimi neto I periudhes kontable</t>
  </si>
  <si>
    <t>Dividentet e paguara/deklaruara</t>
  </si>
  <si>
    <t>Trasferimi ne rezerven e detyrueshme ligjore</t>
  </si>
  <si>
    <t>Trasferimi ne rezerven e detyrueshme statutore</t>
  </si>
  <si>
    <t>Emetimi I Kapitalit Aksioner</t>
  </si>
  <si>
    <t>Efekte te ndryshymit te kurseve te kembimit gjate konsolidimit</t>
  </si>
  <si>
    <t>Krijimi I rezervave te rivleresimit</t>
  </si>
  <si>
    <t>Kapitalizimi I fitimit te pashperndar dhe rezervat</t>
  </si>
  <si>
    <t>Dividentet e paguara</t>
  </si>
  <si>
    <t>Emetimi I kapitalit aksionar</t>
  </si>
  <si>
    <t>Pasqyra e ndryshymeve ne kapital paraqet veçmas:</t>
  </si>
  <si>
    <t>a) Fitimin ose humbjen neto te periudhes kontable</t>
  </si>
  <si>
    <t>b)Te ardhurat dhe shpenzimet qe jane regjistruar direkte ne rezervat e kapitalit ,ne peputhje me politikat kontable te kerkuara nga SNK te tjera (Psh ndryshymet ne rezervat e konvertimit te njesive te kontrolluara te huaja)</t>
  </si>
  <si>
    <t>c)Efektet e ndryshymit te politikave kontable ne zerat e kapitalit(psh regullimi retrospektiv I  fitimeve te pashperndara si rezultat I zbatimit te nje SNK-je te re)</t>
  </si>
  <si>
    <t>d)Efektin e regullimit te  gabimit ne zerat e kapitalit</t>
  </si>
  <si>
    <t>e)Kontributet nga aksioneret ne kapital</t>
  </si>
  <si>
    <t>f)Shperndarja e kapitalit tek aksioneret (psh pagesat e dividenteve)</t>
  </si>
  <si>
    <t>g)Veprimet me aksionet e thesarit</t>
  </si>
  <si>
    <t>h)rritja dhe pakesimi I rezervave(duke perfshire ndryshymet ne rezerven ligjore,statutore dhe rezerva te tjera)</t>
  </si>
  <si>
    <t>I)Veprimet e tjera ekonomike me efekt ne zerat e kapitalit</t>
  </si>
  <si>
    <t xml:space="preserve">                                                   KAPITALI AKSIONER QE I PERKET AKSIONERVE TE SHOQERISE</t>
  </si>
  <si>
    <t>NR</t>
  </si>
  <si>
    <t>Aksione te shoqerive te kontrolluara</t>
  </si>
  <si>
    <t>Zhvleresimi I aksioneve te kontrolluara</t>
  </si>
  <si>
    <t>Aksione te shoqerive te lidhura</t>
  </si>
  <si>
    <t>Zhvleresimi per aksione te shoqerive te lidhura</t>
  </si>
  <si>
    <t>Aksione te tjera dhe letra me vlere</t>
  </si>
  <si>
    <t>Zhvleresimi I aksioneve dhe letrave me vlere</t>
  </si>
  <si>
    <t>Te drejta te tjera afatgjata</t>
  </si>
  <si>
    <t>Zhvleresim per huadhenie afatgjata</t>
  </si>
  <si>
    <t>Zhvleresim per te drejtat afatgjata</t>
  </si>
  <si>
    <t xml:space="preserve"> ciles. Afatgj 45</t>
  </si>
  <si>
    <t>Te drejtat dhe detyrimet ndaj paleve te treta</t>
  </si>
  <si>
    <t xml:space="preserve">            Te drejta dhe detyrime ndaj pjesetarve te grupit</t>
  </si>
  <si>
    <t xml:space="preserve">            Te drejta dhe detyrime ndaj ortak/aksioner</t>
  </si>
  <si>
    <t xml:space="preserve">            dividente per tu paguar</t>
  </si>
  <si>
    <t xml:space="preserve"> ciles. Afatgj411</t>
  </si>
  <si>
    <t xml:space="preserve"> ciles. Afatgj 413</t>
  </si>
  <si>
    <t xml:space="preserve"> ciles. Afatgj 414</t>
  </si>
  <si>
    <t xml:space="preserve"> ciles. Afatgj416</t>
  </si>
  <si>
    <t xml:space="preserve"> ciles. Afatgj 418</t>
  </si>
  <si>
    <t xml:space="preserve"> ciles. Afatgj 467</t>
  </si>
  <si>
    <t xml:space="preserve"> ciles. Afatgj 465</t>
  </si>
  <si>
    <t xml:space="preserve"> Te drejta dhe detyrime ndaj paleve te lidhura</t>
  </si>
  <si>
    <t xml:space="preserve"> ciles. Afatgj 451</t>
  </si>
  <si>
    <t xml:space="preserve"> ciles. Afatgj 455</t>
  </si>
  <si>
    <t xml:space="preserve">  Dividente per tu paguar</t>
  </si>
  <si>
    <t xml:space="preserve"> ciles. Afatgj 444</t>
  </si>
  <si>
    <t xml:space="preserve"> ciles. Afatgj 442</t>
  </si>
  <si>
    <t xml:space="preserve"> ciles. Afatgj 443</t>
  </si>
  <si>
    <t xml:space="preserve"> ciles. Afatgj 449</t>
  </si>
  <si>
    <t xml:space="preserve"> ciles. Afatgj 4454</t>
  </si>
  <si>
    <t xml:space="preserve"> ciles. Afatgj 447</t>
  </si>
  <si>
    <t xml:space="preserve"> ciles. Afatgj 448</t>
  </si>
  <si>
    <t xml:space="preserve"> ciles. Afatgj 456</t>
  </si>
  <si>
    <t xml:space="preserve"> Te drejta per t'u arketuar nga shitja e letrave me vlere</t>
  </si>
  <si>
    <t xml:space="preserve"> ciles. Afatgj 401</t>
  </si>
  <si>
    <t xml:space="preserve"> ciles. Afatgj 404</t>
  </si>
  <si>
    <t xml:space="preserve"> ciles. Afatgj 469</t>
  </si>
  <si>
    <t xml:space="preserve"> Huadhenie afatshkurtra</t>
  </si>
  <si>
    <t xml:space="preserve"> ciles. Afatgj 49</t>
  </si>
  <si>
    <t xml:space="preserve"> Toka,troje,terene</t>
  </si>
  <si>
    <t xml:space="preserve"> Zhvleresimi per tokat</t>
  </si>
  <si>
    <t xml:space="preserve"> Ndertesa</t>
  </si>
  <si>
    <t xml:space="preserve"> Zhvleresim per ndertesat</t>
  </si>
  <si>
    <t xml:space="preserve"> Amortizimi  per ndertesave</t>
  </si>
  <si>
    <t xml:space="preserve"> Instalime teknike,makineri , pajisje,instrumen dhe vegla pune</t>
  </si>
  <si>
    <t xml:space="preserve"> Zhvlersim  Inst tek,makin , pajisje,instrumen dhe vegla pune</t>
  </si>
  <si>
    <t xml:space="preserve"> Mjete trasporti</t>
  </si>
  <si>
    <t xml:space="preserve"> Zhvleresim per Mjete trasporti</t>
  </si>
  <si>
    <t xml:space="preserve"> Amortizim  Inst tek,makin , pajisje,instrumen dhe vegla pune</t>
  </si>
  <si>
    <t xml:space="preserve"> Amortizim per Mjete trasporti</t>
  </si>
  <si>
    <t xml:space="preserve"> Te tjera Aktife Afatgjata materjale</t>
  </si>
  <si>
    <t xml:space="preserve">                  Mobilje dhe pajisje zyre</t>
  </si>
  <si>
    <t xml:space="preserve">                  Pajisje informatike</t>
  </si>
  <si>
    <t xml:space="preserve">                  Te tjera</t>
  </si>
  <si>
    <t xml:space="preserve">                  Zhvleresim per te tjera Aktive  Afatgjata materjale</t>
  </si>
  <si>
    <t xml:space="preserve">                  Amortizim per te tjera Aktivet Afatgjata materjale </t>
  </si>
  <si>
    <t xml:space="preserve"> shifer e konside 35</t>
  </si>
  <si>
    <t xml:space="preserve"> Aktivet afatgjata biologjike</t>
  </si>
  <si>
    <t xml:space="preserve"> Amortizimi I Aktiveve Afatgjata Biologjike</t>
  </si>
  <si>
    <t xml:space="preserve"> Zhvleresimi I Aktiveve Afatgjata Biologjike ne proçes</t>
  </si>
  <si>
    <t xml:space="preserve"> Emeri I mire</t>
  </si>
  <si>
    <t xml:space="preserve"> Amortizimi I  emrit te mire</t>
  </si>
  <si>
    <t xml:space="preserve"> Zhvleresimi I emerit te mire</t>
  </si>
  <si>
    <t xml:space="preserve"> Konçensione,te drejta te ngjashme,liçenca dhe te ngjashme</t>
  </si>
  <si>
    <t xml:space="preserve"> Amortizimi Konçen,te drejta te ngjash,liçenca dhe te ngjash</t>
  </si>
  <si>
    <t xml:space="preserve"> Zhvleresimi Konçen,te drejta te ngjash,liçenca dhe te ngjash</t>
  </si>
  <si>
    <t xml:space="preserve"> Te tjera Aktive Afatgjata jo materjale</t>
  </si>
  <si>
    <t xml:space="preserve"> Amortizimi Te tjera Aktive Afatgjata jo materjale</t>
  </si>
  <si>
    <t xml:space="preserve"> ZhvleresimiTe tjera Aktive Afatgjata jo materjale</t>
  </si>
  <si>
    <t xml:space="preserve">Ortake – kapital i nënshkruar, i kërkuar, i paderdhur  </t>
  </si>
  <si>
    <t>Shitje mallra</t>
  </si>
  <si>
    <t>Shitje materiale furniturash</t>
  </si>
  <si>
    <t>Të ardhura nga veprimtari anekse</t>
  </si>
  <si>
    <t>Qira</t>
  </si>
  <si>
    <t>Komisione e ndërmjetësime</t>
  </si>
  <si>
    <t>Transport për të tretet</t>
  </si>
  <si>
    <t>Vënie personeli në dispozicion të te tretëve</t>
  </si>
  <si>
    <t>Të tjera</t>
  </si>
  <si>
    <t>Kuota të sigurimeve shoqërore dhe përkrahjes shoqërore</t>
  </si>
  <si>
    <t>Kuota të tjera për organizmat shoqërore</t>
  </si>
  <si>
    <t>Shpenzime të tjera</t>
  </si>
  <si>
    <t>Amortizime dhe shuma të parashikuara të shfrytëzimit</t>
  </si>
  <si>
    <t>Amortizime të aktiveve të qendrueshme</t>
  </si>
  <si>
    <t>Shuma të parashikuara për zhvleresimin e aktiveve të qendrueshme</t>
  </si>
  <si>
    <t>Shuma të parashikuara për zhvleresimin e aktiveve qarkulluese</t>
  </si>
  <si>
    <t>Shuma të parashikuara për rreziqe e shpenzime</t>
  </si>
  <si>
    <t>Kuota pjese e shpenzimeve për t’u shpërndare në disa ushtrime</t>
  </si>
  <si>
    <t>Shuma të parashikuara për aktivet financiare</t>
  </si>
  <si>
    <t>ALBANIA</t>
  </si>
  <si>
    <t>Totali I te ardhurave te shfrytezimit</t>
  </si>
  <si>
    <t>Fitimi apo humbja nga veprimtaria kryesore  7-12</t>
  </si>
  <si>
    <t xml:space="preserve">             A K T I V  E T</t>
  </si>
  <si>
    <t xml:space="preserve">             Produkte te gatshme</t>
  </si>
  <si>
    <t>Fitimet (humbjet) e vitit ushtrimor (BRUTO)</t>
  </si>
  <si>
    <t>Fitimet (humbjet) e vitit ushtrimor ( FITIMI SIPAS  BILANCIT)</t>
  </si>
  <si>
    <t>Shenime Shpjeguese</t>
  </si>
  <si>
    <t>KAPITALI AKSIONAR</t>
  </si>
  <si>
    <t>PRIMI I AKSIONIT</t>
  </si>
  <si>
    <t>AKSIONET E THESARIT</t>
  </si>
  <si>
    <t>REZERVA STATUTORE DHE LIGJORE</t>
  </si>
  <si>
    <t>REZERVA TE KONVERTIMIT NE MONEDHA TE HUAJA</t>
  </si>
  <si>
    <t>REZERVA TE TJERA</t>
  </si>
  <si>
    <t>Blerja e aktiveve afatgjata materiale</t>
  </si>
  <si>
    <t>Pagesat e detyrimeve te qirase financiare</t>
  </si>
  <si>
    <t>Dividente te paguar</t>
  </si>
  <si>
    <r>
      <t>A</t>
    </r>
    <r>
      <rPr>
        <b/>
        <sz val="7"/>
        <rFont val="Elephant"/>
        <family val="1"/>
      </rPr>
      <t>ktivet e Qarkulluse</t>
    </r>
  </si>
  <si>
    <t xml:space="preserve">              Hua ,   ne leke</t>
  </si>
  <si>
    <t xml:space="preserve">              Hua ,   ne monedhe te huaj</t>
  </si>
  <si>
    <t xml:space="preserve">              Vlera monetare,   ne leke</t>
  </si>
  <si>
    <t xml:space="preserve">           Vlera monetare ne tranzit ,   ne leke</t>
  </si>
  <si>
    <t xml:space="preserve">           Vlera monetare ne tranzit ,   ne monedha te huaja</t>
  </si>
  <si>
    <t xml:space="preserve">             Vlera monetare ne banke ,   ne leke</t>
  </si>
  <si>
    <t xml:space="preserve">             Vlera monetare ne banke ,   ne monedha te huaja</t>
  </si>
  <si>
    <t xml:space="preserve">              Vlera monetare,   ne monedhe te huaj</t>
  </si>
  <si>
    <t xml:space="preserve">   Letra me vlere te blera (te mbajtura deri ne maturim)</t>
  </si>
  <si>
    <t xml:space="preserve">                Letra me vlere te blera (ne leke)</t>
  </si>
  <si>
    <t xml:space="preserve">                Letra me vlere te blera (ne monedh te huaj)</t>
  </si>
  <si>
    <t xml:space="preserve">                Vlerat pozitive (Aktivet)</t>
  </si>
  <si>
    <t xml:space="preserve"> Ative te tjera financiare per tregetim</t>
  </si>
  <si>
    <t>Premtim pag. arket ( behen shitje me leshim premtim pag)</t>
  </si>
  <si>
    <t>Debitor te tjere,kreditor te tjere (  teprica debitore)</t>
  </si>
  <si>
    <t>Tatim mbi fitimin (  teprica debitore)</t>
  </si>
  <si>
    <t>Tatim mbi te ardhurat personale (  teprica debitore)</t>
  </si>
  <si>
    <t>Tatim te tjera mbi punonjesit (  teprica debitore)</t>
  </si>
  <si>
    <t>Tatim ne burim (  teprica debitore)</t>
  </si>
  <si>
    <t>Te tjera tat per tu pag dhe per tu kthyer (  teprica deb)</t>
  </si>
  <si>
    <t>Tatim te shtyra (  teprica debitore)</t>
  </si>
  <si>
    <t>Te drejta e detyrime ndaj  apjest grup (  teprica debitore)</t>
  </si>
  <si>
    <t>Te drejta e detyrime ndaj  aksionerve (  teprica debitore)</t>
  </si>
  <si>
    <t>Te drejta ndaj pronarve per kape neneshk(  teprica deb)</t>
  </si>
  <si>
    <t>Furnitor per mallra,prod. dhe sherbime (  teprica deb)</t>
  </si>
  <si>
    <t>Furnitor peraktive afatgjata(  teprica deb)</t>
  </si>
  <si>
    <t>Qera financiare (afatshkurtra dhe ka teprice debitore)</t>
  </si>
  <si>
    <t>Zhvleresim I te drejtave dhe detyri (llogarite analitike)</t>
  </si>
  <si>
    <t>Parapagesa per furnizime (Materjale te para)</t>
  </si>
  <si>
    <t>Parapagesa per furnizime (Materjale te tjera)</t>
  </si>
  <si>
    <t>Parapagesa per furnizime (Produkte te gateshme)</t>
  </si>
  <si>
    <t>Parapagesa per furnizime (Mallra dhe produkte per shitje)</t>
  </si>
  <si>
    <t xml:space="preserve"> Premtim pag. arket ( behen shitje me leshim premtim pag)</t>
  </si>
  <si>
    <t xml:space="preserve"> Debitor te tjere,kreditor te tjere (  teprica debitore)</t>
  </si>
  <si>
    <t xml:space="preserve"> Te drejta e detyrime ndaj  apjest grup (  teprica debitore)</t>
  </si>
  <si>
    <t xml:space="preserve"> Te drejta e detyrime ndaj  aksionerve (  teprica debitore)</t>
  </si>
  <si>
    <t xml:space="preserve"> Tatim mbi fitimin (  teprica debitore)</t>
  </si>
  <si>
    <t xml:space="preserve"> Tatim mbi te ardhurat personale (  teprica debitore)</t>
  </si>
  <si>
    <t xml:space="preserve"> Tatim te tjera mbi punonjesit (  teprica debitore)</t>
  </si>
  <si>
    <t xml:space="preserve"> Tatim ne burim (  teprica debitore)</t>
  </si>
  <si>
    <t xml:space="preserve"> Te tjera tat per tu pag dhe per tu kthyer (  teprica deb)</t>
  </si>
  <si>
    <t xml:space="preserve"> Te drejta ndaj pronarve per kape neneshk(  teprica deb)</t>
  </si>
  <si>
    <t xml:space="preserve"> Furnitor per mallra,prod. dhe sherbime (  teprica deb)</t>
  </si>
  <si>
    <t xml:space="preserve"> Zhvleresim I te drejtave dhe detyrimeve(  llogari analitike)</t>
  </si>
  <si>
    <t xml:space="preserve">            Hua(  ne leke)</t>
  </si>
  <si>
    <t xml:space="preserve">            Hua(  ne monedha te huaja)</t>
  </si>
  <si>
    <t xml:space="preserve">            Letra me vlere te emetuara (  ne leke)</t>
  </si>
  <si>
    <t xml:space="preserve">            Letra me vlere te emetuara (  ne monedha te huaja)</t>
  </si>
  <si>
    <t xml:space="preserve">           Tatim te tjera per tu paguar dhe per tu kthyer ( tep kredit)</t>
  </si>
  <si>
    <t xml:space="preserve">            Tatim te shtyra( tep kredit)</t>
  </si>
  <si>
    <t xml:space="preserve"> Te drejta ndaj pronarve per kapitalin e neneshkruar ( tep kredit)</t>
  </si>
  <si>
    <t xml:space="preserve"> Te drejta e detyrime ndaj  apjest grup (  teprica kreditore)</t>
  </si>
  <si>
    <t xml:space="preserve"> Te drejta e detyrime ndaj  aksionerve (  teprica kreditore)</t>
  </si>
  <si>
    <t xml:space="preserve"> Te drejta ndaj pronarve per kape neneshk(  teprica kreditore)</t>
  </si>
  <si>
    <t xml:space="preserve"> Njesite ose aksionet e thesarit (negative)</t>
  </si>
  <si>
    <t>Totali  1</t>
  </si>
  <si>
    <t>Totali I shpenzimeve(   shuma 8 deri 11)</t>
  </si>
  <si>
    <t>REZULTATI TATIMOR</t>
  </si>
  <si>
    <t>Shpenzime te pa zbritshme (+)</t>
  </si>
  <si>
    <t>Amortizime tej normave tatimore</t>
  </si>
  <si>
    <t>Shpenzime pritje e dhurime tej kufirit tatimor</t>
  </si>
  <si>
    <t>Gjoba, penalitete, demshperblime</t>
  </si>
  <si>
    <t>Provizione qe nuk njihen nga dispozitat</t>
  </si>
  <si>
    <t>Amortizime shpenzime per tu shperndare</t>
  </si>
  <si>
    <t>Fitimi tatimori ushtrimit (2 + 3)</t>
  </si>
  <si>
    <t>Pjesa e humbjes se mbartur ( - )</t>
  </si>
  <si>
    <t>Perqindja e tatimit mbi fitimin</t>
  </si>
  <si>
    <t>SHUMA E TATIMIT TE LLOGARITUR</t>
  </si>
  <si>
    <t xml:space="preserve">Ndryshimi ne inventarin e produkteve te gatshme </t>
  </si>
  <si>
    <t xml:space="preserve"> Te drejta dhe detyrime ndaj aksionerve ( tep kredit)</t>
  </si>
  <si>
    <t>TOTALI I DETYRIMEVE AFATGJATA   (1+2+3+4 = II)</t>
  </si>
  <si>
    <t>TOTALI I DETYRIMEVE  (I+ II)</t>
  </si>
  <si>
    <t>Diferenca konvertimi Aktive</t>
  </si>
  <si>
    <t>Diferenca konvertimi Pasive</t>
  </si>
  <si>
    <t>Nga viti 2006</t>
  </si>
  <si>
    <t>Nga viti 2007</t>
  </si>
  <si>
    <t>Te tjera shpenzime te panjohura (pa fatura)</t>
  </si>
  <si>
    <t xml:space="preserve">PERSHKRIMI </t>
  </si>
  <si>
    <t>Ushtrimi</t>
  </si>
  <si>
    <t>Mbyllur</t>
  </si>
  <si>
    <t>Fluksi monetar nga veprimtarite e shfrytezimit</t>
  </si>
  <si>
    <t>Mjete monetare (MM)  te arketuara nga klientet</t>
  </si>
  <si>
    <t>Mjete monetare (MM) te paguara ndaj furnitoreve dhe punonjesve</t>
  </si>
  <si>
    <t>Mjete monetare (MM) neto nga veprimtarite e shfrytezimit</t>
  </si>
  <si>
    <t>Fluksi i monetar nga veprimtarite investueset</t>
  </si>
  <si>
    <t>Blerja e njesise se kontrolluar X minus parate e arketuara</t>
  </si>
  <si>
    <t>Te ardhurat nga shitja e paisjeve</t>
  </si>
  <si>
    <t>Divident I arketuar</t>
  </si>
  <si>
    <t>Mjete monetare (MM) neto e perdorur ne  veprimtarite  investuese</t>
  </si>
  <si>
    <t>Fluksi monetar nga aktivitetet financiare</t>
  </si>
  <si>
    <t>Te ardhura nga emeitimi I kapitalit aksioner</t>
  </si>
  <si>
    <t>Te ardhura nga huamarrje afatgjata</t>
  </si>
  <si>
    <t>Mjete monetare (MM) neto e perdorur ne  veprimtarite finaciare</t>
  </si>
  <si>
    <t>Rritja /Renia e mjeteve monetare</t>
  </si>
  <si>
    <t>Mjetet monetare ne fillim te periudhes Kontabel</t>
  </si>
  <si>
    <t>Mjetet monetare ne fund te periudhes Kontabel</t>
  </si>
  <si>
    <t>Pagesa per tatime, taksa e derdhje te ngjashme</t>
  </si>
  <si>
    <t>Kthimi I huave te marra</t>
  </si>
  <si>
    <t>Paraardhes</t>
  </si>
  <si>
    <t>Interesa te paguara</t>
  </si>
  <si>
    <t>Pagesa per shpenzime te tjera</t>
  </si>
  <si>
    <t>Arketim I huave te marra</t>
  </si>
  <si>
    <t xml:space="preserve"> Huamarjet Afatshkurtra</t>
  </si>
  <si>
    <t>Taksa Komune</t>
  </si>
  <si>
    <t xml:space="preserve">            Primi ι obligacionit</t>
  </si>
  <si>
    <t>A   K   T   I   V   E   T</t>
  </si>
  <si>
    <t>Para ardhes</t>
  </si>
  <si>
    <t>A K T I V E T    A F A T S H K U R T E R A</t>
  </si>
  <si>
    <t>Aktivet  monetare</t>
  </si>
  <si>
    <t>i</t>
  </si>
  <si>
    <t>Banka</t>
  </si>
  <si>
    <t>ii</t>
  </si>
  <si>
    <t>Arka</t>
  </si>
  <si>
    <t>Derivative dhe aktive te mbajtura per tregetim</t>
  </si>
  <si>
    <t xml:space="preserve">Derivative </t>
  </si>
  <si>
    <t>Aktive te mbajtura per tregetim</t>
  </si>
  <si>
    <t>Aktive te tjera financiare afatshkurtera</t>
  </si>
  <si>
    <t>Kliente per mallra,produkte e sherbime</t>
  </si>
  <si>
    <t xml:space="preserve">Debitore,Kreditore te tjere </t>
  </si>
  <si>
    <t>iii</t>
  </si>
  <si>
    <t>Tatim mbi fitimin</t>
  </si>
  <si>
    <t>iv</t>
  </si>
  <si>
    <t>TVSH</t>
  </si>
  <si>
    <t>v</t>
  </si>
  <si>
    <t>Te drejta e detyrime ndaj ortakeve</t>
  </si>
  <si>
    <t>Lendet e para</t>
  </si>
  <si>
    <t>Prodhim ne proces</t>
  </si>
  <si>
    <t>Produkte te gateshme</t>
  </si>
  <si>
    <t>Mallra per rishitje</t>
  </si>
  <si>
    <t>Aktive biologjike afatshkurtera</t>
  </si>
  <si>
    <t>Aktive afatshkurtra te mbajtura per rishitje</t>
  </si>
  <si>
    <t>Parapagime dhe shpenzime te shtyra</t>
  </si>
  <si>
    <t>Shpenzime te periudhave te ardhshme</t>
  </si>
  <si>
    <t>A K T I V E T    A F A T G J A T A</t>
  </si>
  <si>
    <t>Investimet  financiare afatgjata</t>
  </si>
  <si>
    <t xml:space="preserve">i </t>
  </si>
  <si>
    <t>Pjesemarje te tjera ne njesi te kontrolluara</t>
  </si>
  <si>
    <t>Aksione dhe investime te tjera ne pjesemarje</t>
  </si>
  <si>
    <t>Aksone dhe letra te tjera me vlere</t>
  </si>
  <si>
    <t>Llogari / Kerkesa te arketueshme afatgjata</t>
  </si>
  <si>
    <t>Aktive afatgjata materiale</t>
  </si>
  <si>
    <t>Toka</t>
  </si>
  <si>
    <t>Ndertesa</t>
  </si>
  <si>
    <t>Aktive tjera afat gjata materiale ( me Vl.Kontab)</t>
  </si>
  <si>
    <t>Ativet biologjike afatgjata</t>
  </si>
  <si>
    <t>Aktive afatgjata jo materiale</t>
  </si>
  <si>
    <t>Emri i mire</t>
  </si>
  <si>
    <t>Shpenzimet e zhvillimit</t>
  </si>
  <si>
    <t>Aktive tjera afat gjata jo materiale</t>
  </si>
  <si>
    <t>Kapitali aksioner i pa paguar</t>
  </si>
  <si>
    <t>T O T A L I     A K T I V E V E   ( I + II )</t>
  </si>
  <si>
    <t>PASIVET  DHE  KAPITALI</t>
  </si>
  <si>
    <t>P A S I V E T      A F A T S H K U R T  R A</t>
  </si>
  <si>
    <t>Huamarrjet</t>
  </si>
  <si>
    <t>Overdraftet bankare</t>
  </si>
  <si>
    <t>Huamarrje afatshkurtra</t>
  </si>
  <si>
    <t>Huat  dhe  parapagimet</t>
  </si>
  <si>
    <t>Te pagushme ndaj furnitoreve</t>
  </si>
  <si>
    <t>Te pagushme ndaj punonjesve</t>
  </si>
  <si>
    <t>Detyrime per Sigurime Shoq.Shend.</t>
  </si>
  <si>
    <t>Detyrime tatimore per TAP-in.</t>
  </si>
  <si>
    <t>Detyrime tatimore per Tatim Fitimin</t>
  </si>
  <si>
    <t>vi</t>
  </si>
  <si>
    <t>vii</t>
  </si>
  <si>
    <t>viii</t>
  </si>
  <si>
    <t>Debitore dhe Kreditore te tjere.</t>
  </si>
  <si>
    <t>Provizionet afatshkurtera</t>
  </si>
  <si>
    <t>P A S I V E T      A F A T G J A T A</t>
  </si>
  <si>
    <t>Huat  afatgjata</t>
  </si>
  <si>
    <t>Bono te konvertueshme</t>
  </si>
  <si>
    <t>Provizionet afatgjata</t>
  </si>
  <si>
    <t>T O T A L I      P A S I V E V E      ( I+II )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</si>
  <si>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</si>
  <si>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</si>
  <si>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</si>
  <si>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</si>
  <si>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</si>
  <si>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</si>
  <si>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</si>
  <si>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</si>
  <si>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</si>
  <si>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pashperndara</t>
  </si>
  <si>
    <t>Fitimi (Humbja) e vitit financiar</t>
  </si>
  <si>
    <t>TOTALI   PASIVEVE   DHE   KAPITALIT  (I+II+III)</t>
  </si>
  <si>
    <t>Makineri dhe pajisje</t>
  </si>
  <si>
    <t>viiii</t>
  </si>
  <si>
    <t>Huamarrje nga bankat</t>
  </si>
  <si>
    <t>ix</t>
  </si>
  <si>
    <t>Pershkrimi i Elementeve</t>
  </si>
  <si>
    <t>Shitjet neto</t>
  </si>
  <si>
    <t>Kosto e prodhimit/blerje se mallrave te shitura</t>
  </si>
  <si>
    <t>Fitim (Humbja) bruto (1-2)</t>
  </si>
  <si>
    <t>Shpenzimet e shitjes</t>
  </si>
  <si>
    <t>Shpenzimet administrative</t>
  </si>
  <si>
    <t>Te ardhura te tjera nga veprimtarite e shfrytezimt</t>
  </si>
  <si>
    <t>Shpenzime te tjera te zakonshme</t>
  </si>
  <si>
    <t>Fitimi (humbja) nga veprimtarite e shfrytezimit</t>
  </si>
  <si>
    <t>Te ardhurat dhe shpenzimet financiare nga pjesemarrjet</t>
  </si>
  <si>
    <t>Te ardhurat dhe shpenzimet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</si>
  <si>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</si>
  <si>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</si>
  <si>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</si>
  <si>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</si>
  <si>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Elementet e pasqyrave te konsoliduara</t>
  </si>
  <si>
    <t>Ndryshimi ne inventarin e produkteve te gatshme</t>
  </si>
  <si>
    <t>13.1.   Te ardh.e shpenz.financ.nga invest.te tjera financ.afatgjata</t>
  </si>
  <si>
    <t>13.2.   Te ardhurat dhe shpenzimet nga interesat</t>
  </si>
  <si>
    <t>13.3 .   Fitimet (Humbjet) nga kursi i kembimit</t>
  </si>
  <si>
    <t>13.4 .  Te ardhura dhe shpenzime te tjera financiare</t>
  </si>
  <si>
    <t>Te ardhurat dhe shpenzimet te jashtezakonshme</t>
  </si>
  <si>
    <t xml:space="preserve">   Aktivet e Qarkulluse</t>
  </si>
  <si>
    <t>2.1</t>
  </si>
  <si>
    <t>2.2</t>
  </si>
  <si>
    <t>2.3</t>
  </si>
  <si>
    <t>3</t>
  </si>
  <si>
    <t>4</t>
  </si>
  <si>
    <t>6</t>
  </si>
  <si>
    <t>5.2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</si>
  <si>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</si>
  <si>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</si>
  <si>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</si>
  <si>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</si>
  <si>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</si>
  <si>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</si>
  <si>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</si>
  <si>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</si>
  <si>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</si>
  <si>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9.2</t>
  </si>
  <si>
    <t>9.3</t>
  </si>
  <si>
    <t>9.4</t>
  </si>
  <si>
    <t>9.5</t>
  </si>
  <si>
    <t>9.6</t>
  </si>
  <si>
    <t>9.7</t>
  </si>
  <si>
    <t>9.8</t>
  </si>
  <si>
    <t>9.10</t>
  </si>
  <si>
    <t>9.11</t>
  </si>
  <si>
    <t>PASQYRA E AMORTIZIMIT PER EFEKT FISKAL</t>
  </si>
  <si>
    <t>Nr. Rend</t>
  </si>
  <si>
    <t>E M E R T I M I</t>
  </si>
  <si>
    <t>Perqindja Amortizimit Sipas Ligjit</t>
  </si>
  <si>
    <t>Shuma e Amortizimit Vjetor per Efekt Fiskal</t>
  </si>
  <si>
    <t>Shuma e Amortizimit Vjetor per Efekt Tregtar</t>
  </si>
  <si>
    <t>Diferenca ne Fitimin Tatimor</t>
  </si>
  <si>
    <t>A</t>
  </si>
  <si>
    <t>B</t>
  </si>
  <si>
    <t>5=3-4</t>
  </si>
  <si>
    <t>1.</t>
  </si>
  <si>
    <t xml:space="preserve">Ndertesa </t>
  </si>
  <si>
    <t>2.</t>
  </si>
  <si>
    <t>Makineri dhe paisje</t>
  </si>
  <si>
    <t>3.</t>
  </si>
  <si>
    <t>Mjete transporti</t>
  </si>
  <si>
    <t>4.</t>
  </si>
  <si>
    <t>Paisje zyre</t>
  </si>
  <si>
    <t>5.</t>
  </si>
  <si>
    <t>Paisje informatike</t>
  </si>
  <si>
    <t xml:space="preserve">KOMPANIA: </t>
  </si>
  <si>
    <t xml:space="preserve">PERIUDHA(VITI/Q): </t>
  </si>
  <si>
    <t xml:space="preserve">MONEDHA : </t>
  </si>
  <si>
    <t xml:space="preserve">AUTORI : </t>
  </si>
  <si>
    <t>NIPT-I :</t>
  </si>
  <si>
    <t>MENU QENDRORE</t>
  </si>
  <si>
    <t>All</t>
  </si>
  <si>
    <t>KARAKTERISTIKAT E SHOQERISE</t>
  </si>
  <si>
    <t>SHENIMI 1- Te ardhura dhe shpenzime analitike</t>
  </si>
  <si>
    <t>SHENIMI 12-  FURNITORE</t>
  </si>
  <si>
    <t>Pasqyra e fitimeve dhe Humbjeve</t>
  </si>
  <si>
    <t>SHENIMI 2- Aktive afagjata materiale</t>
  </si>
  <si>
    <t>SHENIMI 13- Huara afatshkurtra</t>
  </si>
  <si>
    <t>B I L A N C I</t>
  </si>
  <si>
    <t>SHENIMI 3- Aktive afagjata jomateriale</t>
  </si>
  <si>
    <t>SHENIMI 14- Aktive te tjera afatgjata</t>
  </si>
  <si>
    <t xml:space="preserve">Pasqyra e fluksit te parase </t>
  </si>
  <si>
    <t>SHENIMI 4- INVENTARET</t>
  </si>
  <si>
    <t>SHENIMI 15-  Grante dhe te ardhura te shtyra</t>
  </si>
  <si>
    <t>K O N T R O L L I T</t>
  </si>
  <si>
    <t>SHENIMI 5- Kerkesa te aketueshme</t>
  </si>
  <si>
    <t>SHENIMI 16- Te pagueshme te tjera</t>
  </si>
  <si>
    <t>SHENIMI 6- Kerkesa te tjera te arketueshme</t>
  </si>
  <si>
    <t>SHENIMI 17-  TATIM FITIMI</t>
  </si>
  <si>
    <t>Pasqyra e ndryshimit te kapitalit</t>
  </si>
  <si>
    <t>SHENIM I6.1- Para P dhe shpenzimet e shtyra</t>
  </si>
  <si>
    <t>SHENIMI 18- DIVIDENTET</t>
  </si>
  <si>
    <t>Mardhenie te grupit</t>
  </si>
  <si>
    <t>SHENIMI 7- Aktive monetare</t>
  </si>
  <si>
    <t>SHENIMI 19- Investime financiare afatgjata</t>
  </si>
  <si>
    <t>SHENIMI 8- Kapitali aksionar</t>
  </si>
  <si>
    <t>Ndihme</t>
  </si>
  <si>
    <t>SHENIMI 9- Rezervat</t>
  </si>
  <si>
    <t>Faqe skice</t>
  </si>
  <si>
    <t>SHENIMI 10-  Huara afatgjata</t>
  </si>
  <si>
    <t>SHENIMI 11- PROVIZIONET</t>
  </si>
  <si>
    <t>Kelcyre</t>
  </si>
  <si>
    <t>PERMET</t>
  </si>
  <si>
    <t>Elisabeta SKENDERI</t>
  </si>
  <si>
    <t>Invetar Imet</t>
  </si>
  <si>
    <t>Detyrime tatimore TVSH</t>
  </si>
  <si>
    <t>Detyrime kontrolli</t>
  </si>
  <si>
    <t>Mjete monetare (MM) te ardhura nga debitore</t>
  </si>
  <si>
    <t>Derdhje kontribut ortaku</t>
  </si>
  <si>
    <t>FITIME TE VITEVE</t>
  </si>
  <si>
    <t>Pakesim amortizimi per nx. Jashte perd</t>
  </si>
  <si>
    <t>7=2+4-6</t>
  </si>
  <si>
    <t>INVETAR I IMET</t>
  </si>
  <si>
    <t>Shuma te arketuara per porosi</t>
  </si>
  <si>
    <t>Artan SKENDERI</t>
  </si>
  <si>
    <t>ADMINISTRATOR</t>
  </si>
  <si>
    <t>Shoqeri me Pergjegjesi te Kufizuar</t>
  </si>
  <si>
    <t>ADMINISTRATORI</t>
  </si>
  <si>
    <t>Artan Skenderi</t>
  </si>
  <si>
    <t>01.10.2009</t>
  </si>
  <si>
    <t>Financim-projektim-ndertim-tregetim</t>
  </si>
  <si>
    <t>energji elektrike</t>
  </si>
  <si>
    <t>"PERPARIMI  SK"Sh.p.k</t>
  </si>
  <si>
    <t>Nga viti 2008</t>
  </si>
  <si>
    <t>Debitore dhe kreditore</t>
  </si>
  <si>
    <t>Fitimi ( humbja -) ushtrimit</t>
  </si>
  <si>
    <t>FITIM I TATUSHEM  ( 4 + 5 )</t>
  </si>
  <si>
    <t>Dhjetor 31,2010</t>
  </si>
  <si>
    <t>Shteti TVSH e zbritshme</t>
  </si>
  <si>
    <t>Pozicioni me 31.12.2010</t>
  </si>
  <si>
    <t>31.12.2011</t>
  </si>
  <si>
    <t>PERPARIMI  SK</t>
  </si>
  <si>
    <t>01.01.2011-31.12.2011</t>
  </si>
  <si>
    <t>K99601201L</t>
  </si>
  <si>
    <t>B  I  L  A  N  C  I     2011</t>
  </si>
  <si>
    <t>Dhjetor 31,2011</t>
  </si>
  <si>
    <t>EKONOMIST</t>
  </si>
  <si>
    <t>Elisabeta  Skenderi</t>
  </si>
  <si>
    <t>Elisabeta Skenderi</t>
  </si>
  <si>
    <t>Pasqyra   e   te   Ardhurave   dhe   Shpenzimeve   2011</t>
  </si>
  <si>
    <t>Fitimi i mbartur</t>
  </si>
  <si>
    <t>Pasqyra   e   Fluksit Monetar - Metoda Direkte   2011</t>
  </si>
  <si>
    <t>Pozicioni me 01.01.2011</t>
  </si>
  <si>
    <t>Pozicioni me 31.12.2011</t>
  </si>
  <si>
    <t>Amortizim I mbartur 2010</t>
  </si>
  <si>
    <t>Totali I amortizimit 2011</t>
  </si>
  <si>
    <t>26.03.2012</t>
  </si>
  <si>
    <t>01.01.2011</t>
  </si>
  <si>
    <t>Ortaket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</si>
</sst>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1" formatCode="_-* #,##0.00_L_e_k_-;\-* #,##0.00_L_e_k_-;_-* &quot;-&quot;??_L_e_k_-;_-@_-"/>
    <numFmt numFmtId="180" formatCode="0.0"/>
    <numFmt numFmtId="182" formatCode="_(* #,##0_);_(* \(#,##0\);_(* &quot;-&quot;??_);_(@_)"/>
    <numFmt numFmtId="184" formatCode="_-* #,##0_-;\-* #,##0_-;_-* &quot;-&quot;??_-;_-@_-"/>
  </numFmts>
  <fonts count="54">
    <font>
      <sz val="10"/>
      <name val="Arial"/>
      <charset val="238"/>
    </font>
    <font>
      <sz val="10"/>
      <name val="Arial"/>
      <charset val="238"/>
    </font>
    <font>
      <sz val="10"/>
      <color indexed="12"/>
      <name val="Arial"/>
      <charset val="238"/>
    </font>
    <font>
      <sz val="8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charset val="238"/>
    </font>
    <font>
      <sz val="10"/>
      <name val="Arial"/>
      <charset val="238"/>
    </font>
    <font>
      <sz val="7"/>
      <name val="Arial"/>
      <charset val="238"/>
    </font>
    <font>
      <sz val="10"/>
      <name val="Arial"/>
    </font>
    <font>
      <sz val="7"/>
      <name val="Arial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name val="Arial"/>
      <family val="2"/>
      <charset val="238"/>
    </font>
    <font>
      <b/>
      <sz val="7"/>
      <name val="Arial"/>
      <family val="2"/>
    </font>
    <font>
      <b/>
      <sz val="10"/>
      <name val="Elephant"/>
      <family val="1"/>
    </font>
    <font>
      <b/>
      <i/>
      <sz val="8"/>
      <name val="Elephant"/>
      <family val="1"/>
    </font>
    <font>
      <b/>
      <sz val="7"/>
      <name val="Elephant"/>
      <family val="1"/>
    </font>
    <font>
      <b/>
      <sz val="14"/>
      <name val="Elephant"/>
      <family val="1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i/>
      <sz val="10"/>
      <name val="Arial"/>
      <family val="2"/>
    </font>
    <font>
      <b/>
      <i/>
      <sz val="12"/>
      <name val="Arial Black"/>
      <family val="2"/>
    </font>
    <font>
      <b/>
      <i/>
      <sz val="10"/>
      <name val="Arial Black"/>
      <family val="2"/>
    </font>
    <font>
      <b/>
      <i/>
      <sz val="10"/>
      <name val="Elephant"/>
      <family val="1"/>
    </font>
    <font>
      <i/>
      <sz val="10"/>
      <name val="Arial"/>
      <family val="2"/>
      <charset val="238"/>
    </font>
    <font>
      <sz val="10"/>
      <name val="CG Times"/>
    </font>
    <font>
      <sz val="10"/>
      <name val="Arial"/>
      <charset val="238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Courier New"/>
      <family val="3"/>
      <charset val="161"/>
    </font>
    <font>
      <b/>
      <sz val="10"/>
      <color indexed="8"/>
      <name val="Courier New"/>
      <family val="3"/>
      <charset val="161"/>
    </font>
    <font>
      <b/>
      <sz val="12"/>
      <color indexed="8"/>
      <name val="Courier New"/>
      <family val="3"/>
    </font>
    <font>
      <sz val="10"/>
      <color indexed="8"/>
      <name val="Courier New"/>
      <family val="3"/>
      <charset val="161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1" fontId="0" fillId="0" borderId="0"/>
    <xf numFmtId="17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576">
    <xf numFmtId="1" fontId="0" fillId="0" borderId="0" xfId="0"/>
    <xf numFmtId="1" fontId="0" fillId="0" borderId="0" xfId="0" applyBorder="1"/>
    <xf numFmtId="1" fontId="0" fillId="0" borderId="1" xfId="0" applyBorder="1"/>
    <xf numFmtId="1" fontId="0" fillId="0" borderId="2" xfId="0" applyBorder="1"/>
    <xf numFmtId="1" fontId="0" fillId="0" borderId="3" xfId="0" applyBorder="1"/>
    <xf numFmtId="1" fontId="0" fillId="0" borderId="4" xfId="0" applyBorder="1"/>
    <xf numFmtId="1" fontId="5" fillId="0" borderId="0" xfId="0" applyFont="1" applyBorder="1"/>
    <xf numFmtId="1" fontId="10" fillId="0" borderId="0" xfId="0" applyFont="1" applyBorder="1"/>
    <xf numFmtId="1" fontId="0" fillId="0" borderId="5" xfId="0" applyBorder="1"/>
    <xf numFmtId="1" fontId="0" fillId="0" borderId="6" xfId="0" applyBorder="1"/>
    <xf numFmtId="1" fontId="0" fillId="0" borderId="7" xfId="0" applyBorder="1"/>
    <xf numFmtId="1" fontId="0" fillId="0" borderId="8" xfId="0" applyBorder="1"/>
    <xf numFmtId="1" fontId="0" fillId="0" borderId="9" xfId="0" applyBorder="1"/>
    <xf numFmtId="1" fontId="12" fillId="0" borderId="0" xfId="4" applyNumberFormat="1" applyFont="1" applyBorder="1"/>
    <xf numFmtId="1" fontId="15" fillId="0" borderId="10" xfId="0" applyFont="1" applyBorder="1"/>
    <xf numFmtId="1" fontId="7" fillId="2" borderId="11" xfId="0" applyFont="1" applyFill="1" applyBorder="1"/>
    <xf numFmtId="1" fontId="15" fillId="0" borderId="12" xfId="0" applyFont="1" applyBorder="1"/>
    <xf numFmtId="1" fontId="15" fillId="0" borderId="13" xfId="0" applyFont="1" applyBorder="1"/>
    <xf numFmtId="1" fontId="15" fillId="0" borderId="14" xfId="0" applyFont="1" applyBorder="1"/>
    <xf numFmtId="1" fontId="15" fillId="0" borderId="15" xfId="0" applyFont="1" applyBorder="1"/>
    <xf numFmtId="1" fontId="15" fillId="0" borderId="16" xfId="0" applyFont="1" applyBorder="1"/>
    <xf numFmtId="1" fontId="15" fillId="3" borderId="15" xfId="0" applyFont="1" applyFill="1" applyBorder="1"/>
    <xf numFmtId="1" fontId="17" fillId="0" borderId="0" xfId="0" applyFont="1" applyBorder="1"/>
    <xf numFmtId="1" fontId="7" fillId="2" borderId="17" xfId="0" applyFont="1" applyFill="1" applyBorder="1"/>
    <xf numFmtId="43" fontId="7" fillId="2" borderId="17" xfId="2" applyFont="1" applyFill="1" applyBorder="1"/>
    <xf numFmtId="1" fontId="7" fillId="0" borderId="16" xfId="0" applyFont="1" applyBorder="1" applyAlignment="1">
      <alignment horizontal="center" vertical="center" wrapText="1"/>
    </xf>
    <xf numFmtId="1" fontId="15" fillId="2" borderId="18" xfId="0" applyFont="1" applyFill="1" applyBorder="1"/>
    <xf numFmtId="1" fontId="15" fillId="0" borderId="17" xfId="0" applyFont="1" applyBorder="1"/>
    <xf numFmtId="43" fontId="15" fillId="0" borderId="10" xfId="2" applyFont="1" applyFill="1" applyBorder="1"/>
    <xf numFmtId="43" fontId="15" fillId="0" borderId="12" xfId="2" applyFont="1" applyFill="1" applyBorder="1"/>
    <xf numFmtId="1" fontId="15" fillId="0" borderId="18" xfId="0" applyFont="1" applyBorder="1"/>
    <xf numFmtId="43" fontId="15" fillId="0" borderId="18" xfId="2" applyFont="1" applyFill="1" applyBorder="1"/>
    <xf numFmtId="1" fontId="20" fillId="2" borderId="19" xfId="0" applyFont="1" applyFill="1" applyBorder="1"/>
    <xf numFmtId="184" fontId="20" fillId="2" borderId="20" xfId="1" applyNumberFormat="1" applyFont="1" applyFill="1" applyBorder="1"/>
    <xf numFmtId="0" fontId="1" fillId="0" borderId="21" xfId="5" applyFont="1" applyBorder="1"/>
    <xf numFmtId="0" fontId="1" fillId="0" borderId="22" xfId="5" applyFont="1" applyBorder="1"/>
    <xf numFmtId="0" fontId="6" fillId="0" borderId="23" xfId="5" applyFont="1" applyFill="1" applyBorder="1"/>
    <xf numFmtId="0" fontId="6" fillId="4" borderId="24" xfId="5" applyFont="1" applyFill="1" applyBorder="1"/>
    <xf numFmtId="1" fontId="15" fillId="0" borderId="10" xfId="0" applyFont="1" applyBorder="1" applyAlignment="1">
      <alignment horizontal="center"/>
    </xf>
    <xf numFmtId="1" fontId="15" fillId="0" borderId="12" xfId="0" applyFont="1" applyBorder="1" applyAlignment="1">
      <alignment horizontal="center"/>
    </xf>
    <xf numFmtId="1" fontId="15" fillId="0" borderId="14" xfId="0" applyFont="1" applyBorder="1" applyAlignment="1">
      <alignment horizontal="center"/>
    </xf>
    <xf numFmtId="1" fontId="15" fillId="0" borderId="15" xfId="0" applyFont="1" applyBorder="1" applyAlignment="1">
      <alignment horizontal="center"/>
    </xf>
    <xf numFmtId="1" fontId="15" fillId="0" borderId="13" xfId="0" applyFont="1" applyBorder="1" applyAlignment="1">
      <alignment horizontal="center"/>
    </xf>
    <xf numFmtId="1" fontId="15" fillId="3" borderId="15" xfId="0" applyFont="1" applyFill="1" applyBorder="1" applyAlignment="1">
      <alignment horizontal="center"/>
    </xf>
    <xf numFmtId="1" fontId="17" fillId="0" borderId="12" xfId="0" applyFont="1" applyBorder="1" applyAlignment="1">
      <alignment horizontal="center"/>
    </xf>
    <xf numFmtId="1" fontId="17" fillId="0" borderId="14" xfId="0" applyFont="1" applyBorder="1" applyAlignment="1">
      <alignment horizontal="center"/>
    </xf>
    <xf numFmtId="1" fontId="17" fillId="0" borderId="16" xfId="0" applyFont="1" applyBorder="1" applyAlignment="1">
      <alignment horizontal="center"/>
    </xf>
    <xf numFmtId="1" fontId="17" fillId="0" borderId="17" xfId="0" applyFont="1" applyBorder="1" applyAlignment="1">
      <alignment horizontal="center"/>
    </xf>
    <xf numFmtId="1" fontId="17" fillId="0" borderId="10" xfId="0" applyFont="1" applyBorder="1" applyAlignment="1">
      <alignment horizontal="center"/>
    </xf>
    <xf numFmtId="1" fontId="15" fillId="0" borderId="16" xfId="0" applyFont="1" applyBorder="1" applyAlignment="1">
      <alignment horizontal="center"/>
    </xf>
    <xf numFmtId="1" fontId="18" fillId="0" borderId="12" xfId="0" applyFont="1" applyBorder="1" applyAlignment="1">
      <alignment horizontal="center"/>
    </xf>
    <xf numFmtId="1" fontId="21" fillId="0" borderId="12" xfId="0" applyFont="1" applyBorder="1" applyAlignment="1">
      <alignment horizontal="center"/>
    </xf>
    <xf numFmtId="1" fontId="21" fillId="0" borderId="15" xfId="0" applyFont="1" applyBorder="1" applyAlignment="1">
      <alignment horizontal="center"/>
    </xf>
    <xf numFmtId="1" fontId="15" fillId="0" borderId="25" xfId="0" applyFont="1" applyBorder="1"/>
    <xf numFmtId="1" fontId="17" fillId="0" borderId="15" xfId="0" applyFont="1" applyBorder="1" applyAlignment="1">
      <alignment horizontal="center"/>
    </xf>
    <xf numFmtId="1" fontId="17" fillId="0" borderId="13" xfId="0" applyFont="1" applyBorder="1" applyAlignment="1">
      <alignment horizontal="center"/>
    </xf>
    <xf numFmtId="1" fontId="15" fillId="0" borderId="26" xfId="0" applyFont="1" applyBorder="1" applyAlignment="1">
      <alignment horizontal="center"/>
    </xf>
    <xf numFmtId="0" fontId="1" fillId="0" borderId="27" xfId="5" applyFont="1" applyBorder="1" applyAlignment="1">
      <alignment horizontal="center"/>
    </xf>
    <xf numFmtId="0" fontId="1" fillId="0" borderId="28" xfId="5" applyFont="1" applyBorder="1" applyAlignment="1">
      <alignment horizontal="center"/>
    </xf>
    <xf numFmtId="0" fontId="1" fillId="0" borderId="29" xfId="5" applyFont="1" applyBorder="1" applyAlignment="1">
      <alignment horizontal="center"/>
    </xf>
    <xf numFmtId="0" fontId="1" fillId="0" borderId="30" xfId="5" applyFont="1" applyBorder="1" applyAlignment="1">
      <alignment horizontal="center"/>
    </xf>
    <xf numFmtId="0" fontId="6" fillId="0" borderId="27" xfId="5" applyFont="1" applyBorder="1" applyAlignment="1">
      <alignment horizontal="center"/>
    </xf>
    <xf numFmtId="0" fontId="7" fillId="4" borderId="31" xfId="5" applyFont="1" applyFill="1" applyBorder="1" applyAlignment="1">
      <alignment horizontal="center"/>
    </xf>
    <xf numFmtId="0" fontId="6" fillId="0" borderId="29" xfId="5" applyFont="1" applyFill="1" applyBorder="1" applyAlignment="1">
      <alignment horizontal="center"/>
    </xf>
    <xf numFmtId="0" fontId="1" fillId="0" borderId="29" xfId="5" applyBorder="1" applyAlignment="1">
      <alignment horizontal="center"/>
    </xf>
    <xf numFmtId="0" fontId="1" fillId="0" borderId="32" xfId="5" applyBorder="1" applyAlignment="1">
      <alignment horizontal="center"/>
    </xf>
    <xf numFmtId="1" fontId="20" fillId="0" borderId="33" xfId="0" applyFont="1" applyBorder="1"/>
    <xf numFmtId="1" fontId="23" fillId="0" borderId="0" xfId="0" applyFont="1"/>
    <xf numFmtId="171" fontId="0" fillId="0" borderId="0" xfId="1" applyFont="1"/>
    <xf numFmtId="0" fontId="1" fillId="0" borderId="28" xfId="5" applyBorder="1" applyAlignment="1">
      <alignment horizontal="center"/>
    </xf>
    <xf numFmtId="0" fontId="1" fillId="0" borderId="27" xfId="5" applyBorder="1" applyAlignment="1">
      <alignment horizontal="center"/>
    </xf>
    <xf numFmtId="4" fontId="5" fillId="4" borderId="24" xfId="3" applyNumberFormat="1" applyFont="1" applyFill="1" applyBorder="1"/>
    <xf numFmtId="4" fontId="5" fillId="0" borderId="23" xfId="3" applyNumberFormat="1" applyFont="1" applyBorder="1"/>
    <xf numFmtId="4" fontId="2" fillId="0" borderId="22" xfId="3" applyNumberFormat="1" applyFont="1" applyBorder="1" applyProtection="1">
      <protection locked="0"/>
    </xf>
    <xf numFmtId="4" fontId="5" fillId="0" borderId="34" xfId="3" applyNumberFormat="1" applyFont="1" applyBorder="1"/>
    <xf numFmtId="4" fontId="5" fillId="4" borderId="24" xfId="3" applyNumberFormat="1" applyFont="1" applyFill="1" applyBorder="1" applyProtection="1">
      <protection locked="0"/>
    </xf>
    <xf numFmtId="4" fontId="2" fillId="0" borderId="21" xfId="3" applyNumberFormat="1" applyFont="1" applyBorder="1" applyProtection="1">
      <protection locked="0"/>
    </xf>
    <xf numFmtId="4" fontId="15" fillId="0" borderId="22" xfId="3" applyNumberFormat="1" applyFont="1" applyBorder="1" applyProtection="1">
      <protection locked="0"/>
    </xf>
    <xf numFmtId="4" fontId="2" fillId="0" borderId="23" xfId="3" applyNumberFormat="1" applyFont="1" applyBorder="1" applyProtection="1">
      <protection locked="0"/>
    </xf>
    <xf numFmtId="4" fontId="8" fillId="0" borderId="23" xfId="3" applyNumberFormat="1" applyFont="1" applyBorder="1" applyProtection="1">
      <protection locked="0"/>
    </xf>
    <xf numFmtId="4" fontId="1" fillId="0" borderId="35" xfId="3" applyNumberFormat="1" applyBorder="1" applyProtection="1">
      <protection locked="0"/>
    </xf>
    <xf numFmtId="0" fontId="1" fillId="0" borderId="29" xfId="5" applyFill="1" applyBorder="1" applyAlignment="1">
      <alignment horizontal="center"/>
    </xf>
    <xf numFmtId="0" fontId="1" fillId="0" borderId="32" xfId="5" applyFont="1" applyBorder="1" applyAlignment="1">
      <alignment horizontal="center"/>
    </xf>
    <xf numFmtId="0" fontId="1" fillId="0" borderId="29" xfId="5" applyFont="1" applyFill="1" applyBorder="1" applyAlignment="1">
      <alignment horizontal="center"/>
    </xf>
    <xf numFmtId="0" fontId="6" fillId="0" borderId="36" xfId="5" applyFont="1" applyFill="1" applyBorder="1"/>
    <xf numFmtId="0" fontId="1" fillId="0" borderId="37" xfId="5" applyFont="1" applyFill="1" applyBorder="1" applyAlignment="1">
      <alignment horizontal="center"/>
    </xf>
    <xf numFmtId="4" fontId="4" fillId="0" borderId="36" xfId="3" applyNumberFormat="1" applyFont="1" applyFill="1" applyBorder="1" applyProtection="1">
      <protection locked="0"/>
    </xf>
    <xf numFmtId="1" fontId="5" fillId="0" borderId="7" xfId="0" applyFont="1" applyBorder="1"/>
    <xf numFmtId="1" fontId="5" fillId="0" borderId="9" xfId="0" applyFont="1" applyBorder="1"/>
    <xf numFmtId="1" fontId="26" fillId="0" borderId="9" xfId="0" applyFont="1" applyBorder="1"/>
    <xf numFmtId="1" fontId="26" fillId="0" borderId="9" xfId="0" applyFont="1" applyBorder="1" applyAlignment="1">
      <alignment horizontal="center"/>
    </xf>
    <xf numFmtId="1" fontId="27" fillId="0" borderId="0" xfId="0" applyFont="1" applyBorder="1"/>
    <xf numFmtId="1" fontId="26" fillId="0" borderId="0" xfId="0" applyFont="1" applyBorder="1"/>
    <xf numFmtId="1" fontId="26" fillId="0" borderId="0" xfId="0" applyFont="1" applyBorder="1" applyAlignment="1">
      <alignment horizontal="center"/>
    </xf>
    <xf numFmtId="1" fontId="5" fillId="0" borderId="1" xfId="0" applyFont="1" applyBorder="1"/>
    <xf numFmtId="1" fontId="5" fillId="0" borderId="5" xfId="0" applyFont="1" applyBorder="1"/>
    <xf numFmtId="1" fontId="5" fillId="0" borderId="4" xfId="0" applyFont="1" applyBorder="1"/>
    <xf numFmtId="1" fontId="5" fillId="0" borderId="6" xfId="0" applyFont="1" applyBorder="1"/>
    <xf numFmtId="1" fontId="5" fillId="0" borderId="8" xfId="0" applyFont="1" applyBorder="1"/>
    <xf numFmtId="1" fontId="5" fillId="0" borderId="0" xfId="0" applyFont="1"/>
    <xf numFmtId="1" fontId="5" fillId="0" borderId="0" xfId="0" applyFont="1" applyBorder="1" applyAlignment="1">
      <alignment horizontal="center"/>
    </xf>
    <xf numFmtId="1" fontId="5" fillId="0" borderId="2" xfId="0" applyFont="1" applyBorder="1"/>
    <xf numFmtId="1" fontId="5" fillId="0" borderId="3" xfId="0" applyFont="1" applyBorder="1"/>
    <xf numFmtId="1" fontId="3" fillId="0" borderId="30" xfId="0" applyFont="1" applyBorder="1" applyAlignment="1">
      <alignment horizontal="center"/>
    </xf>
    <xf numFmtId="1" fontId="15" fillId="0" borderId="38" xfId="0" applyFont="1" applyBorder="1"/>
    <xf numFmtId="1" fontId="17" fillId="0" borderId="38" xfId="0" applyFont="1" applyBorder="1" applyAlignment="1">
      <alignment horizontal="center"/>
    </xf>
    <xf numFmtId="1" fontId="29" fillId="0" borderId="0" xfId="0" applyFont="1" applyBorder="1"/>
    <xf numFmtId="4" fontId="15" fillId="0" borderId="10" xfId="1" applyNumberFormat="1" applyFont="1" applyBorder="1"/>
    <xf numFmtId="4" fontId="15" fillId="0" borderId="10" xfId="1" applyNumberFormat="1" applyFont="1" applyBorder="1" applyAlignment="1">
      <alignment horizontal="right"/>
    </xf>
    <xf numFmtId="4" fontId="15" fillId="0" borderId="15" xfId="1" applyNumberFormat="1" applyFont="1" applyBorder="1"/>
    <xf numFmtId="4" fontId="15" fillId="0" borderId="13" xfId="1" applyNumberFormat="1" applyFont="1" applyBorder="1"/>
    <xf numFmtId="4" fontId="15" fillId="0" borderId="16" xfId="1" applyNumberFormat="1" applyFont="1" applyBorder="1"/>
    <xf numFmtId="4" fontId="15" fillId="0" borderId="39" xfId="1" applyNumberFormat="1" applyFont="1" applyBorder="1"/>
    <xf numFmtId="4" fontId="15" fillId="3" borderId="15" xfId="1" applyNumberFormat="1" applyFont="1" applyFill="1" applyBorder="1"/>
    <xf numFmtId="4" fontId="15" fillId="2" borderId="18" xfId="1" applyNumberFormat="1" applyFont="1" applyFill="1" applyBorder="1"/>
    <xf numFmtId="40" fontId="15" fillId="0" borderId="16" xfId="1" applyNumberFormat="1" applyFont="1" applyBorder="1"/>
    <xf numFmtId="40" fontId="15" fillId="0" borderId="15" xfId="1" applyNumberFormat="1" applyFont="1" applyBorder="1"/>
    <xf numFmtId="40" fontId="15" fillId="3" borderId="15" xfId="1" applyNumberFormat="1" applyFont="1" applyFill="1" applyBorder="1"/>
    <xf numFmtId="1" fontId="17" fillId="0" borderId="40" xfId="0" applyFont="1" applyBorder="1" applyAlignment="1">
      <alignment horizontal="center"/>
    </xf>
    <xf numFmtId="40" fontId="30" fillId="0" borderId="10" xfId="2" applyNumberFormat="1" applyFont="1" applyFill="1" applyBorder="1"/>
    <xf numFmtId="40" fontId="30" fillId="0" borderId="12" xfId="2" applyNumberFormat="1" applyFont="1" applyFill="1" applyBorder="1"/>
    <xf numFmtId="40" fontId="15" fillId="3" borderId="15" xfId="0" applyNumberFormat="1" applyFont="1" applyFill="1" applyBorder="1"/>
    <xf numFmtId="184" fontId="20" fillId="2" borderId="19" xfId="1" applyNumberFormat="1" applyFont="1" applyFill="1" applyBorder="1"/>
    <xf numFmtId="1" fontId="20" fillId="2" borderId="41" xfId="0" applyFont="1" applyFill="1" applyBorder="1"/>
    <xf numFmtId="1" fontId="15" fillId="0" borderId="42" xfId="0" applyFont="1" applyBorder="1"/>
    <xf numFmtId="1" fontId="23" fillId="0" borderId="42" xfId="0" applyFont="1" applyBorder="1" applyAlignment="1">
      <alignment horizontal="left"/>
    </xf>
    <xf numFmtId="1" fontId="15" fillId="0" borderId="41" xfId="0" applyFont="1" applyBorder="1"/>
    <xf numFmtId="1" fontId="15" fillId="3" borderId="25" xfId="0" applyFont="1" applyFill="1" applyBorder="1"/>
    <xf numFmtId="1" fontId="7" fillId="0" borderId="43" xfId="0" applyFont="1" applyBorder="1" applyAlignment="1">
      <alignment horizontal="center" vertical="center" wrapText="1"/>
    </xf>
    <xf numFmtId="1" fontId="20" fillId="2" borderId="20" xfId="0" applyFont="1" applyFill="1" applyBorder="1"/>
    <xf numFmtId="1" fontId="14" fillId="0" borderId="26" xfId="0" applyFont="1" applyBorder="1"/>
    <xf numFmtId="1" fontId="14" fillId="0" borderId="12" xfId="0" applyFont="1" applyBorder="1"/>
    <xf numFmtId="1" fontId="15" fillId="0" borderId="44" xfId="0" applyFont="1" applyBorder="1"/>
    <xf numFmtId="1" fontId="15" fillId="0" borderId="26" xfId="0" applyFont="1" applyBorder="1"/>
    <xf numFmtId="1" fontId="15" fillId="0" borderId="45" xfId="0" applyFont="1" applyBorder="1" applyAlignment="1">
      <alignment horizontal="center"/>
    </xf>
    <xf numFmtId="40" fontId="30" fillId="0" borderId="45" xfId="2" applyNumberFormat="1" applyFont="1" applyFill="1" applyBorder="1"/>
    <xf numFmtId="1" fontId="15" fillId="0" borderId="46" xfId="0" applyFont="1" applyBorder="1"/>
    <xf numFmtId="1" fontId="15" fillId="0" borderId="17" xfId="0" applyFont="1" applyBorder="1" applyAlignment="1">
      <alignment horizontal="center"/>
    </xf>
    <xf numFmtId="40" fontId="30" fillId="0" borderId="17" xfId="2" applyNumberFormat="1" applyFont="1" applyFill="1" applyBorder="1"/>
    <xf numFmtId="40" fontId="30" fillId="0" borderId="16" xfId="2" applyNumberFormat="1" applyFont="1" applyFill="1" applyBorder="1"/>
    <xf numFmtId="40" fontId="14" fillId="0" borderId="16" xfId="2" applyNumberFormat="1" applyFont="1" applyFill="1" applyBorder="1"/>
    <xf numFmtId="40" fontId="30" fillId="0" borderId="13" xfId="2" applyNumberFormat="1" applyFont="1" applyFill="1" applyBorder="1"/>
    <xf numFmtId="40" fontId="30" fillId="0" borderId="26" xfId="2" applyNumberFormat="1" applyFont="1" applyFill="1" applyBorder="1"/>
    <xf numFmtId="1" fontId="15" fillId="3" borderId="16" xfId="0" applyFont="1" applyFill="1" applyBorder="1"/>
    <xf numFmtId="40" fontId="15" fillId="3" borderId="16" xfId="0" applyNumberFormat="1" applyFont="1" applyFill="1" applyBorder="1"/>
    <xf numFmtId="1" fontId="24" fillId="3" borderId="15" xfId="0" applyFont="1" applyFill="1" applyBorder="1"/>
    <xf numFmtId="1" fontId="31" fillId="3" borderId="15" xfId="0" applyFont="1" applyFill="1" applyBorder="1"/>
    <xf numFmtId="1" fontId="24" fillId="3" borderId="15" xfId="0" applyFont="1" applyFill="1" applyBorder="1" applyAlignment="1">
      <alignment horizontal="center"/>
    </xf>
    <xf numFmtId="40" fontId="24" fillId="3" borderId="15" xfId="1" applyNumberFormat="1" applyFont="1" applyFill="1" applyBorder="1"/>
    <xf numFmtId="1" fontId="24" fillId="3" borderId="25" xfId="0" applyFont="1" applyFill="1" applyBorder="1"/>
    <xf numFmtId="40" fontId="24" fillId="3" borderId="15" xfId="0" applyNumberFormat="1" applyFont="1" applyFill="1" applyBorder="1"/>
    <xf numFmtId="1" fontId="32" fillId="3" borderId="16" xfId="0" applyFont="1" applyFill="1" applyBorder="1"/>
    <xf numFmtId="1" fontId="32" fillId="3" borderId="15" xfId="0" applyFont="1" applyFill="1" applyBorder="1"/>
    <xf numFmtId="1" fontId="7" fillId="0" borderId="47" xfId="0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1" fontId="7" fillId="2" borderId="18" xfId="0" applyFont="1" applyFill="1" applyBorder="1"/>
    <xf numFmtId="1" fontId="33" fillId="3" borderId="15" xfId="0" applyFont="1" applyFill="1" applyBorder="1" applyAlignment="1">
      <alignment horizontal="center"/>
    </xf>
    <xf numFmtId="1" fontId="14" fillId="2" borderId="18" xfId="0" applyFont="1" applyFill="1" applyBorder="1"/>
    <xf numFmtId="1" fontId="33" fillId="2" borderId="18" xfId="0" applyFont="1" applyFill="1" applyBorder="1" applyAlignment="1">
      <alignment horizontal="center"/>
    </xf>
    <xf numFmtId="40" fontId="34" fillId="0" borderId="10" xfId="0" applyNumberFormat="1" applyFont="1" applyBorder="1"/>
    <xf numFmtId="4" fontId="34" fillId="0" borderId="10" xfId="1" applyNumberFormat="1" applyFont="1" applyBorder="1"/>
    <xf numFmtId="4" fontId="34" fillId="0" borderId="12" xfId="1" applyNumberFormat="1" applyFont="1" applyBorder="1"/>
    <xf numFmtId="4" fontId="34" fillId="0" borderId="14" xfId="1" applyNumberFormat="1" applyFont="1" applyBorder="1"/>
    <xf numFmtId="40" fontId="34" fillId="0" borderId="14" xfId="0" applyNumberFormat="1" applyFont="1" applyBorder="1"/>
    <xf numFmtId="4" fontId="15" fillId="0" borderId="12" xfId="1" applyNumberFormat="1" applyFont="1" applyBorder="1"/>
    <xf numFmtId="40" fontId="34" fillId="0" borderId="13" xfId="1" applyNumberFormat="1" applyFont="1" applyBorder="1"/>
    <xf numFmtId="40" fontId="34" fillId="0" borderId="12" xfId="1" applyNumberFormat="1" applyFont="1" applyBorder="1"/>
    <xf numFmtId="40" fontId="34" fillId="0" borderId="14" xfId="1" applyNumberFormat="1" applyFont="1" applyBorder="1"/>
    <xf numFmtId="40" fontId="6" fillId="0" borderId="0" xfId="1" applyNumberFormat="1" applyFont="1"/>
    <xf numFmtId="1" fontId="6" fillId="0" borderId="0" xfId="0" applyFont="1"/>
    <xf numFmtId="171" fontId="6" fillId="0" borderId="0" xfId="1" applyFont="1"/>
    <xf numFmtId="4" fontId="15" fillId="0" borderId="12" xfId="1" applyNumberFormat="1" applyFont="1" applyBorder="1" applyAlignment="1">
      <alignment horizontal="right"/>
    </xf>
    <xf numFmtId="4" fontId="34" fillId="0" borderId="12" xfId="1" applyNumberFormat="1" applyFont="1" applyBorder="1" applyAlignment="1">
      <alignment horizontal="right"/>
    </xf>
    <xf numFmtId="1" fontId="17" fillId="0" borderId="18" xfId="0" applyFont="1" applyBorder="1" applyAlignment="1">
      <alignment horizontal="center"/>
    </xf>
    <xf numFmtId="4" fontId="15" fillId="0" borderId="18" xfId="1" applyNumberFormat="1" applyFont="1" applyBorder="1"/>
    <xf numFmtId="1" fontId="14" fillId="0" borderId="12" xfId="4" applyNumberFormat="1" applyFont="1" applyBorder="1"/>
    <xf numFmtId="1" fontId="15" fillId="0" borderId="18" xfId="0" applyFont="1" applyBorder="1" applyAlignment="1">
      <alignment horizontal="center"/>
    </xf>
    <xf numFmtId="1" fontId="19" fillId="0" borderId="48" xfId="0" applyFont="1" applyBorder="1"/>
    <xf numFmtId="1" fontId="19" fillId="0" borderId="10" xfId="0" applyFont="1" applyBorder="1"/>
    <xf numFmtId="1" fontId="14" fillId="0" borderId="12" xfId="0" applyFont="1" applyBorder="1" applyAlignment="1">
      <alignment horizontal="center"/>
    </xf>
    <xf numFmtId="0" fontId="7" fillId="0" borderId="46" xfId="5" applyFont="1" applyBorder="1" applyAlignment="1">
      <alignment horizontal="left"/>
    </xf>
    <xf numFmtId="0" fontId="7" fillId="0" borderId="44" xfId="5" applyFont="1" applyBorder="1" applyAlignment="1">
      <alignment horizontal="left"/>
    </xf>
    <xf numFmtId="0" fontId="7" fillId="0" borderId="46" xfId="5" applyFont="1" applyBorder="1" applyAlignment="1">
      <alignment horizontal="right"/>
    </xf>
    <xf numFmtId="0" fontId="7" fillId="0" borderId="42" xfId="5" applyFont="1" applyBorder="1" applyAlignment="1">
      <alignment horizontal="right"/>
    </xf>
    <xf numFmtId="0" fontId="7" fillId="0" borderId="44" xfId="5" applyFont="1" applyBorder="1" applyAlignment="1">
      <alignment horizontal="right"/>
    </xf>
    <xf numFmtId="0" fontId="7" fillId="0" borderId="49" xfId="5" applyFont="1" applyBorder="1" applyAlignment="1">
      <alignment horizontal="right"/>
    </xf>
    <xf numFmtId="0" fontId="23" fillId="4" borderId="50" xfId="5" applyFont="1" applyFill="1" applyBorder="1" applyAlignment="1">
      <alignment horizontal="left"/>
    </xf>
    <xf numFmtId="0" fontId="7" fillId="0" borderId="42" xfId="5" applyFont="1" applyBorder="1"/>
    <xf numFmtId="0" fontId="7" fillId="0" borderId="46" xfId="5" applyFont="1" applyBorder="1"/>
    <xf numFmtId="0" fontId="7" fillId="0" borderId="49" xfId="5" applyFont="1" applyBorder="1"/>
    <xf numFmtId="0" fontId="7" fillId="0" borderId="42" xfId="5" applyFont="1" applyBorder="1" applyAlignment="1">
      <alignment horizontal="left"/>
    </xf>
    <xf numFmtId="0" fontId="15" fillId="0" borderId="46" xfId="5" applyFont="1" applyBorder="1" applyAlignment="1">
      <alignment horizontal="right"/>
    </xf>
    <xf numFmtId="182" fontId="1" fillId="0" borderId="10" xfId="3" applyNumberFormat="1" applyBorder="1" applyProtection="1">
      <protection locked="0"/>
    </xf>
    <xf numFmtId="0" fontId="7" fillId="0" borderId="42" xfId="5" applyFont="1" applyFill="1" applyBorder="1" applyAlignment="1">
      <alignment horizontal="right"/>
    </xf>
    <xf numFmtId="0" fontId="7" fillId="0" borderId="51" xfId="5" applyFont="1" applyBorder="1" applyAlignment="1">
      <alignment horizontal="left"/>
    </xf>
    <xf numFmtId="0" fontId="15" fillId="4" borderId="50" xfId="5" applyFont="1" applyFill="1" applyBorder="1"/>
    <xf numFmtId="0" fontId="7" fillId="0" borderId="52" xfId="5" applyFont="1" applyBorder="1"/>
    <xf numFmtId="0" fontId="7" fillId="0" borderId="42" xfId="5" applyFont="1" applyFill="1" applyBorder="1"/>
    <xf numFmtId="0" fontId="7" fillId="0" borderId="44" xfId="5" applyFont="1" applyBorder="1"/>
    <xf numFmtId="180" fontId="7" fillId="0" borderId="42" xfId="5" applyNumberFormat="1" applyFont="1" applyBorder="1"/>
    <xf numFmtId="182" fontId="1" fillId="0" borderId="17" xfId="3" applyNumberFormat="1" applyBorder="1" applyProtection="1">
      <protection locked="0"/>
    </xf>
    <xf numFmtId="180" fontId="7" fillId="0" borderId="51" xfId="5" applyNumberFormat="1" applyFont="1" applyBorder="1"/>
    <xf numFmtId="182" fontId="1" fillId="0" borderId="53" xfId="3" applyNumberFormat="1" applyBorder="1" applyProtection="1">
      <protection locked="0"/>
    </xf>
    <xf numFmtId="0" fontId="7" fillId="4" borderId="54" xfId="5" applyFont="1" applyFill="1" applyBorder="1" applyAlignment="1">
      <alignment horizontal="right"/>
    </xf>
    <xf numFmtId="0" fontId="5" fillId="0" borderId="46" xfId="5" applyFont="1" applyBorder="1"/>
    <xf numFmtId="0" fontId="7" fillId="2" borderId="54" xfId="5" applyFont="1" applyFill="1" applyBorder="1"/>
    <xf numFmtId="0" fontId="7" fillId="4" borderId="54" xfId="5" applyFont="1" applyFill="1" applyBorder="1"/>
    <xf numFmtId="1" fontId="6" fillId="2" borderId="24" xfId="0" applyFont="1" applyFill="1" applyBorder="1"/>
    <xf numFmtId="0" fontId="6" fillId="2" borderId="24" xfId="5" applyFont="1" applyFill="1" applyBorder="1" applyAlignment="1">
      <alignment horizontal="center"/>
    </xf>
    <xf numFmtId="1" fontId="6" fillId="4" borderId="24" xfId="4" applyNumberFormat="1" applyFont="1" applyFill="1" applyBorder="1"/>
    <xf numFmtId="0" fontId="6" fillId="4" borderId="24" xfId="5" applyFont="1" applyFill="1" applyBorder="1" applyAlignment="1">
      <alignment horizontal="center"/>
    </xf>
    <xf numFmtId="4" fontId="7" fillId="4" borderId="24" xfId="3" applyNumberFormat="1" applyFont="1" applyFill="1" applyBorder="1" applyProtection="1">
      <protection locked="0"/>
    </xf>
    <xf numFmtId="180" fontId="7" fillId="0" borderId="44" xfId="5" applyNumberFormat="1" applyFont="1" applyBorder="1"/>
    <xf numFmtId="180" fontId="7" fillId="0" borderId="46" xfId="5" applyNumberFormat="1" applyFont="1" applyBorder="1"/>
    <xf numFmtId="180" fontId="7" fillId="4" borderId="54" xfId="5" applyNumberFormat="1" applyFont="1" applyFill="1" applyBorder="1"/>
    <xf numFmtId="0" fontId="5" fillId="4" borderId="24" xfId="5" applyFont="1" applyFill="1" applyBorder="1"/>
    <xf numFmtId="180" fontId="5" fillId="4" borderId="54" xfId="5" applyNumberFormat="1" applyFont="1" applyFill="1" applyBorder="1"/>
    <xf numFmtId="1" fontId="14" fillId="4" borderId="24" xfId="2" applyNumberFormat="1" applyFont="1" applyFill="1" applyBorder="1"/>
    <xf numFmtId="0" fontId="5" fillId="4" borderId="24" xfId="5" applyFont="1" applyFill="1" applyBorder="1" applyAlignment="1">
      <alignment horizontal="center"/>
    </xf>
    <xf numFmtId="180" fontId="13" fillId="4" borderId="55" xfId="5" applyNumberFormat="1" applyFont="1" applyFill="1" applyBorder="1"/>
    <xf numFmtId="1" fontId="24" fillId="4" borderId="56" xfId="2" applyNumberFormat="1" applyFont="1" applyFill="1" applyBorder="1"/>
    <xf numFmtId="0" fontId="25" fillId="4" borderId="56" xfId="5" applyFont="1" applyFill="1" applyBorder="1" applyAlignment="1">
      <alignment horizontal="center"/>
    </xf>
    <xf numFmtId="4" fontId="26" fillId="4" borderId="56" xfId="3" applyNumberFormat="1" applyFont="1" applyFill="1" applyBorder="1" applyProtection="1">
      <protection locked="0"/>
    </xf>
    <xf numFmtId="1" fontId="7" fillId="4" borderId="24" xfId="0" applyFont="1" applyFill="1" applyBorder="1"/>
    <xf numFmtId="0" fontId="7" fillId="4" borderId="24" xfId="5" applyFont="1" applyFill="1" applyBorder="1"/>
    <xf numFmtId="4" fontId="7" fillId="4" borderId="24" xfId="3" applyNumberFormat="1" applyFont="1" applyFill="1" applyBorder="1"/>
    <xf numFmtId="0" fontId="5" fillId="4" borderId="54" xfId="5" applyFont="1" applyFill="1" applyBorder="1" applyAlignment="1">
      <alignment horizontal="right"/>
    </xf>
    <xf numFmtId="0" fontId="4" fillId="4" borderId="24" xfId="5" applyFont="1" applyFill="1" applyBorder="1"/>
    <xf numFmtId="0" fontId="5" fillId="0" borderId="40" xfId="5" applyFont="1" applyBorder="1" applyAlignment="1">
      <alignment horizontal="center" vertical="center" wrapText="1"/>
    </xf>
    <xf numFmtId="0" fontId="5" fillId="0" borderId="57" xfId="5" applyFont="1" applyBorder="1" applyAlignment="1">
      <alignment horizontal="center" vertical="center" wrapText="1"/>
    </xf>
    <xf numFmtId="0" fontId="9" fillId="0" borderId="23" xfId="5" applyFont="1" applyBorder="1"/>
    <xf numFmtId="1" fontId="35" fillId="0" borderId="34" xfId="0" applyFont="1" applyBorder="1"/>
    <xf numFmtId="0" fontId="36" fillId="0" borderId="23" xfId="5" applyFont="1" applyBorder="1"/>
    <xf numFmtId="0" fontId="36" fillId="0" borderId="21" xfId="5" applyFont="1" applyBorder="1"/>
    <xf numFmtId="0" fontId="9" fillId="0" borderId="22" xfId="5" applyFont="1" applyBorder="1"/>
    <xf numFmtId="0" fontId="9" fillId="0" borderId="34" xfId="5" applyFont="1" applyBorder="1"/>
    <xf numFmtId="0" fontId="9" fillId="0" borderId="21" xfId="5" applyFont="1" applyBorder="1"/>
    <xf numFmtId="0" fontId="6" fillId="0" borderId="22" xfId="5" applyFont="1" applyBorder="1"/>
    <xf numFmtId="0" fontId="6" fillId="0" borderId="23" xfId="5" applyFont="1" applyBorder="1"/>
    <xf numFmtId="0" fontId="9" fillId="0" borderId="35" xfId="5" applyFont="1" applyBorder="1"/>
    <xf numFmtId="0" fontId="36" fillId="0" borderId="22" xfId="5" applyFont="1" applyBorder="1"/>
    <xf numFmtId="1" fontId="15" fillId="0" borderId="40" xfId="2" applyNumberFormat="1" applyFont="1" applyFill="1" applyBorder="1"/>
    <xf numFmtId="1" fontId="37" fillId="0" borderId="0" xfId="0" applyFont="1"/>
    <xf numFmtId="1" fontId="4" fillId="0" borderId="0" xfId="0" applyFont="1"/>
    <xf numFmtId="4" fontId="5" fillId="4" borderId="58" xfId="3" applyNumberFormat="1" applyFont="1" applyFill="1" applyBorder="1"/>
    <xf numFmtId="0" fontId="5" fillId="4" borderId="55" xfId="5" applyFont="1" applyFill="1" applyBorder="1" applyAlignment="1">
      <alignment horizontal="right"/>
    </xf>
    <xf numFmtId="0" fontId="5" fillId="4" borderId="56" xfId="5" applyFont="1" applyFill="1" applyBorder="1"/>
    <xf numFmtId="4" fontId="5" fillId="4" borderId="59" xfId="3" applyNumberFormat="1" applyFont="1" applyFill="1" applyBorder="1"/>
    <xf numFmtId="1" fontId="4" fillId="0" borderId="60" xfId="0" applyFont="1" applyBorder="1"/>
    <xf numFmtId="1" fontId="4" fillId="0" borderId="61" xfId="0" applyFont="1" applyBorder="1"/>
    <xf numFmtId="1" fontId="4" fillId="0" borderId="62" xfId="0" applyFont="1" applyBorder="1"/>
    <xf numFmtId="1" fontId="4" fillId="0" borderId="63" xfId="0" applyFont="1" applyBorder="1"/>
    <xf numFmtId="0" fontId="4" fillId="0" borderId="61" xfId="5" applyFont="1" applyFill="1" applyBorder="1"/>
    <xf numFmtId="1" fontId="4" fillId="0" borderId="64" xfId="0" applyFont="1" applyBorder="1"/>
    <xf numFmtId="1" fontId="4" fillId="0" borderId="65" xfId="0" applyFont="1" applyBorder="1"/>
    <xf numFmtId="4" fontId="5" fillId="2" borderId="24" xfId="3" applyNumberFormat="1" applyFont="1" applyFill="1" applyBorder="1" applyProtection="1">
      <protection locked="0"/>
    </xf>
    <xf numFmtId="4" fontId="38" fillId="0" borderId="23" xfId="3" applyNumberFormat="1" applyFont="1" applyBorder="1" applyProtection="1">
      <protection locked="0"/>
    </xf>
    <xf numFmtId="4" fontId="2" fillId="0" borderId="34" xfId="3" applyNumberFormat="1" applyFont="1" applyBorder="1" applyProtection="1">
      <protection locked="0"/>
    </xf>
    <xf numFmtId="182" fontId="2" fillId="0" borderId="66" xfId="3" applyNumberFormat="1" applyFont="1" applyBorder="1" applyProtection="1">
      <protection locked="0"/>
    </xf>
    <xf numFmtId="4" fontId="2" fillId="0" borderId="23" xfId="3" applyNumberFormat="1" applyFont="1" applyBorder="1"/>
    <xf numFmtId="182" fontId="2" fillId="0" borderId="45" xfId="3" applyNumberFormat="1" applyFont="1" applyBorder="1" applyProtection="1">
      <protection locked="0"/>
    </xf>
    <xf numFmtId="4" fontId="39" fillId="0" borderId="22" xfId="3" applyNumberFormat="1" applyFont="1" applyBorder="1"/>
    <xf numFmtId="182" fontId="39" fillId="0" borderId="17" xfId="3" applyNumberFormat="1" applyFont="1" applyBorder="1" applyProtection="1">
      <protection locked="0"/>
    </xf>
    <xf numFmtId="4" fontId="38" fillId="0" borderId="23" xfId="3" applyNumberFormat="1" applyFont="1" applyBorder="1"/>
    <xf numFmtId="182" fontId="38" fillId="0" borderId="17" xfId="3" applyNumberFormat="1" applyFont="1" applyBorder="1" applyProtection="1">
      <protection locked="0"/>
    </xf>
    <xf numFmtId="182" fontId="38" fillId="0" borderId="10" xfId="3" applyNumberFormat="1" applyFont="1" applyBorder="1"/>
    <xf numFmtId="182" fontId="38" fillId="0" borderId="66" xfId="3" applyNumberFormat="1" applyFont="1" applyBorder="1" applyProtection="1">
      <protection locked="0"/>
    </xf>
    <xf numFmtId="4" fontId="38" fillId="0" borderId="22" xfId="3" applyNumberFormat="1" applyFont="1" applyBorder="1"/>
    <xf numFmtId="43" fontId="38" fillId="0" borderId="17" xfId="3" applyNumberFormat="1" applyFont="1" applyBorder="1" applyProtection="1">
      <protection locked="0"/>
    </xf>
    <xf numFmtId="4" fontId="38" fillId="0" borderId="21" xfId="3" applyNumberFormat="1" applyFont="1" applyBorder="1"/>
    <xf numFmtId="43" fontId="38" fillId="0" borderId="66" xfId="3" applyNumberFormat="1" applyFont="1" applyBorder="1" applyProtection="1">
      <protection locked="0"/>
    </xf>
    <xf numFmtId="4" fontId="7" fillId="4" borderId="58" xfId="3" applyNumberFormat="1" applyFont="1" applyFill="1" applyBorder="1"/>
    <xf numFmtId="4" fontId="2" fillId="0" borderId="67" xfId="3" applyNumberFormat="1" applyFont="1" applyBorder="1" applyProtection="1">
      <protection locked="0"/>
    </xf>
    <xf numFmtId="4" fontId="7" fillId="4" borderId="58" xfId="3" applyNumberFormat="1" applyFont="1" applyFill="1" applyBorder="1" applyProtection="1">
      <protection locked="0"/>
    </xf>
    <xf numFmtId="4" fontId="2" fillId="0" borderId="68" xfId="3" applyNumberFormat="1" applyFont="1" applyBorder="1" applyProtection="1">
      <protection locked="0"/>
    </xf>
    <xf numFmtId="4" fontId="5" fillId="2" borderId="58" xfId="3" applyNumberFormat="1" applyFont="1" applyFill="1" applyBorder="1" applyProtection="1">
      <protection locked="0"/>
    </xf>
    <xf numFmtId="4" fontId="5" fillId="4" borderId="58" xfId="3" applyNumberFormat="1" applyFont="1" applyFill="1" applyBorder="1" applyProtection="1">
      <protection locked="0"/>
    </xf>
    <xf numFmtId="4" fontId="26" fillId="4" borderId="59" xfId="3" applyNumberFormat="1" applyFont="1" applyFill="1" applyBorder="1" applyProtection="1">
      <protection locked="0"/>
    </xf>
    <xf numFmtId="1" fontId="17" fillId="0" borderId="26" xfId="0" applyFont="1" applyBorder="1" applyAlignment="1">
      <alignment horizontal="center"/>
    </xf>
    <xf numFmtId="4" fontId="34" fillId="0" borderId="26" xfId="1" applyNumberFormat="1" applyFont="1" applyBorder="1"/>
    <xf numFmtId="1" fontId="0" fillId="0" borderId="17" xfId="0" applyBorder="1"/>
    <xf numFmtId="1" fontId="0" fillId="0" borderId="13" xfId="0" applyBorder="1"/>
    <xf numFmtId="1" fontId="4" fillId="0" borderId="69" xfId="0" applyFont="1" applyBorder="1"/>
    <xf numFmtId="1" fontId="4" fillId="0" borderId="70" xfId="0" applyFont="1" applyBorder="1"/>
    <xf numFmtId="1" fontId="4" fillId="0" borderId="71" xfId="0" applyFont="1" applyBorder="1"/>
    <xf numFmtId="4" fontId="4" fillId="0" borderId="72" xfId="1" applyNumberFormat="1" applyFont="1" applyBorder="1"/>
    <xf numFmtId="4" fontId="4" fillId="0" borderId="73" xfId="1" applyNumberFormat="1" applyFont="1" applyBorder="1"/>
    <xf numFmtId="4" fontId="4" fillId="0" borderId="74" xfId="1" applyNumberFormat="1" applyFont="1" applyBorder="1"/>
    <xf numFmtId="4" fontId="4" fillId="0" borderId="72" xfId="0" applyNumberFormat="1" applyFont="1" applyBorder="1"/>
    <xf numFmtId="4" fontId="4" fillId="0" borderId="75" xfId="0" applyNumberFormat="1" applyFont="1" applyBorder="1"/>
    <xf numFmtId="4" fontId="4" fillId="0" borderId="74" xfId="0" applyNumberFormat="1" applyFont="1" applyBorder="1"/>
    <xf numFmtId="4" fontId="4" fillId="0" borderId="0" xfId="0" applyNumberFormat="1" applyFont="1"/>
    <xf numFmtId="1" fontId="0" fillId="0" borderId="0" xfId="0" applyAlignment="1">
      <alignment horizontal="center"/>
    </xf>
    <xf numFmtId="3" fontId="0" fillId="0" borderId="0" xfId="0" applyNumberFormat="1"/>
    <xf numFmtId="1" fontId="0" fillId="0" borderId="0" xfId="0" applyAlignment="1">
      <alignment vertical="center"/>
    </xf>
    <xf numFmtId="1" fontId="0" fillId="0" borderId="0" xfId="0" applyBorder="1" applyAlignment="1">
      <alignment horizontal="center" vertical="center"/>
    </xf>
    <xf numFmtId="1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" fontId="0" fillId="0" borderId="0" xfId="0" applyBorder="1" applyAlignment="1">
      <alignment horizontal="center"/>
    </xf>
    <xf numFmtId="3" fontId="0" fillId="0" borderId="0" xfId="0" applyNumberFormat="1" applyBorder="1"/>
    <xf numFmtId="171" fontId="0" fillId="0" borderId="0" xfId="1" applyFont="1" applyAlignment="1">
      <alignment vertical="center"/>
    </xf>
    <xf numFmtId="171" fontId="5" fillId="0" borderId="0" xfId="1" applyFont="1" applyAlignment="1">
      <alignment vertical="center"/>
    </xf>
    <xf numFmtId="171" fontId="4" fillId="0" borderId="0" xfId="1" applyFont="1" applyAlignment="1">
      <alignment vertical="center"/>
    </xf>
    <xf numFmtId="3" fontId="0" fillId="0" borderId="76" xfId="0" applyNumberFormat="1" applyBorder="1" applyAlignment="1">
      <alignment vertical="center"/>
    </xf>
    <xf numFmtId="1" fontId="0" fillId="0" borderId="64" xfId="0" applyBorder="1" applyAlignment="1">
      <alignment horizontal="center" vertical="center"/>
    </xf>
    <xf numFmtId="1" fontId="5" fillId="0" borderId="65" xfId="0" applyFont="1" applyBorder="1" applyAlignment="1">
      <alignment vertical="center"/>
    </xf>
    <xf numFmtId="4" fontId="0" fillId="0" borderId="65" xfId="1" applyNumberFormat="1" applyFont="1" applyBorder="1" applyAlignment="1">
      <alignment vertical="center"/>
    </xf>
    <xf numFmtId="4" fontId="0" fillId="0" borderId="75" xfId="1" applyNumberFormat="1" applyFont="1" applyBorder="1" applyAlignment="1">
      <alignment vertical="center"/>
    </xf>
    <xf numFmtId="1" fontId="4" fillId="0" borderId="65" xfId="0" applyFont="1" applyBorder="1" applyAlignment="1">
      <alignment vertical="center"/>
    </xf>
    <xf numFmtId="4" fontId="0" fillId="0" borderId="65" xfId="1" applyNumberFormat="1" applyFont="1" applyFill="1" applyBorder="1" applyAlignment="1">
      <alignment vertical="center"/>
    </xf>
    <xf numFmtId="4" fontId="5" fillId="0" borderId="65" xfId="1" applyNumberFormat="1" applyFont="1" applyBorder="1" applyAlignment="1">
      <alignment vertical="center"/>
    </xf>
    <xf numFmtId="1" fontId="0" fillId="0" borderId="77" xfId="0" applyBorder="1" applyAlignment="1">
      <alignment vertical="center"/>
    </xf>
    <xf numFmtId="1" fontId="5" fillId="0" borderId="78" xfId="0" applyFont="1" applyBorder="1" applyAlignment="1">
      <alignment horizontal="left" vertical="center"/>
    </xf>
    <xf numFmtId="1" fontId="5" fillId="0" borderId="78" xfId="0" applyFont="1" applyBorder="1" applyAlignment="1">
      <alignment vertical="center"/>
    </xf>
    <xf numFmtId="4" fontId="14" fillId="0" borderId="78" xfId="1" applyNumberFormat="1" applyFont="1" applyBorder="1" applyAlignment="1">
      <alignment vertical="center"/>
    </xf>
    <xf numFmtId="4" fontId="14" fillId="0" borderId="79" xfId="1" applyNumberFormat="1" applyFont="1" applyBorder="1" applyAlignment="1">
      <alignment vertical="center"/>
    </xf>
    <xf numFmtId="1" fontId="4" fillId="0" borderId="80" xfId="0" applyFont="1" applyBorder="1" applyAlignment="1">
      <alignment vertical="center"/>
    </xf>
    <xf numFmtId="4" fontId="0" fillId="0" borderId="80" xfId="1" applyNumberFormat="1" applyFont="1" applyBorder="1" applyAlignment="1">
      <alignment vertical="center"/>
    </xf>
    <xf numFmtId="4" fontId="0" fillId="0" borderId="81" xfId="1" applyNumberFormat="1" applyFont="1" applyBorder="1" applyAlignment="1">
      <alignment vertical="center"/>
    </xf>
    <xf numFmtId="1" fontId="5" fillId="0" borderId="71" xfId="0" applyFont="1" applyBorder="1" applyAlignment="1">
      <alignment vertical="center"/>
    </xf>
    <xf numFmtId="4" fontId="0" fillId="0" borderId="71" xfId="1" applyNumberFormat="1" applyFont="1" applyBorder="1" applyAlignment="1">
      <alignment vertical="center"/>
    </xf>
    <xf numFmtId="4" fontId="0" fillId="0" borderId="82" xfId="1" applyNumberFormat="1" applyFont="1" applyBorder="1" applyAlignment="1">
      <alignment vertical="center"/>
    </xf>
    <xf numFmtId="1" fontId="0" fillId="0" borderId="83" xfId="0" applyBorder="1" applyAlignment="1">
      <alignment horizontal="center" vertical="center"/>
    </xf>
    <xf numFmtId="1" fontId="0" fillId="0" borderId="84" xfId="0" applyBorder="1" applyAlignment="1">
      <alignment horizontal="center" vertical="center"/>
    </xf>
    <xf numFmtId="1" fontId="5" fillId="0" borderId="80" xfId="0" applyFont="1" applyBorder="1" applyAlignment="1">
      <alignment vertical="center"/>
    </xf>
    <xf numFmtId="1" fontId="0" fillId="0" borderId="71" xfId="0" applyBorder="1" applyAlignment="1">
      <alignment horizontal="center" vertical="center"/>
    </xf>
    <xf numFmtId="4" fontId="5" fillId="0" borderId="71" xfId="1" applyNumberFormat="1" applyFont="1" applyBorder="1" applyAlignment="1">
      <alignment vertical="center"/>
    </xf>
    <xf numFmtId="4" fontId="5" fillId="0" borderId="82" xfId="1" applyNumberFormat="1" applyFont="1" applyBorder="1" applyAlignment="1">
      <alignment vertical="center"/>
    </xf>
    <xf numFmtId="1" fontId="5" fillId="0" borderId="85" xfId="0" applyFont="1" applyBorder="1" applyAlignment="1">
      <alignment vertical="center"/>
    </xf>
    <xf numFmtId="4" fontId="5" fillId="0" borderId="85" xfId="1" applyNumberFormat="1" applyFont="1" applyBorder="1" applyAlignment="1">
      <alignment vertical="center"/>
    </xf>
    <xf numFmtId="1" fontId="5" fillId="0" borderId="86" xfId="0" applyFont="1" applyBorder="1" applyAlignment="1">
      <alignment vertical="center"/>
    </xf>
    <xf numFmtId="4" fontId="5" fillId="0" borderId="86" xfId="1" applyNumberFormat="1" applyFont="1" applyBorder="1" applyAlignment="1">
      <alignment vertical="center"/>
    </xf>
    <xf numFmtId="3" fontId="0" fillId="0" borderId="40" xfId="0" applyNumberFormat="1" applyBorder="1" applyAlignment="1">
      <alignment horizontal="center" vertical="center"/>
    </xf>
    <xf numFmtId="3" fontId="0" fillId="0" borderId="87" xfId="0" applyNumberFormat="1" applyBorder="1" applyAlignment="1">
      <alignment horizontal="center" vertical="center"/>
    </xf>
    <xf numFmtId="3" fontId="0" fillId="0" borderId="88" xfId="0" applyNumberFormat="1" applyBorder="1" applyAlignment="1">
      <alignment horizontal="center" vertical="center"/>
    </xf>
    <xf numFmtId="3" fontId="0" fillId="0" borderId="89" xfId="0" applyNumberFormat="1" applyBorder="1" applyAlignment="1">
      <alignment horizontal="center" vertical="center"/>
    </xf>
    <xf numFmtId="4" fontId="5" fillId="0" borderId="90" xfId="1" applyNumberFormat="1" applyFont="1" applyBorder="1" applyAlignment="1">
      <alignment vertical="center"/>
    </xf>
    <xf numFmtId="4" fontId="5" fillId="0" borderId="91" xfId="1" applyNumberFormat="1" applyFont="1" applyBorder="1" applyAlignment="1">
      <alignment vertical="center"/>
    </xf>
    <xf numFmtId="1" fontId="0" fillId="0" borderId="50" xfId="0" applyBorder="1" applyAlignment="1">
      <alignment horizontal="center" vertical="center"/>
    </xf>
    <xf numFmtId="1" fontId="0" fillId="0" borderId="92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1" fontId="5" fillId="0" borderId="33" xfId="0" applyFont="1" applyBorder="1" applyAlignment="1">
      <alignment horizontal="center" vertical="center"/>
    </xf>
    <xf numFmtId="1" fontId="5" fillId="0" borderId="93" xfId="0" applyFont="1" applyBorder="1" applyAlignment="1">
      <alignment horizontal="center" vertical="center"/>
    </xf>
    <xf numFmtId="3" fontId="0" fillId="0" borderId="94" xfId="0" applyNumberFormat="1" applyBorder="1" applyAlignment="1">
      <alignment vertical="center"/>
    </xf>
    <xf numFmtId="1" fontId="0" fillId="0" borderId="94" xfId="0" applyBorder="1" applyAlignment="1">
      <alignment horizontal="center" vertical="center"/>
    </xf>
    <xf numFmtId="1" fontId="5" fillId="0" borderId="9" xfId="0" applyFont="1" applyBorder="1" applyAlignment="1">
      <alignment horizontal="left" vertical="center"/>
    </xf>
    <xf numFmtId="1" fontId="0" fillId="0" borderId="76" xfId="0" applyBorder="1" applyAlignment="1">
      <alignment vertical="center"/>
    </xf>
    <xf numFmtId="1" fontId="0" fillId="0" borderId="94" xfId="0" applyBorder="1" applyAlignment="1">
      <alignment vertical="center"/>
    </xf>
    <xf numFmtId="1" fontId="4" fillId="0" borderId="9" xfId="0" applyFont="1" applyBorder="1" applyAlignment="1">
      <alignment horizontal="center" vertical="center"/>
    </xf>
    <xf numFmtId="1" fontId="30" fillId="0" borderId="76" xfId="0" applyFont="1" applyBorder="1" applyAlignment="1">
      <alignment vertical="center"/>
    </xf>
    <xf numFmtId="1" fontId="0" fillId="0" borderId="93" xfId="0" applyBorder="1" applyAlignment="1">
      <alignment horizontal="center" vertical="center"/>
    </xf>
    <xf numFmtId="1" fontId="0" fillId="0" borderId="9" xfId="0" applyBorder="1" applyAlignment="1">
      <alignment horizontal="center" vertical="center"/>
    </xf>
    <xf numFmtId="1" fontId="5" fillId="0" borderId="94" xfId="0" applyFont="1" applyBorder="1" applyAlignment="1">
      <alignment horizontal="center" vertical="center"/>
    </xf>
    <xf numFmtId="1" fontId="5" fillId="0" borderId="76" xfId="0" applyFont="1" applyBorder="1" applyAlignment="1">
      <alignment vertical="center"/>
    </xf>
    <xf numFmtId="1" fontId="5" fillId="0" borderId="2" xfId="0" applyFont="1" applyBorder="1" applyAlignment="1">
      <alignment horizontal="center" vertical="center"/>
    </xf>
    <xf numFmtId="1" fontId="0" fillId="0" borderId="0" xfId="0" applyBorder="1" applyAlignment="1">
      <alignment horizontal="right" vertical="center"/>
    </xf>
    <xf numFmtId="1" fontId="0" fillId="0" borderId="0" xfId="0" applyBorder="1" applyAlignment="1">
      <alignment horizontal="right"/>
    </xf>
    <xf numFmtId="3" fontId="5" fillId="0" borderId="94" xfId="0" applyNumberFormat="1" applyFont="1" applyBorder="1" applyAlignment="1">
      <alignment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26" fillId="0" borderId="33" xfId="0" applyNumberFormat="1" applyFont="1" applyBorder="1" applyAlignment="1">
      <alignment horizontal="center" vertical="center"/>
    </xf>
    <xf numFmtId="1" fontId="4" fillId="0" borderId="9" xfId="0" applyFont="1" applyBorder="1" applyAlignment="1">
      <alignment horizontal="left" vertical="center"/>
    </xf>
    <xf numFmtId="1" fontId="0" fillId="0" borderId="93" xfId="0" applyBorder="1" applyAlignment="1">
      <alignment vertical="center"/>
    </xf>
    <xf numFmtId="1" fontId="0" fillId="0" borderId="9" xfId="0" applyBorder="1" applyAlignment="1">
      <alignment vertical="center"/>
    </xf>
    <xf numFmtId="1" fontId="0" fillId="0" borderId="33" xfId="0" applyBorder="1" applyAlignment="1">
      <alignment horizontal="center" vertical="center"/>
    </xf>
    <xf numFmtId="1" fontId="5" fillId="0" borderId="93" xfId="0" applyFont="1" applyBorder="1" applyAlignment="1">
      <alignment horizontal="left" vertical="center"/>
    </xf>
    <xf numFmtId="171" fontId="0" fillId="0" borderId="0" xfId="1" applyFont="1" applyBorder="1" applyAlignment="1">
      <alignment vertical="center"/>
    </xf>
    <xf numFmtId="2" fontId="0" fillId="0" borderId="0" xfId="0" applyNumberFormat="1"/>
    <xf numFmtId="171" fontId="0" fillId="0" borderId="33" xfId="1" applyFont="1" applyBorder="1"/>
    <xf numFmtId="171" fontId="0" fillId="0" borderId="94" xfId="1" applyFont="1" applyBorder="1"/>
    <xf numFmtId="171" fontId="10" fillId="0" borderId="0" xfId="1" applyFont="1" applyBorder="1"/>
    <xf numFmtId="49" fontId="0" fillId="0" borderId="9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71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49" fontId="5" fillId="0" borderId="86" xfId="0" applyNumberFormat="1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78" xfId="0" applyNumberFormat="1" applyFont="1" applyBorder="1" applyAlignment="1">
      <alignment horizontal="center" vertical="center"/>
    </xf>
    <xf numFmtId="1" fontId="43" fillId="0" borderId="0" xfId="0" applyFont="1" applyAlignment="1">
      <alignment horizontal="center"/>
    </xf>
    <xf numFmtId="1" fontId="5" fillId="0" borderId="95" xfId="0" applyFont="1" applyBorder="1" applyAlignment="1">
      <alignment horizontal="center"/>
    </xf>
    <xf numFmtId="1" fontId="5" fillId="0" borderId="96" xfId="0" applyFont="1" applyBorder="1" applyAlignment="1">
      <alignment horizontal="center"/>
    </xf>
    <xf numFmtId="1" fontId="5" fillId="0" borderId="97" xfId="0" applyFont="1" applyBorder="1" applyAlignment="1">
      <alignment horizontal="center"/>
    </xf>
    <xf numFmtId="1" fontId="5" fillId="0" borderId="98" xfId="0" applyFont="1" applyBorder="1" applyAlignment="1">
      <alignment horizontal="center"/>
    </xf>
    <xf numFmtId="1" fontId="0" fillId="0" borderId="99" xfId="0" applyBorder="1"/>
    <xf numFmtId="1" fontId="0" fillId="0" borderId="33" xfId="0" applyBorder="1"/>
    <xf numFmtId="4" fontId="0" fillId="0" borderId="94" xfId="0" applyNumberFormat="1" applyBorder="1"/>
    <xf numFmtId="1" fontId="0" fillId="0" borderId="100" xfId="0" applyBorder="1"/>
    <xf numFmtId="49" fontId="5" fillId="0" borderId="101" xfId="0" applyNumberFormat="1" applyFont="1" applyBorder="1" applyAlignment="1">
      <alignment horizontal="center"/>
    </xf>
    <xf numFmtId="9" fontId="5" fillId="0" borderId="94" xfId="0" applyNumberFormat="1" applyFont="1" applyBorder="1" applyAlignment="1">
      <alignment horizontal="center"/>
    </xf>
    <xf numFmtId="2" fontId="0" fillId="0" borderId="93" xfId="0" applyNumberFormat="1" applyBorder="1" applyAlignment="1">
      <alignment horizontal="right"/>
    </xf>
    <xf numFmtId="1" fontId="0" fillId="0" borderId="94" xfId="0" applyBorder="1"/>
    <xf numFmtId="1" fontId="5" fillId="0" borderId="94" xfId="0" applyFont="1" applyBorder="1" applyAlignment="1">
      <alignment horizontal="center"/>
    </xf>
    <xf numFmtId="2" fontId="0" fillId="0" borderId="93" xfId="0" applyNumberFormat="1" applyBorder="1"/>
    <xf numFmtId="49" fontId="5" fillId="0" borderId="102" xfId="0" applyNumberFormat="1" applyFont="1" applyBorder="1" applyAlignment="1">
      <alignment horizontal="center"/>
    </xf>
    <xf numFmtId="1" fontId="0" fillId="0" borderId="103" xfId="0" applyBorder="1"/>
    <xf numFmtId="4" fontId="5" fillId="0" borderId="103" xfId="0" applyNumberFormat="1" applyFont="1" applyBorder="1"/>
    <xf numFmtId="2" fontId="5" fillId="0" borderId="104" xfId="0" applyNumberFormat="1" applyFont="1" applyBorder="1"/>
    <xf numFmtId="171" fontId="5" fillId="0" borderId="105" xfId="1" applyFont="1" applyBorder="1"/>
    <xf numFmtId="49" fontId="45" fillId="5" borderId="106" xfId="0" applyNumberFormat="1" applyFont="1" applyFill="1" applyBorder="1"/>
    <xf numFmtId="49" fontId="45" fillId="5" borderId="107" xfId="0" applyNumberFormat="1" applyFont="1" applyFill="1" applyBorder="1" applyAlignment="1">
      <alignment horizontal="center"/>
    </xf>
    <xf numFmtId="1" fontId="44" fillId="0" borderId="0" xfId="0" applyFont="1"/>
    <xf numFmtId="49" fontId="45" fillId="5" borderId="108" xfId="0" applyNumberFormat="1" applyFont="1" applyFill="1" applyBorder="1"/>
    <xf numFmtId="49" fontId="45" fillId="5" borderId="109" xfId="0" applyNumberFormat="1" applyFont="1" applyFill="1" applyBorder="1" applyAlignment="1">
      <alignment horizontal="center"/>
    </xf>
    <xf numFmtId="49" fontId="45" fillId="5" borderId="110" xfId="0" applyNumberFormat="1" applyFont="1" applyFill="1" applyBorder="1"/>
    <xf numFmtId="49" fontId="45" fillId="5" borderId="111" xfId="0" applyNumberFormat="1" applyFont="1" applyFill="1" applyBorder="1" applyAlignment="1">
      <alignment horizontal="center"/>
    </xf>
    <xf numFmtId="1" fontId="46" fillId="4" borderId="112" xfId="0" applyFont="1" applyFill="1" applyBorder="1"/>
    <xf numFmtId="1" fontId="46" fillId="4" borderId="113" xfId="0" applyFont="1" applyFill="1" applyBorder="1"/>
    <xf numFmtId="1" fontId="47" fillId="0" borderId="0" xfId="0" applyFont="1"/>
    <xf numFmtId="1" fontId="48" fillId="4" borderId="112" xfId="0" applyFont="1" applyFill="1" applyBorder="1"/>
    <xf numFmtId="1" fontId="49" fillId="4" borderId="114" xfId="0" applyFont="1" applyFill="1" applyBorder="1"/>
    <xf numFmtId="1" fontId="49" fillId="4" borderId="113" xfId="0" applyFont="1" applyFill="1" applyBorder="1"/>
    <xf numFmtId="1" fontId="49" fillId="0" borderId="0" xfId="0" applyFont="1"/>
    <xf numFmtId="1" fontId="46" fillId="4" borderId="115" xfId="0" applyFont="1" applyFill="1" applyBorder="1"/>
    <xf numFmtId="1" fontId="46" fillId="4" borderId="116" xfId="0" applyFont="1" applyFill="1" applyBorder="1"/>
    <xf numFmtId="1" fontId="47" fillId="0" borderId="0" xfId="0" applyFont="1" applyBorder="1"/>
    <xf numFmtId="1" fontId="48" fillId="4" borderId="115" xfId="0" applyFont="1" applyFill="1" applyBorder="1"/>
    <xf numFmtId="1" fontId="49" fillId="4" borderId="86" xfId="0" applyFont="1" applyFill="1" applyBorder="1"/>
    <xf numFmtId="1" fontId="49" fillId="4" borderId="116" xfId="0" applyFont="1" applyFill="1" applyBorder="1"/>
    <xf numFmtId="1" fontId="49" fillId="0" borderId="0" xfId="0" applyFont="1" applyBorder="1"/>
    <xf numFmtId="1" fontId="46" fillId="4" borderId="115" xfId="0" applyFont="1" applyFill="1" applyBorder="1" applyAlignment="1">
      <alignment horizontal="center"/>
    </xf>
    <xf numFmtId="1" fontId="46" fillId="4" borderId="115" xfId="0" applyFont="1" applyFill="1" applyBorder="1" applyAlignment="1">
      <alignment horizontal="left"/>
    </xf>
    <xf numFmtId="1" fontId="46" fillId="4" borderId="116" xfId="0" applyFont="1" applyFill="1" applyBorder="1" applyAlignment="1">
      <alignment horizontal="left"/>
    </xf>
    <xf numFmtId="1" fontId="50" fillId="0" borderId="115" xfId="0" applyFont="1" applyBorder="1"/>
    <xf numFmtId="1" fontId="50" fillId="0" borderId="116" xfId="0" applyFont="1" applyBorder="1"/>
    <xf numFmtId="1" fontId="46" fillId="4" borderId="117" xfId="0" applyFont="1" applyFill="1" applyBorder="1" applyAlignment="1">
      <alignment horizontal="left"/>
    </xf>
    <xf numFmtId="1" fontId="46" fillId="4" borderId="118" xfId="0" applyFont="1" applyFill="1" applyBorder="1" applyAlignment="1">
      <alignment horizontal="left"/>
    </xf>
    <xf numFmtId="1" fontId="51" fillId="4" borderId="117" xfId="0" applyFont="1" applyFill="1" applyBorder="1"/>
    <xf numFmtId="1" fontId="47" fillId="4" borderId="119" xfId="0" applyFont="1" applyFill="1" applyBorder="1"/>
    <xf numFmtId="1" fontId="47" fillId="4" borderId="118" xfId="0" applyFont="1" applyFill="1" applyBorder="1"/>
    <xf numFmtId="1" fontId="52" fillId="0" borderId="0" xfId="0" applyFont="1"/>
    <xf numFmtId="1" fontId="44" fillId="0" borderId="0" xfId="0" applyFont="1" applyBorder="1"/>
    <xf numFmtId="1" fontId="4" fillId="0" borderId="94" xfId="0" applyFont="1" applyBorder="1"/>
    <xf numFmtId="1" fontId="20" fillId="0" borderId="94" xfId="0" applyFont="1" applyBorder="1"/>
    <xf numFmtId="171" fontId="0" fillId="0" borderId="120" xfId="1" applyFont="1" applyBorder="1" applyAlignment="1">
      <alignment horizontal="right"/>
    </xf>
    <xf numFmtId="2" fontId="0" fillId="0" borderId="120" xfId="0" applyNumberFormat="1" applyBorder="1"/>
    <xf numFmtId="4" fontId="0" fillId="0" borderId="94" xfId="0" applyNumberFormat="1" applyFill="1" applyBorder="1"/>
    <xf numFmtId="2" fontId="0" fillId="0" borderId="94" xfId="0" applyNumberFormat="1" applyBorder="1"/>
    <xf numFmtId="3" fontId="0" fillId="0" borderId="121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22" xfId="0" applyNumberFormat="1" applyBorder="1" applyAlignment="1">
      <alignment vertical="center"/>
    </xf>
    <xf numFmtId="3" fontId="0" fillId="0" borderId="94" xfId="0" applyNumberFormat="1" applyBorder="1" applyAlignment="1">
      <alignment horizontal="center" vertical="center"/>
    </xf>
    <xf numFmtId="1" fontId="0" fillId="0" borderId="49" xfId="0" applyBorder="1" applyAlignment="1">
      <alignment vertical="center"/>
    </xf>
    <xf numFmtId="4" fontId="0" fillId="0" borderId="72" xfId="1" applyNumberFormat="1" applyFont="1" applyBorder="1" applyAlignment="1">
      <alignment vertical="center"/>
    </xf>
    <xf numFmtId="4" fontId="0" fillId="0" borderId="75" xfId="1" applyNumberFormat="1" applyFont="1" applyFill="1" applyBorder="1" applyAlignment="1">
      <alignment vertical="center"/>
    </xf>
    <xf numFmtId="1" fontId="0" fillId="0" borderId="30" xfId="0" applyBorder="1" applyAlignment="1">
      <alignment vertical="center"/>
    </xf>
    <xf numFmtId="4" fontId="0" fillId="0" borderId="74" xfId="1" applyNumberFormat="1" applyFont="1" applyBorder="1" applyAlignment="1">
      <alignment vertical="center"/>
    </xf>
    <xf numFmtId="1" fontId="26" fillId="0" borderId="7" xfId="0" applyFont="1" applyBorder="1" applyAlignment="1"/>
    <xf numFmtId="1" fontId="28" fillId="0" borderId="9" xfId="0" applyFont="1" applyBorder="1"/>
    <xf numFmtId="1" fontId="26" fillId="0" borderId="9" xfId="0" applyFont="1" applyBorder="1" applyAlignment="1">
      <alignment horizontal="center"/>
    </xf>
    <xf numFmtId="1" fontId="26" fillId="0" borderId="7" xfId="0" applyFont="1" applyBorder="1" applyAlignment="1">
      <alignment horizontal="left"/>
    </xf>
    <xf numFmtId="1" fontId="5" fillId="0" borderId="6" xfId="0" applyFont="1" applyBorder="1" applyAlignment="1">
      <alignment horizontal="left"/>
    </xf>
    <xf numFmtId="1" fontId="5" fillId="0" borderId="0" xfId="0" applyFont="1" applyBorder="1" applyAlignment="1">
      <alignment horizontal="left"/>
    </xf>
    <xf numFmtId="1" fontId="26" fillId="0" borderId="7" xfId="0" applyFont="1" applyBorder="1" applyAlignment="1">
      <alignment horizontal="center"/>
    </xf>
    <xf numFmtId="1" fontId="26" fillId="0" borderId="86" xfId="0" applyFont="1" applyBorder="1" applyAlignment="1">
      <alignment horizontal="center"/>
    </xf>
    <xf numFmtId="1" fontId="26" fillId="0" borderId="0" xfId="0" applyFont="1" applyBorder="1" applyAlignment="1">
      <alignment horizontal="center"/>
    </xf>
    <xf numFmtId="1" fontId="5" fillId="0" borderId="7" xfId="0" applyFont="1" applyBorder="1" applyAlignment="1">
      <alignment horizontal="center"/>
    </xf>
    <xf numFmtId="1" fontId="28" fillId="0" borderId="7" xfId="0" applyFont="1" applyBorder="1" applyAlignment="1">
      <alignment horizontal="center"/>
    </xf>
    <xf numFmtId="1" fontId="37" fillId="0" borderId="0" xfId="0" applyFont="1" applyAlignment="1">
      <alignment horizontal="center"/>
    </xf>
    <xf numFmtId="171" fontId="37" fillId="0" borderId="0" xfId="1" applyFont="1" applyAlignment="1">
      <alignment horizontal="center"/>
    </xf>
    <xf numFmtId="1" fontId="5" fillId="0" borderId="93" xfId="0" applyFont="1" applyBorder="1" applyAlignment="1">
      <alignment horizontal="center" vertical="center"/>
    </xf>
    <xf numFmtId="1" fontId="5" fillId="0" borderId="9" xfId="0" applyFont="1" applyBorder="1" applyAlignment="1">
      <alignment horizontal="center" vertical="center"/>
    </xf>
    <xf numFmtId="1" fontId="5" fillId="0" borderId="76" xfId="0" applyFont="1" applyBorder="1" applyAlignment="1">
      <alignment horizontal="center" vertical="center"/>
    </xf>
    <xf numFmtId="1" fontId="42" fillId="0" borderId="0" xfId="0" applyFont="1" applyAlignment="1">
      <alignment horizontal="center" vertical="center"/>
    </xf>
    <xf numFmtId="1" fontId="41" fillId="0" borderId="0" xfId="0" applyFont="1" applyAlignment="1">
      <alignment horizontal="center" vertical="center"/>
    </xf>
    <xf numFmtId="1" fontId="0" fillId="0" borderId="123" xfId="0" applyBorder="1" applyAlignment="1">
      <alignment horizontal="center" vertical="center"/>
    </xf>
    <xf numFmtId="1" fontId="0" fillId="0" borderId="33" xfId="0" applyBorder="1" applyAlignment="1">
      <alignment horizontal="center" vertical="center"/>
    </xf>
    <xf numFmtId="1" fontId="0" fillId="0" borderId="1" xfId="0" applyBorder="1" applyAlignment="1">
      <alignment horizontal="center" vertical="center"/>
    </xf>
    <xf numFmtId="1" fontId="0" fillId="0" borderId="5" xfId="0" applyBorder="1" applyAlignment="1">
      <alignment horizontal="center" vertical="center"/>
    </xf>
    <xf numFmtId="1" fontId="0" fillId="0" borderId="4" xfId="0" applyBorder="1" applyAlignment="1">
      <alignment horizontal="center" vertical="center"/>
    </xf>
    <xf numFmtId="1" fontId="0" fillId="0" borderId="2" xfId="0" applyBorder="1" applyAlignment="1">
      <alignment horizontal="center" vertical="center"/>
    </xf>
    <xf numFmtId="1" fontId="0" fillId="0" borderId="7" xfId="0" applyBorder="1" applyAlignment="1">
      <alignment horizontal="center" vertical="center"/>
    </xf>
    <xf numFmtId="1" fontId="0" fillId="0" borderId="3" xfId="0" applyBorder="1" applyAlignment="1">
      <alignment horizontal="center" vertical="center"/>
    </xf>
    <xf numFmtId="0" fontId="5" fillId="0" borderId="124" xfId="5" applyFont="1" applyBorder="1" applyAlignment="1">
      <alignment horizontal="center" vertical="center" wrapText="1"/>
    </xf>
    <xf numFmtId="0" fontId="5" fillId="0" borderId="54" xfId="5" applyFont="1" applyBorder="1" applyAlignment="1">
      <alignment horizontal="center" vertical="center" wrapText="1"/>
    </xf>
    <xf numFmtId="0" fontId="5" fillId="0" borderId="125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 wrapText="1"/>
    </xf>
    <xf numFmtId="0" fontId="5" fillId="0" borderId="57" xfId="0" applyNumberFormat="1" applyFont="1" applyBorder="1" applyAlignment="1">
      <alignment horizontal="center"/>
    </xf>
    <xf numFmtId="0" fontId="5" fillId="0" borderId="40" xfId="0" applyNumberFormat="1" applyFont="1" applyBorder="1" applyAlignment="1">
      <alignment horizontal="center"/>
    </xf>
    <xf numFmtId="1" fontId="5" fillId="0" borderId="123" xfId="0" applyFont="1" applyBorder="1" applyAlignment="1">
      <alignment horizontal="center" vertical="center"/>
    </xf>
    <xf numFmtId="1" fontId="5" fillId="0" borderId="33" xfId="0" applyFont="1" applyBorder="1" applyAlignment="1">
      <alignment horizontal="center" vertical="center"/>
    </xf>
    <xf numFmtId="1" fontId="4" fillId="0" borderId="1" xfId="0" applyFont="1" applyBorder="1" applyAlignment="1">
      <alignment horizontal="left" vertical="center"/>
    </xf>
    <xf numFmtId="1" fontId="4" fillId="0" borderId="5" xfId="0" applyFont="1" applyBorder="1" applyAlignment="1">
      <alignment horizontal="left" vertical="center"/>
    </xf>
    <xf numFmtId="1" fontId="4" fillId="0" borderId="4" xfId="0" applyFont="1" applyBorder="1" applyAlignment="1">
      <alignment horizontal="left" vertical="center"/>
    </xf>
    <xf numFmtId="1" fontId="4" fillId="0" borderId="2" xfId="0" applyFont="1" applyBorder="1" applyAlignment="1">
      <alignment horizontal="left" vertical="center"/>
    </xf>
    <xf numFmtId="1" fontId="4" fillId="0" borderId="7" xfId="0" applyFont="1" applyBorder="1" applyAlignment="1">
      <alignment horizontal="left" vertical="center"/>
    </xf>
    <xf numFmtId="1" fontId="4" fillId="0" borderId="3" xfId="0" applyFont="1" applyBorder="1" applyAlignment="1">
      <alignment horizontal="left" vertical="center"/>
    </xf>
    <xf numFmtId="3" fontId="0" fillId="0" borderId="123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49" fontId="4" fillId="0" borderId="123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1" fontId="0" fillId="0" borderId="93" xfId="0" applyBorder="1" applyAlignment="1">
      <alignment horizontal="left" vertical="center"/>
    </xf>
    <xf numFmtId="1" fontId="0" fillId="0" borderId="9" xfId="0" applyBorder="1" applyAlignment="1">
      <alignment horizontal="left" vertical="center"/>
    </xf>
    <xf numFmtId="1" fontId="0" fillId="0" borderId="76" xfId="0" applyBorder="1" applyAlignment="1">
      <alignment horizontal="left" vertical="center"/>
    </xf>
    <xf numFmtId="1" fontId="5" fillId="0" borderId="93" xfId="0" applyFont="1" applyBorder="1" applyAlignment="1">
      <alignment horizontal="left" vertical="center"/>
    </xf>
    <xf numFmtId="1" fontId="5" fillId="0" borderId="9" xfId="0" applyFont="1" applyBorder="1" applyAlignment="1">
      <alignment horizontal="left" vertical="center"/>
    </xf>
    <xf numFmtId="1" fontId="5" fillId="0" borderId="76" xfId="0" applyFont="1" applyBorder="1" applyAlignment="1">
      <alignment horizontal="left" vertical="center"/>
    </xf>
    <xf numFmtId="1" fontId="4" fillId="0" borderId="93" xfId="0" applyFont="1" applyBorder="1" applyAlignment="1">
      <alignment horizontal="left" vertical="center"/>
    </xf>
    <xf numFmtId="1" fontId="4" fillId="0" borderId="9" xfId="0" applyFont="1" applyBorder="1" applyAlignment="1">
      <alignment horizontal="left" vertical="center"/>
    </xf>
    <xf numFmtId="1" fontId="4" fillId="0" borderId="76" xfId="0" applyFont="1" applyBorder="1" applyAlignment="1">
      <alignment horizontal="left" vertical="center"/>
    </xf>
    <xf numFmtId="1" fontId="5" fillId="0" borderId="1" xfId="0" applyFont="1" applyBorder="1" applyAlignment="1">
      <alignment horizontal="left" vertical="center"/>
    </xf>
    <xf numFmtId="1" fontId="5" fillId="0" borderId="5" xfId="0" applyFont="1" applyBorder="1" applyAlignment="1">
      <alignment horizontal="left" vertical="center"/>
    </xf>
    <xf numFmtId="1" fontId="5" fillId="0" borderId="4" xfId="0" applyFont="1" applyBorder="1" applyAlignment="1">
      <alignment horizontal="left" vertical="center"/>
    </xf>
    <xf numFmtId="1" fontId="5" fillId="0" borderId="2" xfId="0" applyFont="1" applyBorder="1" applyAlignment="1">
      <alignment horizontal="left" vertical="center"/>
    </xf>
    <xf numFmtId="1" fontId="5" fillId="0" borderId="7" xfId="0" applyFont="1" applyBorder="1" applyAlignment="1">
      <alignment horizontal="left" vertical="center"/>
    </xf>
    <xf numFmtId="1" fontId="5" fillId="0" borderId="3" xfId="0" applyFont="1" applyBorder="1" applyAlignment="1">
      <alignment horizontal="left" vertical="center"/>
    </xf>
    <xf numFmtId="3" fontId="5" fillId="0" borderId="123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1" fontId="4" fillId="0" borderId="1" xfId="0" applyFont="1" applyFill="1" applyBorder="1" applyAlignment="1">
      <alignment horizontal="left" vertical="center"/>
    </xf>
    <xf numFmtId="1" fontId="4" fillId="0" borderId="5" xfId="0" applyFont="1" applyFill="1" applyBorder="1" applyAlignment="1">
      <alignment horizontal="left" vertical="center"/>
    </xf>
    <xf numFmtId="1" fontId="4" fillId="0" borderId="4" xfId="0" applyFont="1" applyFill="1" applyBorder="1" applyAlignment="1">
      <alignment horizontal="left" vertical="center"/>
    </xf>
    <xf numFmtId="1" fontId="4" fillId="0" borderId="2" xfId="0" applyFont="1" applyFill="1" applyBorder="1" applyAlignment="1">
      <alignment horizontal="left" vertical="center"/>
    </xf>
    <xf numFmtId="1" fontId="4" fillId="0" borderId="7" xfId="0" applyFont="1" applyFill="1" applyBorder="1" applyAlignment="1">
      <alignment horizontal="left" vertical="center"/>
    </xf>
    <xf numFmtId="1" fontId="4" fillId="0" borderId="3" xfId="0" applyFont="1" applyFill="1" applyBorder="1" applyAlignment="1">
      <alignment horizontal="left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1" fontId="40" fillId="0" borderId="0" xfId="0" applyFont="1" applyAlignment="1">
      <alignment horizontal="center" vertical="center"/>
    </xf>
    <xf numFmtId="1" fontId="26" fillId="0" borderId="123" xfId="0" applyFont="1" applyBorder="1" applyAlignment="1">
      <alignment horizontal="center" vertical="center"/>
    </xf>
    <xf numFmtId="1" fontId="26" fillId="0" borderId="33" xfId="0" applyFont="1" applyBorder="1" applyAlignment="1">
      <alignment horizontal="center" vertical="center"/>
    </xf>
    <xf numFmtId="1" fontId="26" fillId="0" borderId="1" xfId="0" applyFont="1" applyBorder="1" applyAlignment="1">
      <alignment horizontal="center" vertical="center"/>
    </xf>
    <xf numFmtId="1" fontId="26" fillId="0" borderId="5" xfId="0" applyFont="1" applyBorder="1" applyAlignment="1">
      <alignment horizontal="center" vertical="center"/>
    </xf>
    <xf numFmtId="1" fontId="26" fillId="0" borderId="4" xfId="0" applyFont="1" applyBorder="1" applyAlignment="1">
      <alignment horizontal="center" vertical="center"/>
    </xf>
    <xf numFmtId="1" fontId="26" fillId="0" borderId="2" xfId="0" applyFont="1" applyBorder="1" applyAlignment="1">
      <alignment horizontal="center" vertical="center"/>
    </xf>
    <xf numFmtId="1" fontId="26" fillId="0" borderId="7" xfId="0" applyFont="1" applyBorder="1" applyAlignment="1">
      <alignment horizontal="center" vertical="center"/>
    </xf>
    <xf numFmtId="1" fontId="26" fillId="0" borderId="3" xfId="0" applyFont="1" applyBorder="1" applyAlignment="1">
      <alignment horizontal="center" vertical="center"/>
    </xf>
    <xf numFmtId="0" fontId="5" fillId="0" borderId="126" xfId="0" applyNumberFormat="1" applyFont="1" applyBorder="1" applyAlignment="1">
      <alignment horizontal="center"/>
    </xf>
    <xf numFmtId="0" fontId="5" fillId="0" borderId="87" xfId="0" applyNumberFormat="1" applyFont="1" applyBorder="1" applyAlignment="1">
      <alignment horizontal="center"/>
    </xf>
    <xf numFmtId="1" fontId="40" fillId="0" borderId="127" xfId="0" applyFont="1" applyBorder="1" applyAlignment="1">
      <alignment horizontal="center" vertical="center"/>
    </xf>
    <xf numFmtId="1" fontId="40" fillId="0" borderId="128" xfId="0" applyFont="1" applyBorder="1" applyAlignment="1">
      <alignment horizontal="center" vertical="center"/>
    </xf>
    <xf numFmtId="1" fontId="40" fillId="0" borderId="129" xfId="0" applyFont="1" applyBorder="1" applyAlignment="1">
      <alignment horizontal="center" vertical="center"/>
    </xf>
    <xf numFmtId="1" fontId="0" fillId="0" borderId="130" xfId="0" applyBorder="1" applyAlignment="1">
      <alignment horizontal="center" vertical="center"/>
    </xf>
    <xf numFmtId="1" fontId="0" fillId="0" borderId="131" xfId="0" applyBorder="1" applyAlignment="1">
      <alignment horizontal="center" vertical="center"/>
    </xf>
    <xf numFmtId="1" fontId="0" fillId="0" borderId="36" xfId="0" applyBorder="1" applyAlignment="1">
      <alignment horizontal="center" vertical="center"/>
    </xf>
    <xf numFmtId="1" fontId="0" fillId="0" borderId="35" xfId="0" applyBorder="1" applyAlignment="1">
      <alignment horizontal="center" vertical="center"/>
    </xf>
    <xf numFmtId="1" fontId="0" fillId="0" borderId="0" xfId="0" applyAlignment="1">
      <alignment horizontal="center" vertical="center"/>
    </xf>
    <xf numFmtId="1" fontId="0" fillId="0" borderId="88" xfId="0" applyBorder="1" applyAlignment="1">
      <alignment horizontal="center" vertical="center"/>
    </xf>
    <xf numFmtId="1" fontId="0" fillId="0" borderId="40" xfId="0" applyBorder="1" applyAlignment="1">
      <alignment horizontal="center" vertical="center"/>
    </xf>
    <xf numFmtId="1" fontId="5" fillId="0" borderId="88" xfId="0" applyFont="1" applyBorder="1" applyAlignment="1">
      <alignment horizontal="center" vertical="center"/>
    </xf>
    <xf numFmtId="1" fontId="5" fillId="0" borderId="34" xfId="0" applyFont="1" applyBorder="1" applyAlignment="1">
      <alignment horizontal="center" vertical="center"/>
    </xf>
    <xf numFmtId="1" fontId="5" fillId="0" borderId="40" xfId="0" applyFont="1" applyBorder="1" applyAlignment="1">
      <alignment horizontal="center" vertical="center"/>
    </xf>
    <xf numFmtId="1" fontId="3" fillId="0" borderId="88" xfId="0" applyFont="1" applyBorder="1" applyAlignment="1">
      <alignment horizontal="center" vertical="center" wrapText="1"/>
    </xf>
    <xf numFmtId="1" fontId="3" fillId="0" borderId="34" xfId="0" applyFont="1" applyBorder="1" applyAlignment="1">
      <alignment horizontal="center" vertical="center" wrapText="1"/>
    </xf>
    <xf numFmtId="1" fontId="3" fillId="0" borderId="40" xfId="0" applyFont="1" applyBorder="1" applyAlignment="1">
      <alignment horizontal="center" vertical="center" wrapText="1"/>
    </xf>
    <xf numFmtId="1" fontId="16" fillId="0" borderId="31" xfId="0" applyFont="1" applyBorder="1" applyAlignment="1">
      <alignment horizontal="center"/>
    </xf>
    <xf numFmtId="1" fontId="16" fillId="0" borderId="86" xfId="0" applyFont="1" applyBorder="1" applyAlignment="1">
      <alignment horizontal="center"/>
    </xf>
    <xf numFmtId="1" fontId="16" fillId="0" borderId="132" xfId="0" applyFont="1" applyBorder="1" applyAlignment="1">
      <alignment horizontal="center"/>
    </xf>
    <xf numFmtId="1" fontId="53" fillId="0" borderId="88" xfId="0" applyFont="1" applyBorder="1" applyAlignment="1">
      <alignment horizontal="center" vertical="center" wrapText="1"/>
    </xf>
    <xf numFmtId="1" fontId="43" fillId="0" borderId="0" xfId="0" applyFont="1" applyAlignment="1">
      <alignment horizontal="center"/>
    </xf>
    <xf numFmtId="2" fontId="5" fillId="0" borderId="136" xfId="0" applyNumberFormat="1" applyFont="1" applyBorder="1" applyAlignment="1">
      <alignment horizontal="center" vertical="center" wrapText="1"/>
    </xf>
    <xf numFmtId="2" fontId="5" fillId="0" borderId="137" xfId="0" applyNumberFormat="1" applyFont="1" applyBorder="1" applyAlignment="1">
      <alignment horizontal="center" vertical="center" wrapText="1"/>
    </xf>
    <xf numFmtId="2" fontId="5" fillId="0" borderId="138" xfId="0" applyNumberFormat="1" applyFont="1" applyBorder="1" applyAlignment="1">
      <alignment horizontal="center" vertical="center" wrapText="1"/>
    </xf>
    <xf numFmtId="1" fontId="5" fillId="0" borderId="139" xfId="0" applyFont="1" applyBorder="1" applyAlignment="1">
      <alignment horizontal="center" vertical="center" wrapText="1"/>
    </xf>
    <xf numFmtId="1" fontId="5" fillId="0" borderId="140" xfId="0" applyFont="1" applyBorder="1" applyAlignment="1">
      <alignment horizontal="center" vertical="center" wrapText="1"/>
    </xf>
    <xf numFmtId="1" fontId="5" fillId="0" borderId="6" xfId="0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 wrapText="1"/>
    </xf>
    <xf numFmtId="1" fontId="5" fillId="0" borderId="141" xfId="0" applyFont="1" applyBorder="1" applyAlignment="1">
      <alignment horizontal="center" vertical="center" wrapText="1"/>
    </xf>
    <xf numFmtId="1" fontId="5" fillId="0" borderId="142" xfId="0" applyFont="1" applyBorder="1" applyAlignment="1">
      <alignment horizontal="center" vertical="center" wrapText="1"/>
    </xf>
    <xf numFmtId="1" fontId="5" fillId="0" borderId="133" xfId="0" applyFont="1" applyBorder="1" applyAlignment="1">
      <alignment horizontal="center" vertical="center" wrapText="1"/>
    </xf>
    <xf numFmtId="1" fontId="5" fillId="0" borderId="134" xfId="0" applyFont="1" applyBorder="1" applyAlignment="1">
      <alignment horizontal="center" vertical="center" wrapText="1"/>
    </xf>
    <xf numFmtId="1" fontId="5" fillId="0" borderId="135" xfId="0" applyFont="1" applyBorder="1" applyAlignment="1">
      <alignment horizontal="center" vertical="center" wrapText="1"/>
    </xf>
    <xf numFmtId="1" fontId="5" fillId="0" borderId="94" xfId="0" applyFont="1" applyBorder="1" applyAlignment="1">
      <alignment horizontal="left"/>
    </xf>
    <xf numFmtId="1" fontId="5" fillId="0" borderId="103" xfId="0" applyFont="1" applyBorder="1" applyAlignment="1">
      <alignment horizontal="center"/>
    </xf>
    <xf numFmtId="1" fontId="0" fillId="0" borderId="94" xfId="0" applyBorder="1" applyAlignment="1">
      <alignment horizontal="center"/>
    </xf>
    <xf numFmtId="1" fontId="5" fillId="0" borderId="96" xfId="0" applyFont="1" applyBorder="1" applyAlignment="1">
      <alignment horizontal="center"/>
    </xf>
    <xf numFmtId="1" fontId="0" fillId="0" borderId="33" xfId="0" applyBorder="1" applyAlignment="1">
      <alignment horizontal="center"/>
    </xf>
  </cellXfs>
  <cellStyles count="6">
    <cellStyle name="Comma" xfId="1" builtinId="3"/>
    <cellStyle name="Comma_Bilanci Albavia" xfId="2"/>
    <cellStyle name="Comma_Profit &amp; Loss acc. Albavia" xfId="3"/>
    <cellStyle name="Normal" xfId="0" builtinId="0"/>
    <cellStyle name="Normal_Fletë1" xfId="4"/>
    <cellStyle name="Normal_Profit &amp; Loss acc. Albavi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A28" workbookViewId="0">
      <selection activeCell="K42" sqref="K42"/>
    </sheetView>
  </sheetViews>
  <sheetFormatPr defaultRowHeight="12.75"/>
  <cols>
    <col min="1" max="1" width="3.28515625" customWidth="1"/>
    <col min="2" max="2" width="3.7109375" customWidth="1"/>
    <col min="11" max="11" width="7" customWidth="1"/>
    <col min="12" max="12" width="3.7109375" customWidth="1"/>
  </cols>
  <sheetData>
    <row r="2" spans="2:12">
      <c r="B2" s="2"/>
      <c r="C2" s="8"/>
      <c r="D2" s="8"/>
      <c r="E2" s="8"/>
      <c r="F2" s="8"/>
      <c r="G2" s="8"/>
      <c r="H2" s="8"/>
      <c r="I2" s="8"/>
      <c r="J2" s="8"/>
      <c r="K2" s="8"/>
      <c r="L2" s="5"/>
    </row>
    <row r="3" spans="2:12" ht="15.75">
      <c r="B3" s="9"/>
      <c r="C3" s="91" t="s">
        <v>81</v>
      </c>
      <c r="D3" s="1"/>
      <c r="E3" s="1"/>
      <c r="F3" s="467" t="s">
        <v>733</v>
      </c>
      <c r="G3" s="467"/>
      <c r="H3" s="467"/>
      <c r="I3" s="87"/>
      <c r="J3" s="10"/>
      <c r="K3" s="1"/>
      <c r="L3" s="11"/>
    </row>
    <row r="4" spans="2:12" ht="15.75">
      <c r="B4" s="9"/>
      <c r="C4" s="1"/>
      <c r="D4" s="1"/>
      <c r="E4" s="1"/>
      <c r="F4" s="88" t="s">
        <v>712</v>
      </c>
      <c r="G4" s="88"/>
      <c r="H4" s="89"/>
      <c r="I4" s="88"/>
      <c r="J4" s="12"/>
      <c r="K4" s="1"/>
      <c r="L4" s="11"/>
    </row>
    <row r="5" spans="2:12">
      <c r="B5" s="9"/>
      <c r="C5" s="1"/>
      <c r="D5" s="1"/>
      <c r="E5" s="1"/>
      <c r="F5" s="88" t="s">
        <v>713</v>
      </c>
      <c r="G5" s="88"/>
      <c r="H5" s="88"/>
      <c r="I5" s="88"/>
      <c r="J5" s="12"/>
      <c r="K5" s="1"/>
      <c r="L5" s="11"/>
    </row>
    <row r="6" spans="2:12" ht="15.75">
      <c r="B6" s="9"/>
      <c r="C6" s="1"/>
      <c r="D6" s="1"/>
      <c r="E6" s="1"/>
      <c r="F6" s="6"/>
      <c r="G6" s="6"/>
      <c r="H6" s="6"/>
      <c r="I6" s="90" t="s">
        <v>402</v>
      </c>
      <c r="J6" s="12"/>
      <c r="K6" s="1"/>
      <c r="L6" s="11"/>
    </row>
    <row r="7" spans="2:12">
      <c r="B7" s="9"/>
      <c r="C7" s="1"/>
      <c r="D7" s="1"/>
      <c r="E7" s="1"/>
      <c r="F7" s="1"/>
      <c r="G7" s="1"/>
      <c r="H7" s="1"/>
      <c r="I7" s="1"/>
      <c r="J7" s="1"/>
      <c r="K7" s="1"/>
      <c r="L7" s="11"/>
    </row>
    <row r="8" spans="2:12">
      <c r="B8" s="9"/>
      <c r="C8" s="1"/>
      <c r="D8" s="1"/>
      <c r="E8" s="1"/>
      <c r="F8" s="1"/>
      <c r="G8" s="1"/>
      <c r="H8" s="1"/>
      <c r="I8" s="1"/>
      <c r="J8" s="1"/>
      <c r="K8" s="1"/>
      <c r="L8" s="11"/>
    </row>
    <row r="9" spans="2:12" ht="15.75">
      <c r="B9" s="9"/>
      <c r="C9" s="92" t="s">
        <v>82</v>
      </c>
      <c r="D9" s="1"/>
      <c r="E9" s="1"/>
      <c r="F9" s="468" t="s">
        <v>730</v>
      </c>
      <c r="G9" s="468"/>
      <c r="H9" s="468"/>
      <c r="I9" s="468"/>
      <c r="J9" s="1"/>
      <c r="K9" s="1"/>
      <c r="L9" s="11"/>
    </row>
    <row r="10" spans="2:12" ht="15.75">
      <c r="B10" s="9"/>
      <c r="C10" s="92" t="s">
        <v>83</v>
      </c>
      <c r="D10" s="1"/>
      <c r="E10" s="1"/>
      <c r="F10" s="468"/>
      <c r="G10" s="468"/>
      <c r="H10" s="468"/>
      <c r="I10" s="468"/>
      <c r="J10" s="1"/>
      <c r="K10" s="1"/>
      <c r="L10" s="11"/>
    </row>
    <row r="11" spans="2:12">
      <c r="B11" s="9"/>
      <c r="C11" s="1"/>
      <c r="D11" s="1"/>
      <c r="E11" s="1"/>
      <c r="F11" s="1"/>
      <c r="G11" s="1"/>
      <c r="H11" s="1"/>
      <c r="I11" s="1"/>
      <c r="J11" s="1"/>
      <c r="K11" s="1"/>
      <c r="L11" s="11"/>
    </row>
    <row r="12" spans="2:12">
      <c r="B12" s="9"/>
      <c r="C12" s="1"/>
      <c r="D12" s="1"/>
      <c r="E12" s="1"/>
      <c r="F12" s="1"/>
      <c r="G12" s="1"/>
      <c r="H12" s="1"/>
      <c r="I12" s="1"/>
      <c r="J12" s="1"/>
      <c r="K12" s="1"/>
      <c r="L12" s="11"/>
    </row>
    <row r="13" spans="2:12">
      <c r="B13" s="9"/>
      <c r="C13" s="1"/>
      <c r="D13" s="1"/>
      <c r="E13" s="1"/>
      <c r="F13" s="1"/>
      <c r="G13" s="1"/>
      <c r="H13" s="1"/>
      <c r="I13" s="1"/>
      <c r="J13" s="1"/>
      <c r="K13" s="1"/>
      <c r="L13" s="11"/>
    </row>
    <row r="14" spans="2:12">
      <c r="B14" s="9"/>
      <c r="C14" s="1"/>
      <c r="D14" s="1"/>
      <c r="E14" s="1"/>
      <c r="F14" s="1"/>
      <c r="G14" s="1"/>
      <c r="H14" s="1"/>
      <c r="I14" s="1"/>
      <c r="J14" s="1"/>
      <c r="K14" s="1"/>
      <c r="L14" s="11"/>
    </row>
    <row r="15" spans="2:12">
      <c r="B15" s="9"/>
      <c r="C15" s="1"/>
      <c r="D15" s="1"/>
      <c r="E15" s="1"/>
      <c r="F15" s="1"/>
      <c r="G15" s="1"/>
      <c r="H15" s="1"/>
      <c r="I15" s="1"/>
      <c r="J15" s="1"/>
      <c r="K15" s="1"/>
      <c r="L15" s="11"/>
    </row>
    <row r="16" spans="2:12" ht="15.75">
      <c r="B16" s="9"/>
      <c r="C16" s="92" t="s">
        <v>84</v>
      </c>
      <c r="D16" s="1"/>
      <c r="E16" s="1"/>
      <c r="F16" s="464" t="s">
        <v>727</v>
      </c>
      <c r="G16" s="464"/>
      <c r="H16" s="464"/>
      <c r="I16" s="464"/>
      <c r="J16" s="464"/>
      <c r="K16" s="464"/>
      <c r="L16" s="11"/>
    </row>
    <row r="17" spans="1:12">
      <c r="B17" s="9"/>
      <c r="C17" s="1"/>
      <c r="D17" s="1"/>
      <c r="E17" s="1"/>
      <c r="F17" s="1"/>
      <c r="G17" s="1"/>
      <c r="H17" s="1"/>
      <c r="I17" s="1"/>
      <c r="J17" s="1"/>
      <c r="K17" s="1"/>
      <c r="L17" s="11"/>
    </row>
    <row r="18" spans="1:12" ht="15.75">
      <c r="B18" s="9"/>
      <c r="C18" s="1"/>
      <c r="D18" s="1"/>
      <c r="E18" s="1"/>
      <c r="F18" s="1"/>
      <c r="G18" s="93" t="s">
        <v>85</v>
      </c>
      <c r="H18" s="1"/>
      <c r="I18" s="1"/>
      <c r="J18" s="1"/>
      <c r="K18" s="1"/>
      <c r="L18" s="11"/>
    </row>
    <row r="19" spans="1:12">
      <c r="B19" s="9"/>
      <c r="C19" s="1"/>
      <c r="D19" s="1"/>
      <c r="E19" s="1"/>
      <c r="F19" s="1"/>
      <c r="G19" s="1"/>
      <c r="H19" s="1"/>
      <c r="I19" s="1"/>
      <c r="J19" s="1"/>
      <c r="K19" s="1"/>
      <c r="L19" s="11"/>
    </row>
    <row r="20" spans="1:12">
      <c r="B20" s="9"/>
      <c r="C20" s="1"/>
      <c r="D20" s="1"/>
      <c r="E20" s="1"/>
      <c r="F20" s="1"/>
      <c r="G20" s="1"/>
      <c r="H20" s="1"/>
      <c r="I20" s="1"/>
      <c r="J20" s="1"/>
      <c r="K20" s="1"/>
      <c r="L20" s="11"/>
    </row>
    <row r="21" spans="1:12">
      <c r="B21" s="9"/>
      <c r="C21" s="1"/>
      <c r="D21" s="1"/>
      <c r="E21" s="1"/>
      <c r="F21" s="1"/>
      <c r="G21" s="1"/>
      <c r="H21" s="1"/>
      <c r="I21" s="1"/>
      <c r="J21" s="1"/>
      <c r="K21" s="1"/>
      <c r="L21" s="11"/>
    </row>
    <row r="22" spans="1:12">
      <c r="B22" s="9"/>
      <c r="C22" s="1"/>
      <c r="D22" s="1"/>
      <c r="E22" s="1"/>
      <c r="F22" s="1"/>
      <c r="G22" s="1"/>
      <c r="H22" s="1"/>
      <c r="I22" s="1"/>
      <c r="J22" s="1"/>
      <c r="K22" s="1"/>
      <c r="L22" s="11"/>
    </row>
    <row r="23" spans="1:12">
      <c r="B23" s="9"/>
      <c r="C23" s="1"/>
      <c r="D23" s="1"/>
      <c r="E23" s="1"/>
      <c r="F23" s="1"/>
      <c r="G23" s="1"/>
      <c r="H23" s="1"/>
      <c r="I23" s="1"/>
      <c r="J23" s="1"/>
      <c r="K23" s="1"/>
      <c r="L23" s="11"/>
    </row>
    <row r="24" spans="1:12">
      <c r="B24" s="9"/>
      <c r="C24" s="1"/>
      <c r="D24" s="1"/>
      <c r="E24" s="1"/>
      <c r="F24" s="1"/>
      <c r="G24" s="1"/>
      <c r="H24" s="1"/>
      <c r="I24" s="1"/>
      <c r="J24" s="1"/>
      <c r="K24" s="1"/>
      <c r="L24" s="11"/>
    </row>
    <row r="25" spans="1:12" ht="19.5">
      <c r="A25" s="67"/>
      <c r="B25" s="9"/>
      <c r="C25" s="1"/>
      <c r="D25" s="1"/>
      <c r="E25" s="1"/>
      <c r="F25" s="1"/>
      <c r="G25" s="1"/>
      <c r="H25" s="1"/>
      <c r="I25" s="1"/>
      <c r="J25" s="1"/>
      <c r="K25" s="1"/>
      <c r="L25" s="11"/>
    </row>
    <row r="26" spans="1:12" ht="16.5" thickBot="1">
      <c r="B26" s="9"/>
      <c r="C26" s="106" t="s">
        <v>86</v>
      </c>
      <c r="D26" s="1"/>
      <c r="E26" s="1"/>
      <c r="F26" s="466" t="s">
        <v>731</v>
      </c>
      <c r="G26" s="466"/>
      <c r="H26" s="466"/>
      <c r="I26" s="466"/>
      <c r="J26" s="466"/>
      <c r="K26" s="466"/>
      <c r="L26" s="11"/>
    </row>
    <row r="27" spans="1:12" ht="16.5" thickBot="1">
      <c r="B27" s="9"/>
      <c r="C27" s="1"/>
      <c r="D27" s="1"/>
      <c r="E27" s="1"/>
      <c r="F27" s="465" t="s">
        <v>732</v>
      </c>
      <c r="G27" s="465"/>
      <c r="H27" s="465"/>
      <c r="I27" s="465"/>
      <c r="J27" s="1"/>
      <c r="K27" s="1"/>
      <c r="L27" s="11"/>
    </row>
    <row r="28" spans="1:12">
      <c r="B28" s="9"/>
      <c r="C28" s="1"/>
      <c r="D28" s="1"/>
      <c r="E28" s="1"/>
      <c r="F28" s="6"/>
      <c r="G28" s="1"/>
      <c r="H28" s="1"/>
      <c r="I28" s="1"/>
      <c r="J28" s="1"/>
      <c r="K28" s="1"/>
      <c r="L28" s="11"/>
    </row>
    <row r="29" spans="1:12">
      <c r="B29" s="9"/>
      <c r="C29" s="1"/>
      <c r="D29" s="1"/>
      <c r="E29" s="1"/>
      <c r="F29" s="1"/>
      <c r="G29" s="1"/>
      <c r="H29" s="1"/>
      <c r="I29" s="1"/>
      <c r="J29" s="1"/>
      <c r="K29" s="1"/>
      <c r="L29" s="11"/>
    </row>
    <row r="30" spans="1:12">
      <c r="B30" s="9"/>
      <c r="C30" s="1"/>
      <c r="D30" s="1"/>
      <c r="E30" s="1"/>
      <c r="F30" s="1"/>
      <c r="G30" s="1"/>
      <c r="H30" s="1"/>
      <c r="I30" s="1"/>
      <c r="J30" s="1"/>
      <c r="K30" s="1"/>
      <c r="L30" s="11"/>
    </row>
    <row r="31" spans="1:12">
      <c r="B31" s="9"/>
      <c r="C31" s="1"/>
      <c r="D31" s="1"/>
      <c r="E31" s="1"/>
      <c r="F31" s="1"/>
      <c r="G31" s="1"/>
      <c r="H31" s="1"/>
      <c r="I31" s="1"/>
      <c r="J31" s="1"/>
      <c r="K31" s="1"/>
      <c r="L31" s="11"/>
    </row>
    <row r="32" spans="1:12">
      <c r="B32" s="9"/>
      <c r="C32" s="1"/>
      <c r="D32" s="1"/>
      <c r="E32" s="1"/>
      <c r="F32" s="1"/>
      <c r="G32" s="1"/>
      <c r="H32" s="1"/>
      <c r="I32" s="1"/>
      <c r="J32" s="1"/>
      <c r="K32" s="1"/>
      <c r="L32" s="11"/>
    </row>
    <row r="33" spans="2:12">
      <c r="B33" s="9"/>
      <c r="C33" s="1"/>
      <c r="D33" s="1"/>
      <c r="E33" s="1"/>
      <c r="F33" s="1"/>
      <c r="G33" s="1"/>
      <c r="H33" s="1"/>
      <c r="I33" s="1"/>
      <c r="J33" s="1"/>
      <c r="K33" s="1"/>
      <c r="L33" s="11"/>
    </row>
    <row r="34" spans="2:12">
      <c r="B34" s="9"/>
      <c r="C34" s="1"/>
      <c r="D34" s="1"/>
      <c r="E34" s="1"/>
      <c r="F34" s="1"/>
      <c r="G34" s="1"/>
      <c r="H34" s="1"/>
      <c r="I34" s="1"/>
      <c r="J34" s="1"/>
      <c r="K34" s="1"/>
      <c r="L34" s="11"/>
    </row>
    <row r="35" spans="2:12">
      <c r="B35" s="9"/>
      <c r="C35" s="1"/>
      <c r="D35" s="1"/>
      <c r="E35" s="1"/>
      <c r="F35" s="1"/>
      <c r="G35" s="1"/>
      <c r="H35" s="1"/>
      <c r="I35" s="1"/>
      <c r="J35" s="1"/>
      <c r="K35" s="1"/>
      <c r="L35" s="11"/>
    </row>
    <row r="36" spans="2:12">
      <c r="B36" s="9"/>
      <c r="C36" s="1"/>
      <c r="D36" s="1"/>
      <c r="E36" s="1"/>
      <c r="F36" s="1"/>
      <c r="G36" s="1"/>
      <c r="H36" s="1"/>
      <c r="I36" s="1"/>
      <c r="J36" s="1"/>
      <c r="K36" s="1"/>
      <c r="L36" s="11"/>
    </row>
    <row r="37" spans="2:12">
      <c r="B37" s="9"/>
      <c r="C37" s="1"/>
      <c r="D37" s="1"/>
      <c r="E37" s="1"/>
      <c r="F37" s="1"/>
      <c r="G37" s="1"/>
      <c r="H37" s="1"/>
      <c r="I37" s="1"/>
      <c r="J37" s="1"/>
      <c r="K37" s="1"/>
      <c r="L37" s="11"/>
    </row>
    <row r="38" spans="2:12">
      <c r="B38" s="9"/>
      <c r="C38" s="94"/>
      <c r="D38" s="95"/>
      <c r="E38" s="95"/>
      <c r="F38" s="95"/>
      <c r="G38" s="95"/>
      <c r="H38" s="95"/>
      <c r="I38" s="95"/>
      <c r="J38" s="96"/>
      <c r="K38" s="1"/>
      <c r="L38" s="11"/>
    </row>
    <row r="39" spans="2:12" ht="15.75">
      <c r="B39" s="9"/>
      <c r="C39" s="97"/>
      <c r="D39" s="6"/>
      <c r="E39" s="6"/>
      <c r="F39" s="6"/>
      <c r="G39" s="93" t="s">
        <v>87</v>
      </c>
      <c r="H39" s="6"/>
      <c r="I39" s="6"/>
      <c r="J39" s="98"/>
      <c r="K39" s="1"/>
      <c r="L39" s="11"/>
    </row>
    <row r="40" spans="2:12" ht="15.75">
      <c r="B40" s="9"/>
      <c r="C40" s="97"/>
      <c r="D40" s="6"/>
      <c r="E40" s="6"/>
      <c r="F40" s="6"/>
      <c r="G40" s="93" t="s">
        <v>88</v>
      </c>
      <c r="H40" s="6"/>
      <c r="I40" s="6"/>
      <c r="J40" s="98"/>
      <c r="K40" s="1"/>
      <c r="L40" s="11"/>
    </row>
    <row r="41" spans="2:12">
      <c r="B41" s="9"/>
      <c r="C41" s="97"/>
      <c r="D41" s="6"/>
      <c r="E41" s="6"/>
      <c r="F41" s="6"/>
      <c r="G41" s="6"/>
      <c r="H41" s="6"/>
      <c r="I41" s="6"/>
      <c r="J41" s="98"/>
      <c r="K41" s="1"/>
      <c r="L41" s="11"/>
    </row>
    <row r="42" spans="2:12" ht="15.75">
      <c r="B42" s="9"/>
      <c r="C42" s="97" t="s">
        <v>89</v>
      </c>
      <c r="D42" s="99"/>
      <c r="E42" s="461" t="s">
        <v>758</v>
      </c>
      <c r="F42" s="461"/>
      <c r="G42" s="100" t="s">
        <v>90</v>
      </c>
      <c r="H42" s="461" t="s">
        <v>741</v>
      </c>
      <c r="I42" s="461"/>
      <c r="J42" s="98"/>
      <c r="K42" s="1"/>
      <c r="L42" s="11"/>
    </row>
    <row r="43" spans="2:12" ht="16.5" customHeight="1">
      <c r="B43" s="9"/>
      <c r="C43" s="462" t="s">
        <v>91</v>
      </c>
      <c r="D43" s="463"/>
      <c r="E43" s="463"/>
      <c r="F43" s="464" t="s">
        <v>757</v>
      </c>
      <c r="G43" s="464"/>
      <c r="H43" s="458"/>
      <c r="I43" s="87"/>
      <c r="J43" s="98"/>
      <c r="K43" s="1"/>
      <c r="L43" s="11"/>
    </row>
    <row r="44" spans="2:12" ht="15.75">
      <c r="B44" s="9"/>
      <c r="C44" s="97" t="s">
        <v>92</v>
      </c>
      <c r="D44" s="6"/>
      <c r="E44" s="88"/>
      <c r="F44" s="459" t="s">
        <v>759</v>
      </c>
      <c r="G44" s="88"/>
      <c r="H44" s="90"/>
      <c r="I44" s="88"/>
      <c r="J44" s="98"/>
      <c r="K44" s="1"/>
      <c r="L44" s="11"/>
    </row>
    <row r="45" spans="2:12" ht="15.75">
      <c r="B45" s="9"/>
      <c r="C45" s="97"/>
      <c r="D45" s="6"/>
      <c r="E45" s="6"/>
      <c r="F45" s="100" t="s">
        <v>93</v>
      </c>
      <c r="G45" s="460" t="s">
        <v>757</v>
      </c>
      <c r="H45" s="460"/>
      <c r="I45" s="88"/>
      <c r="J45" s="98"/>
      <c r="K45" s="1"/>
      <c r="L45" s="11"/>
    </row>
    <row r="46" spans="2:12">
      <c r="B46" s="9"/>
      <c r="C46" s="97" t="s">
        <v>94</v>
      </c>
      <c r="D46" s="6"/>
      <c r="E46" s="87"/>
      <c r="F46" s="87"/>
      <c r="G46" s="87"/>
      <c r="H46" s="87"/>
      <c r="I46" s="87"/>
      <c r="J46" s="98"/>
      <c r="K46" s="1"/>
      <c r="L46" s="11"/>
    </row>
    <row r="47" spans="2:12">
      <c r="B47" s="9"/>
      <c r="C47" s="101"/>
      <c r="D47" s="87"/>
      <c r="E47" s="87"/>
      <c r="F47" s="87"/>
      <c r="G47" s="87"/>
      <c r="H47" s="87"/>
      <c r="I47" s="87"/>
      <c r="J47" s="102"/>
      <c r="K47" s="1"/>
      <c r="L47" s="11"/>
    </row>
    <row r="48" spans="2:12">
      <c r="B48" s="9"/>
      <c r="C48" s="1"/>
      <c r="D48" s="1"/>
      <c r="E48" s="1"/>
      <c r="F48" s="1"/>
      <c r="G48" s="1"/>
      <c r="H48" s="1"/>
      <c r="I48" s="1"/>
      <c r="J48" s="1"/>
      <c r="K48" s="1"/>
      <c r="L48" s="11"/>
    </row>
    <row r="49" spans="2:12">
      <c r="B49" s="3"/>
      <c r="C49" s="10"/>
      <c r="D49" s="10"/>
      <c r="E49" s="10"/>
      <c r="F49" s="10"/>
      <c r="G49" s="10"/>
      <c r="H49" s="10"/>
      <c r="I49" s="10"/>
      <c r="J49" s="10"/>
      <c r="K49" s="10"/>
      <c r="L49" s="4"/>
    </row>
  </sheetData>
  <mergeCells count="11">
    <mergeCell ref="F16:K16"/>
    <mergeCell ref="F26:K26"/>
    <mergeCell ref="F3:H3"/>
    <mergeCell ref="F9:I9"/>
    <mergeCell ref="F10:I10"/>
    <mergeCell ref="G45:H45"/>
    <mergeCell ref="E42:F42"/>
    <mergeCell ref="H42:I42"/>
    <mergeCell ref="C43:E43"/>
    <mergeCell ref="F43:G43"/>
    <mergeCell ref="F27:I27"/>
  </mergeCells>
  <phoneticPr fontId="3" type="noConversion"/>
  <pageMargins left="0.75" right="0.75" top="0.75" bottom="0.5" header="0.5" footer="0.5"/>
  <pageSetup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1">
    <tabColor indexed="16"/>
  </sheetPr>
  <dimension ref="A1:N43"/>
  <sheetViews>
    <sheetView topLeftCell="A19" zoomScaleNormal="100" workbookViewId="0">
      <selection activeCell="H13" sqref="H13"/>
    </sheetView>
  </sheetViews>
  <sheetFormatPr defaultRowHeight="12.75"/>
  <cols>
    <col min="1" max="1" width="2.85546875" style="293" bestFit="1" customWidth="1"/>
    <col min="2" max="2" width="0.28515625" style="293" customWidth="1"/>
    <col min="3" max="3" width="60.140625" customWidth="1"/>
    <col min="4" max="4" width="8.28515625" bestFit="1" customWidth="1"/>
    <col min="5" max="5" width="17.5703125" style="294" customWidth="1"/>
    <col min="6" max="6" width="17.42578125" style="294" customWidth="1"/>
    <col min="7" max="7" width="0.140625" hidden="1" customWidth="1"/>
    <col min="8" max="8" width="35.42578125" customWidth="1"/>
    <col min="9" max="9" width="18.140625" bestFit="1" customWidth="1"/>
    <col min="10" max="11" width="18.140625" customWidth="1"/>
    <col min="12" max="12" width="23.7109375" bestFit="1" customWidth="1"/>
    <col min="13" max="13" width="18.140625" bestFit="1" customWidth="1"/>
  </cols>
  <sheetData>
    <row r="1" spans="1:14" s="295" customFormat="1" ht="18" customHeight="1" thickTop="1" thickBot="1">
      <c r="A1" s="538" t="s">
        <v>752</v>
      </c>
      <c r="B1" s="539"/>
      <c r="C1" s="539"/>
      <c r="D1" s="539"/>
      <c r="E1" s="539"/>
      <c r="F1" s="540"/>
    </row>
    <row r="2" spans="1:14" s="295" customFormat="1" ht="15.95" customHeight="1">
      <c r="A2" s="541" t="s">
        <v>77</v>
      </c>
      <c r="B2" s="543" t="s">
        <v>497</v>
      </c>
      <c r="C2" s="543"/>
      <c r="D2" s="546" t="s">
        <v>112</v>
      </c>
      <c r="E2" s="335" t="s">
        <v>498</v>
      </c>
      <c r="F2" s="336" t="s">
        <v>498</v>
      </c>
      <c r="H2" s="545"/>
    </row>
    <row r="3" spans="1:14" s="295" customFormat="1" ht="15.95" customHeight="1" thickBot="1">
      <c r="A3" s="542"/>
      <c r="B3" s="544"/>
      <c r="C3" s="544"/>
      <c r="D3" s="547"/>
      <c r="E3" s="333" t="s">
        <v>499</v>
      </c>
      <c r="F3" s="334" t="s">
        <v>518</v>
      </c>
      <c r="H3" s="545"/>
    </row>
    <row r="4" spans="1:14" s="295" customFormat="1" ht="15.95" customHeight="1">
      <c r="A4" s="324"/>
      <c r="B4" s="320"/>
      <c r="C4" s="320" t="s">
        <v>500</v>
      </c>
      <c r="D4" s="382"/>
      <c r="E4" s="321"/>
      <c r="F4" s="454"/>
      <c r="H4" s="456"/>
    </row>
    <row r="5" spans="1:14" s="295" customFormat="1" ht="15.95" customHeight="1">
      <c r="A5" s="305"/>
      <c r="B5" s="306"/>
      <c r="C5" s="309" t="s">
        <v>501</v>
      </c>
      <c r="D5" s="383">
        <v>9.1</v>
      </c>
      <c r="E5" s="310"/>
      <c r="F5" s="308"/>
      <c r="H5" s="456"/>
      <c r="I5" s="301"/>
      <c r="J5" s="301"/>
      <c r="K5" s="301"/>
      <c r="L5" s="301"/>
      <c r="M5" s="301"/>
      <c r="N5" s="301"/>
    </row>
    <row r="6" spans="1:14" s="295" customFormat="1" ht="15.95" customHeight="1">
      <c r="A6" s="305"/>
      <c r="B6" s="306"/>
      <c r="C6" s="309" t="s">
        <v>502</v>
      </c>
      <c r="D6" s="383" t="s">
        <v>647</v>
      </c>
      <c r="E6" s="307">
        <v>-1446795</v>
      </c>
      <c r="F6" s="308">
        <v>-852915</v>
      </c>
      <c r="H6" s="456"/>
      <c r="I6" s="301"/>
      <c r="J6" s="301"/>
      <c r="K6" s="301"/>
      <c r="L6" s="302">
        <v>27358143</v>
      </c>
      <c r="M6" s="301">
        <f>22944.57+270640+127660+252945+308400+64660+22497+139020+154975+44400</f>
        <v>1408141.57</v>
      </c>
      <c r="N6" s="301"/>
    </row>
    <row r="7" spans="1:14" s="295" customFormat="1" ht="15.95" customHeight="1">
      <c r="A7" s="305"/>
      <c r="B7" s="306"/>
      <c r="C7" s="309" t="s">
        <v>718</v>
      </c>
      <c r="D7" s="383"/>
      <c r="E7" s="307"/>
      <c r="F7" s="308"/>
      <c r="H7" s="456"/>
      <c r="I7" s="301"/>
      <c r="J7" s="301"/>
      <c r="K7" s="301"/>
      <c r="L7" s="301"/>
      <c r="M7" s="301"/>
      <c r="N7" s="301"/>
    </row>
    <row r="8" spans="1:14" s="295" customFormat="1" ht="15.95" customHeight="1">
      <c r="A8" s="305"/>
      <c r="B8" s="306"/>
      <c r="C8" s="309" t="s">
        <v>719</v>
      </c>
      <c r="D8" s="383"/>
      <c r="E8" s="307"/>
      <c r="F8" s="308"/>
      <c r="H8" s="456"/>
      <c r="I8" s="301"/>
      <c r="J8" s="301"/>
      <c r="K8" s="301"/>
      <c r="L8" s="301"/>
      <c r="M8" s="301">
        <f>307382459.02-9264306.01</f>
        <v>298118153.00999999</v>
      </c>
      <c r="N8" s="301"/>
    </row>
    <row r="9" spans="1:14" s="295" customFormat="1" ht="15.95" customHeight="1">
      <c r="A9" s="305"/>
      <c r="B9" s="306"/>
      <c r="C9" s="309" t="s">
        <v>735</v>
      </c>
      <c r="D9" s="383" t="s">
        <v>648</v>
      </c>
      <c r="E9" s="310">
        <v>2585300</v>
      </c>
      <c r="F9" s="455">
        <v>-115000</v>
      </c>
      <c r="H9" s="456"/>
      <c r="I9" s="301"/>
      <c r="J9" s="301"/>
      <c r="K9" s="301"/>
      <c r="L9" s="301"/>
      <c r="M9" s="301">
        <f>+M8+L6</f>
        <v>325476296.00999999</v>
      </c>
      <c r="N9" s="301"/>
    </row>
    <row r="10" spans="1:14" s="295" customFormat="1" ht="15.95" customHeight="1">
      <c r="A10" s="305"/>
      <c r="B10" s="306"/>
      <c r="C10" s="309" t="s">
        <v>519</v>
      </c>
      <c r="D10" s="383" t="s">
        <v>649</v>
      </c>
      <c r="E10" s="310"/>
      <c r="F10" s="455"/>
      <c r="H10" s="456"/>
      <c r="I10" s="301"/>
      <c r="J10" s="301"/>
      <c r="K10" s="301"/>
      <c r="L10" s="301"/>
      <c r="M10" s="301">
        <f>+M9+E6</f>
        <v>324029501.00999999</v>
      </c>
      <c r="N10" s="301"/>
    </row>
    <row r="11" spans="1:14" s="295" customFormat="1" ht="15.95" customHeight="1">
      <c r="A11" s="305"/>
      <c r="B11" s="306"/>
      <c r="C11" s="309" t="s">
        <v>516</v>
      </c>
      <c r="D11" s="383" t="s">
        <v>650</v>
      </c>
      <c r="E11" s="310">
        <v>-60000</v>
      </c>
      <c r="F11" s="455">
        <v>-260000</v>
      </c>
      <c r="H11" s="456"/>
      <c r="I11" s="301"/>
      <c r="J11" s="301"/>
      <c r="K11" s="301"/>
      <c r="L11" s="301"/>
      <c r="M11" s="301">
        <f>+M10+2100000</f>
        <v>326129501.00999999</v>
      </c>
      <c r="N11" s="301"/>
    </row>
    <row r="12" spans="1:14" s="295" customFormat="1" ht="15.95" customHeight="1">
      <c r="A12" s="305"/>
      <c r="B12" s="306"/>
      <c r="C12" s="309" t="s">
        <v>523</v>
      </c>
      <c r="D12" s="383" t="s">
        <v>651</v>
      </c>
      <c r="E12" s="310">
        <v>0</v>
      </c>
      <c r="F12" s="455">
        <v>-87570</v>
      </c>
      <c r="H12" s="453"/>
      <c r="I12" s="301"/>
      <c r="J12" s="301"/>
      <c r="K12" s="301"/>
      <c r="L12" s="301"/>
      <c r="M12" s="301">
        <f>+M11+2426668</f>
        <v>328556169.00999999</v>
      </c>
      <c r="N12" s="301"/>
    </row>
    <row r="13" spans="1:14" s="295" customFormat="1" ht="15.95" customHeight="1" thickBot="1">
      <c r="A13" s="323"/>
      <c r="B13" s="325"/>
      <c r="C13" s="317" t="s">
        <v>520</v>
      </c>
      <c r="D13" s="384" t="s">
        <v>652</v>
      </c>
      <c r="E13" s="318">
        <v>-43119.56</v>
      </c>
      <c r="F13" s="457">
        <v>-6688.5</v>
      </c>
      <c r="H13" s="453"/>
      <c r="I13" s="301"/>
      <c r="J13" s="301"/>
      <c r="K13" s="301"/>
      <c r="L13" s="301"/>
      <c r="M13" s="301">
        <f>+M12+2977741</f>
        <v>331533910.00999999</v>
      </c>
      <c r="N13" s="301"/>
    </row>
    <row r="14" spans="1:14" s="295" customFormat="1" ht="15.95" customHeight="1" thickBot="1">
      <c r="A14" s="339"/>
      <c r="B14" s="331"/>
      <c r="C14" s="331" t="s">
        <v>503</v>
      </c>
      <c r="D14" s="385"/>
      <c r="E14" s="332">
        <f>SUM(E4:E13)</f>
        <v>1035385.44</v>
      </c>
      <c r="F14" s="337">
        <f>SUM(F4:F13)</f>
        <v>-1322173.5</v>
      </c>
      <c r="I14" s="301"/>
      <c r="J14" s="301"/>
      <c r="K14" s="301"/>
      <c r="L14" s="301"/>
      <c r="M14" s="301"/>
      <c r="N14" s="301"/>
    </row>
    <row r="15" spans="1:14" s="295" customFormat="1" ht="15.95" customHeight="1">
      <c r="A15" s="324"/>
      <c r="B15" s="320"/>
      <c r="C15" s="320" t="s">
        <v>504</v>
      </c>
      <c r="D15" s="382"/>
      <c r="E15" s="321"/>
      <c r="F15" s="322"/>
      <c r="I15" s="303"/>
      <c r="J15" s="303"/>
      <c r="K15" s="303"/>
      <c r="L15" s="301"/>
      <c r="M15" s="301"/>
      <c r="N15" s="301"/>
    </row>
    <row r="16" spans="1:14" s="295" customFormat="1" ht="15.95" customHeight="1">
      <c r="A16" s="305"/>
      <c r="B16" s="306"/>
      <c r="C16" s="309" t="s">
        <v>505</v>
      </c>
      <c r="D16" s="383"/>
      <c r="E16" s="307"/>
      <c r="F16" s="308"/>
      <c r="I16" s="301"/>
      <c r="J16" s="301"/>
      <c r="K16" s="301"/>
      <c r="L16" s="301"/>
      <c r="M16" s="301"/>
      <c r="N16" s="301"/>
    </row>
    <row r="17" spans="1:14" s="295" customFormat="1" ht="15.95" customHeight="1">
      <c r="A17" s="305"/>
      <c r="B17" s="306"/>
      <c r="C17" s="309" t="s">
        <v>416</v>
      </c>
      <c r="D17" s="383"/>
      <c r="E17" s="307"/>
      <c r="F17" s="308"/>
      <c r="I17" s="301"/>
      <c r="J17" s="301"/>
      <c r="K17" s="301"/>
      <c r="L17" s="301"/>
      <c r="M17" s="301"/>
      <c r="N17" s="301"/>
    </row>
    <row r="18" spans="1:14" s="295" customFormat="1" ht="15.95" customHeight="1">
      <c r="A18" s="305"/>
      <c r="B18" s="306"/>
      <c r="C18" s="309" t="s">
        <v>506</v>
      </c>
      <c r="D18" s="383"/>
      <c r="E18" s="307"/>
      <c r="F18" s="308"/>
      <c r="I18" s="301"/>
      <c r="J18" s="301"/>
      <c r="K18" s="301"/>
      <c r="L18" s="301"/>
      <c r="M18" s="301"/>
      <c r="N18" s="301"/>
    </row>
    <row r="19" spans="1:14" s="295" customFormat="1" ht="15.95" customHeight="1">
      <c r="A19" s="305"/>
      <c r="B19" s="306"/>
      <c r="C19" s="309" t="s">
        <v>288</v>
      </c>
      <c r="D19" s="383" t="s">
        <v>653</v>
      </c>
      <c r="E19" s="307"/>
      <c r="F19" s="308"/>
      <c r="I19" s="301"/>
      <c r="J19" s="301"/>
      <c r="K19" s="301"/>
      <c r="L19" s="301"/>
      <c r="M19" s="301"/>
      <c r="N19" s="301"/>
    </row>
    <row r="20" spans="1:14" s="295" customFormat="1" ht="15.95" customHeight="1" thickBot="1">
      <c r="A20" s="323"/>
      <c r="B20" s="325"/>
      <c r="C20" s="317" t="s">
        <v>507</v>
      </c>
      <c r="D20" s="384"/>
      <c r="E20" s="318"/>
      <c r="F20" s="319"/>
      <c r="I20" s="301"/>
      <c r="J20" s="301"/>
      <c r="K20" s="301"/>
      <c r="L20" s="301"/>
      <c r="M20" s="301"/>
      <c r="N20" s="301"/>
    </row>
    <row r="21" spans="1:14" s="295" customFormat="1" ht="15.95" customHeight="1" thickBot="1">
      <c r="A21" s="339"/>
      <c r="B21" s="331"/>
      <c r="C21" s="331" t="s">
        <v>508</v>
      </c>
      <c r="D21" s="385"/>
      <c r="E21" s="332">
        <f>SUM(E15:E20)</f>
        <v>0</v>
      </c>
      <c r="F21" s="337">
        <f>SUM(F16:F20)</f>
        <v>0</v>
      </c>
      <c r="I21" s="301"/>
      <c r="J21" s="301"/>
      <c r="K21" s="301"/>
      <c r="L21" s="301"/>
      <c r="M21" s="301"/>
      <c r="N21" s="301"/>
    </row>
    <row r="22" spans="1:14" s="295" customFormat="1" ht="15.95" customHeight="1">
      <c r="A22" s="324"/>
      <c r="B22" s="326"/>
      <c r="C22" s="320" t="s">
        <v>509</v>
      </c>
      <c r="D22" s="382"/>
      <c r="E22" s="327"/>
      <c r="F22" s="322"/>
      <c r="G22" s="304"/>
      <c r="I22" s="301"/>
      <c r="J22" s="301"/>
      <c r="K22" s="301"/>
      <c r="L22" s="301"/>
      <c r="M22" s="301"/>
      <c r="N22" s="301"/>
    </row>
    <row r="23" spans="1:14" s="295" customFormat="1" ht="15.95" customHeight="1">
      <c r="A23" s="305"/>
      <c r="B23" s="306"/>
      <c r="C23" s="309" t="s">
        <v>510</v>
      </c>
      <c r="D23" s="383"/>
      <c r="E23" s="307"/>
      <c r="F23" s="308"/>
      <c r="H23" s="453"/>
      <c r="I23" s="301"/>
      <c r="J23" s="301"/>
      <c r="K23" s="301"/>
      <c r="L23" s="301"/>
      <c r="M23" s="301"/>
      <c r="N23" s="301"/>
    </row>
    <row r="24" spans="1:14" s="295" customFormat="1" ht="15.95" customHeight="1">
      <c r="A24" s="305"/>
      <c r="B24" s="306"/>
      <c r="C24" s="309" t="s">
        <v>521</v>
      </c>
      <c r="D24" s="383" t="s">
        <v>654</v>
      </c>
      <c r="E24" s="307"/>
      <c r="F24" s="308"/>
      <c r="I24" s="301"/>
      <c r="J24" s="301"/>
      <c r="K24" s="301"/>
      <c r="L24" s="301"/>
      <c r="M24" s="301"/>
      <c r="N24" s="301"/>
    </row>
    <row r="25" spans="1:14" s="295" customFormat="1" ht="15.95" customHeight="1">
      <c r="A25" s="305"/>
      <c r="B25" s="306"/>
      <c r="C25" s="309" t="s">
        <v>517</v>
      </c>
      <c r="D25" s="383" t="s">
        <v>655</v>
      </c>
      <c r="E25" s="307"/>
      <c r="F25" s="308"/>
      <c r="I25" s="301"/>
      <c r="J25" s="301"/>
      <c r="K25" s="301"/>
      <c r="L25" s="301"/>
      <c r="M25" s="301"/>
      <c r="N25" s="301"/>
    </row>
    <row r="26" spans="1:14" s="295" customFormat="1" ht="15.95" customHeight="1">
      <c r="A26" s="305"/>
      <c r="B26" s="306"/>
      <c r="C26" s="309" t="s">
        <v>511</v>
      </c>
      <c r="D26" s="383"/>
      <c r="E26" s="307"/>
      <c r="F26" s="308"/>
      <c r="I26" s="301"/>
      <c r="J26" s="301"/>
      <c r="K26" s="301"/>
      <c r="L26" s="301"/>
      <c r="M26" s="301"/>
      <c r="N26" s="301"/>
    </row>
    <row r="27" spans="1:14" s="295" customFormat="1" ht="15.95" customHeight="1">
      <c r="A27" s="305"/>
      <c r="B27" s="306"/>
      <c r="C27" s="309" t="s">
        <v>417</v>
      </c>
      <c r="D27" s="383"/>
      <c r="E27" s="307"/>
      <c r="F27" s="308"/>
      <c r="I27" s="301"/>
      <c r="J27" s="301"/>
      <c r="K27" s="301"/>
      <c r="L27" s="301"/>
      <c r="M27" s="301"/>
      <c r="N27" s="301"/>
    </row>
    <row r="28" spans="1:14" s="295" customFormat="1" ht="15.95" customHeight="1" thickBot="1">
      <c r="A28" s="323"/>
      <c r="B28" s="325"/>
      <c r="C28" s="317" t="s">
        <v>418</v>
      </c>
      <c r="D28" s="384"/>
      <c r="E28" s="318"/>
      <c r="F28" s="319"/>
      <c r="I28" s="301"/>
      <c r="J28" s="301"/>
      <c r="K28" s="301"/>
      <c r="L28" s="301"/>
      <c r="M28" s="301"/>
      <c r="N28" s="301"/>
    </row>
    <row r="29" spans="1:14" s="295" customFormat="1" ht="15.95" customHeight="1" thickBot="1">
      <c r="A29" s="340"/>
      <c r="B29" s="329"/>
      <c r="C29" s="329" t="s">
        <v>512</v>
      </c>
      <c r="D29" s="386"/>
      <c r="E29" s="330">
        <f>SUM(E22:E28)</f>
        <v>0</v>
      </c>
      <c r="F29" s="338">
        <f>SUM(F23:F28)</f>
        <v>0</v>
      </c>
      <c r="I29" s="301"/>
      <c r="J29" s="301"/>
      <c r="K29" s="301"/>
      <c r="L29" s="301"/>
      <c r="M29" s="301"/>
      <c r="N29" s="301"/>
    </row>
    <row r="30" spans="1:14" s="295" customFormat="1" ht="15.95" customHeight="1">
      <c r="A30" s="324"/>
      <c r="B30" s="320"/>
      <c r="C30" s="320" t="s">
        <v>513</v>
      </c>
      <c r="D30" s="382"/>
      <c r="E30" s="327">
        <f>E14+E21+E29</f>
        <v>1035385.44</v>
      </c>
      <c r="F30" s="328">
        <f>F14+F21+F29</f>
        <v>-1322173.5</v>
      </c>
      <c r="H30" s="453"/>
      <c r="I30" s="301"/>
      <c r="J30" s="301"/>
      <c r="K30" s="301"/>
      <c r="M30" s="301"/>
      <c r="N30" s="301"/>
    </row>
    <row r="31" spans="1:14" s="295" customFormat="1" ht="15.95" customHeight="1">
      <c r="A31" s="305"/>
      <c r="B31" s="306"/>
      <c r="C31" s="306" t="s">
        <v>514</v>
      </c>
      <c r="D31" s="387"/>
      <c r="E31" s="311">
        <v>355992.35</v>
      </c>
      <c r="F31" s="311">
        <v>1678165.85</v>
      </c>
      <c r="H31" s="453"/>
    </row>
    <row r="32" spans="1:14" s="295" customFormat="1" ht="15.95" customHeight="1" thickBot="1">
      <c r="A32" s="312"/>
      <c r="B32" s="313"/>
      <c r="C32" s="314" t="s">
        <v>515</v>
      </c>
      <c r="D32" s="388"/>
      <c r="E32" s="315">
        <f>+E30+E31</f>
        <v>1391377.79</v>
      </c>
      <c r="F32" s="316">
        <f>+F30+F31</f>
        <v>355992.35000000009</v>
      </c>
      <c r="H32" s="453"/>
      <c r="I32" s="301"/>
      <c r="J32" s="301"/>
      <c r="K32" s="301"/>
    </row>
    <row r="33" spans="1:12" s="295" customFormat="1" ht="15.95" customHeight="1" thickTop="1">
      <c r="A33" s="296"/>
      <c r="B33" s="296"/>
      <c r="C33" s="297"/>
      <c r="D33" s="297"/>
      <c r="E33" s="298"/>
      <c r="F33" s="298"/>
      <c r="I33" s="301"/>
      <c r="J33" s="301"/>
      <c r="K33" s="301"/>
    </row>
    <row r="34" spans="1:12" s="295" customFormat="1" ht="15.95" customHeight="1">
      <c r="A34" s="296"/>
      <c r="B34" s="296"/>
      <c r="C34" s="297"/>
      <c r="D34" s="297"/>
      <c r="E34" s="298"/>
      <c r="F34" s="298"/>
    </row>
    <row r="35" spans="1:12" s="295" customFormat="1" ht="15.95" customHeight="1">
      <c r="A35" s="296"/>
      <c r="B35" s="296"/>
      <c r="C35" s="297"/>
      <c r="D35" s="297"/>
      <c r="E35" s="298"/>
      <c r="F35" s="298"/>
    </row>
    <row r="36" spans="1:12" s="295" customFormat="1" ht="15.95" customHeight="1">
      <c r="A36" s="296"/>
      <c r="B36" s="296"/>
      <c r="C36" s="297"/>
      <c r="D36" s="297"/>
      <c r="E36" s="298"/>
      <c r="F36" s="298"/>
    </row>
    <row r="37" spans="1:12" s="295" customFormat="1" ht="15.95" customHeight="1">
      <c r="A37" s="296"/>
      <c r="B37" s="296"/>
      <c r="C37" s="297"/>
      <c r="D37" s="297"/>
      <c r="E37" s="298"/>
      <c r="F37" s="298"/>
    </row>
    <row r="38" spans="1:12" s="295" customFormat="1" ht="15.95" customHeight="1">
      <c r="A38" s="296"/>
      <c r="B38" s="296"/>
      <c r="C38" s="297"/>
      <c r="D38" s="297"/>
      <c r="E38" s="298"/>
      <c r="F38" s="298"/>
    </row>
    <row r="39" spans="1:12" s="295" customFormat="1" ht="15.95" customHeight="1">
      <c r="A39" s="296"/>
      <c r="B39" s="296"/>
      <c r="C39" s="297"/>
      <c r="D39" s="297"/>
      <c r="E39" s="298"/>
      <c r="F39" s="298"/>
    </row>
    <row r="40" spans="1:12" s="295" customFormat="1" ht="15.95" customHeight="1">
      <c r="A40" s="296"/>
      <c r="B40" s="296"/>
      <c r="C40" s="297"/>
      <c r="D40" s="297"/>
      <c r="E40" s="298"/>
      <c r="F40" s="298"/>
    </row>
    <row r="41" spans="1:12" s="295" customFormat="1" ht="15.95" customHeight="1">
      <c r="A41" s="296"/>
      <c r="B41" s="296"/>
      <c r="C41" s="297"/>
      <c r="D41" s="297"/>
      <c r="E41" s="298"/>
      <c r="F41" s="298"/>
    </row>
    <row r="42" spans="1:12" s="295" customFormat="1" ht="15.95" customHeight="1">
      <c r="A42" s="296"/>
      <c r="B42" s="296"/>
      <c r="C42" s="296"/>
      <c r="D42" s="296"/>
      <c r="E42" s="298"/>
      <c r="F42" s="298"/>
      <c r="L42"/>
    </row>
    <row r="43" spans="1:12">
      <c r="A43" s="299"/>
      <c r="B43" s="299"/>
      <c r="C43" s="1"/>
      <c r="D43" s="1"/>
      <c r="E43" s="300"/>
      <c r="F43" s="300"/>
    </row>
  </sheetData>
  <mergeCells count="5">
    <mergeCell ref="A1:F1"/>
    <mergeCell ref="A2:A3"/>
    <mergeCell ref="B2:C3"/>
    <mergeCell ref="H2:H3"/>
    <mergeCell ref="D2:D3"/>
  </mergeCells>
  <phoneticPr fontId="3" type="noConversion"/>
  <pageMargins left="0.56999999999999995" right="0.31" top="1.38" bottom="0.49" header="0.51181102362204722" footer="0.51181102362204722"/>
  <pageSetup paperSize="9" scale="73" orientation="portrait" r:id="rId1"/>
  <headerFooter alignWithMargins="0">
    <oddHeader>&amp;L&amp;"Arial,Bold Italic"&amp;8PERPARIMI  SK
Kelcyre 
Permet
ALBANIA
K 99601201L&amp;C&amp;"Arial,Bold"     &amp;9  &amp;"Arial,Bold Italic"&amp;8PASQYRA   E   FLUKSIT   TË PARASË &amp;R&amp;"Arial,Bold Italic"&amp;11   2011</oddHeader>
    <oddFooter>&amp;L&amp;"Elephant,Bold"EKONOMIST
Elisabeta Skenderi&amp;R&amp;"Elephant,Bold"ADMINISTRATORI
ArtanSkenderi</oddFooter>
  </headerFooter>
  <colBreaks count="1" manualBreakCount="1">
    <brk id="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2">
    <tabColor indexed="16"/>
  </sheetPr>
  <dimension ref="A1:K38"/>
  <sheetViews>
    <sheetView zoomScaleNormal="100" workbookViewId="0">
      <selection activeCell="A24" sqref="A24"/>
    </sheetView>
  </sheetViews>
  <sheetFormatPr defaultRowHeight="12.75"/>
  <cols>
    <col min="1" max="1" width="53.140625" customWidth="1"/>
    <col min="2" max="2" width="18.140625" customWidth="1"/>
    <col min="3" max="3" width="7.85546875" customWidth="1"/>
    <col min="4" max="4" width="7.5703125" customWidth="1"/>
    <col min="5" max="5" width="14" customWidth="1"/>
    <col min="6" max="6" width="10.28515625" customWidth="1"/>
    <col min="7" max="7" width="17.5703125" customWidth="1"/>
    <col min="8" max="8" width="10.28515625" customWidth="1"/>
    <col min="9" max="9" width="17.5703125" customWidth="1"/>
  </cols>
  <sheetData>
    <row r="1" spans="1:11" ht="13.5" thickBot="1">
      <c r="A1" s="548" t="s">
        <v>409</v>
      </c>
      <c r="B1" s="554" t="s">
        <v>312</v>
      </c>
      <c r="C1" s="555"/>
      <c r="D1" s="555"/>
      <c r="E1" s="555"/>
      <c r="F1" s="555"/>
      <c r="G1" s="555"/>
      <c r="H1" s="555"/>
      <c r="I1" s="556"/>
    </row>
    <row r="2" spans="1:11">
      <c r="A2" s="549"/>
      <c r="B2" s="551" t="s">
        <v>410</v>
      </c>
      <c r="C2" s="551" t="s">
        <v>411</v>
      </c>
      <c r="D2" s="551" t="s">
        <v>412</v>
      </c>
      <c r="E2" s="551" t="s">
        <v>413</v>
      </c>
      <c r="F2" s="551" t="s">
        <v>414</v>
      </c>
      <c r="G2" s="557" t="s">
        <v>720</v>
      </c>
      <c r="H2" s="551" t="s">
        <v>415</v>
      </c>
      <c r="I2" s="551" t="s">
        <v>289</v>
      </c>
      <c r="J2" s="103"/>
    </row>
    <row r="3" spans="1:11">
      <c r="A3" s="549"/>
      <c r="B3" s="552"/>
      <c r="C3" s="552"/>
      <c r="D3" s="552"/>
      <c r="E3" s="552"/>
      <c r="F3" s="552"/>
      <c r="G3" s="552"/>
      <c r="H3" s="552"/>
      <c r="I3" s="552"/>
      <c r="J3" s="103"/>
    </row>
    <row r="4" spans="1:11">
      <c r="A4" s="549"/>
      <c r="B4" s="552"/>
      <c r="C4" s="552"/>
      <c r="D4" s="552"/>
      <c r="E4" s="552"/>
      <c r="F4" s="552"/>
      <c r="G4" s="552"/>
      <c r="H4" s="552"/>
      <c r="I4" s="552"/>
      <c r="J4" s="103"/>
    </row>
    <row r="5" spans="1:11">
      <c r="A5" s="549"/>
      <c r="B5" s="552"/>
      <c r="C5" s="552"/>
      <c r="D5" s="552"/>
      <c r="E5" s="552"/>
      <c r="F5" s="552"/>
      <c r="G5" s="552"/>
      <c r="H5" s="552"/>
      <c r="I5" s="552"/>
      <c r="J5" s="103"/>
    </row>
    <row r="6" spans="1:11">
      <c r="A6" s="549"/>
      <c r="B6" s="552"/>
      <c r="C6" s="552"/>
      <c r="D6" s="552"/>
      <c r="E6" s="552"/>
      <c r="F6" s="552"/>
      <c r="G6" s="552"/>
      <c r="H6" s="552"/>
      <c r="I6" s="552"/>
      <c r="J6" s="103"/>
    </row>
    <row r="7" spans="1:11" ht="13.5" thickBot="1">
      <c r="A7" s="550"/>
      <c r="B7" s="553"/>
      <c r="C7" s="553"/>
      <c r="D7" s="553"/>
      <c r="E7" s="553"/>
      <c r="F7" s="553"/>
      <c r="G7" s="553"/>
      <c r="H7" s="553"/>
      <c r="I7" s="553"/>
      <c r="J7" s="103"/>
    </row>
    <row r="8" spans="1:11" ht="13.5">
      <c r="A8" s="66" t="s">
        <v>740</v>
      </c>
      <c r="B8" s="371">
        <v>400000</v>
      </c>
      <c r="C8" s="371"/>
      <c r="D8" s="371"/>
      <c r="E8" s="371">
        <v>0</v>
      </c>
      <c r="F8" s="371"/>
      <c r="G8" s="371">
        <v>0</v>
      </c>
      <c r="H8" s="371"/>
      <c r="I8" s="371">
        <f>B8+E8+G8</f>
        <v>400000</v>
      </c>
      <c r="J8" s="68"/>
      <c r="K8" s="68"/>
    </row>
    <row r="9" spans="1:11">
      <c r="A9" s="442" t="s">
        <v>290</v>
      </c>
      <c r="B9" s="372"/>
      <c r="C9" s="372"/>
      <c r="D9" s="371"/>
      <c r="E9" s="372"/>
      <c r="F9" s="371"/>
      <c r="G9" s="371"/>
      <c r="H9" s="371"/>
      <c r="I9" s="371"/>
      <c r="J9" s="68"/>
      <c r="K9" s="68"/>
    </row>
    <row r="10" spans="1:11" ht="13.5">
      <c r="A10" s="443" t="s">
        <v>291</v>
      </c>
      <c r="B10" s="372"/>
      <c r="C10" s="372"/>
      <c r="D10" s="371"/>
      <c r="E10" s="372"/>
      <c r="F10" s="371"/>
      <c r="G10" s="372"/>
      <c r="H10" s="372"/>
      <c r="I10" s="372"/>
      <c r="J10" s="68"/>
      <c r="K10" s="68"/>
    </row>
    <row r="11" spans="1:11">
      <c r="A11" s="442" t="s">
        <v>292</v>
      </c>
      <c r="B11" s="372"/>
      <c r="C11" s="372"/>
      <c r="D11" s="372"/>
      <c r="E11" s="372"/>
      <c r="F11" s="372"/>
      <c r="G11" s="372"/>
      <c r="H11" s="372"/>
      <c r="I11" s="372"/>
      <c r="J11" s="68"/>
      <c r="K11" s="68"/>
    </row>
    <row r="12" spans="1:11">
      <c r="A12" s="442" t="s">
        <v>293</v>
      </c>
      <c r="B12" s="372"/>
      <c r="C12" s="372"/>
      <c r="D12" s="372"/>
      <c r="E12" s="372"/>
      <c r="F12" s="372"/>
      <c r="G12" s="372"/>
      <c r="H12" s="372"/>
      <c r="I12" s="372"/>
      <c r="J12" s="68"/>
      <c r="K12" s="68"/>
    </row>
    <row r="13" spans="1:11">
      <c r="A13" s="442" t="s">
        <v>294</v>
      </c>
      <c r="B13" s="372"/>
      <c r="C13" s="372"/>
      <c r="D13" s="372"/>
      <c r="E13" s="372"/>
      <c r="F13" s="372"/>
      <c r="G13" s="372"/>
      <c r="H13" s="372"/>
      <c r="I13" s="372"/>
      <c r="J13" s="68"/>
      <c r="K13" s="68"/>
    </row>
    <row r="14" spans="1:11">
      <c r="A14" s="442" t="s">
        <v>295</v>
      </c>
      <c r="B14" s="372"/>
      <c r="C14" s="372"/>
      <c r="D14" s="372"/>
      <c r="E14" s="372"/>
      <c r="F14" s="372"/>
      <c r="G14" s="372"/>
      <c r="H14" s="372"/>
      <c r="I14" s="372"/>
      <c r="J14" s="68"/>
      <c r="K14" s="68"/>
    </row>
    <row r="15" spans="1:11">
      <c r="A15" s="442" t="s">
        <v>124</v>
      </c>
      <c r="B15" s="372"/>
      <c r="C15" s="372"/>
      <c r="D15" s="372"/>
      <c r="E15" s="372"/>
      <c r="F15" s="372"/>
      <c r="G15" s="372"/>
      <c r="H15" s="372"/>
      <c r="I15" s="372"/>
      <c r="J15" s="68"/>
      <c r="K15" s="68"/>
    </row>
    <row r="16" spans="1:11">
      <c r="A16" s="442" t="s">
        <v>296</v>
      </c>
      <c r="B16" s="372"/>
      <c r="C16" s="372"/>
      <c r="D16" s="372"/>
      <c r="E16" s="372"/>
      <c r="F16" s="372"/>
      <c r="G16" s="372"/>
      <c r="H16" s="372"/>
      <c r="I16" s="372"/>
      <c r="J16" s="68"/>
      <c r="K16" s="68"/>
    </row>
    <row r="17" spans="1:11" ht="13.5">
      <c r="A17" s="66" t="s">
        <v>753</v>
      </c>
      <c r="B17" s="371">
        <v>400000</v>
      </c>
      <c r="C17" s="371"/>
      <c r="D17" s="371"/>
      <c r="E17" s="371">
        <v>0</v>
      </c>
      <c r="F17" s="371"/>
      <c r="G17" s="371">
        <f>+G8</f>
        <v>0</v>
      </c>
      <c r="H17" s="372"/>
      <c r="I17" s="371">
        <f>SUM(B17:H17)</f>
        <v>400000</v>
      </c>
      <c r="J17" s="68"/>
      <c r="K17" s="68"/>
    </row>
    <row r="18" spans="1:11">
      <c r="A18" s="442" t="s">
        <v>297</v>
      </c>
      <c r="B18" s="372"/>
      <c r="C18" s="372"/>
      <c r="D18" s="372"/>
      <c r="E18" s="372"/>
      <c r="F18" s="371"/>
      <c r="G18" s="372"/>
      <c r="H18" s="372"/>
      <c r="I18" s="371"/>
      <c r="J18" s="68"/>
      <c r="K18" s="68"/>
    </row>
    <row r="19" spans="1:11">
      <c r="A19" s="442" t="s">
        <v>292</v>
      </c>
      <c r="B19" s="372">
        <v>0</v>
      </c>
      <c r="C19" s="372"/>
      <c r="D19" s="372"/>
      <c r="E19" s="372"/>
      <c r="F19" s="372"/>
      <c r="G19" s="372">
        <v>0</v>
      </c>
      <c r="H19" s="372"/>
      <c r="I19" s="372">
        <f>+G19</f>
        <v>0</v>
      </c>
      <c r="J19" s="68"/>
      <c r="K19" s="68"/>
    </row>
    <row r="20" spans="1:11">
      <c r="A20" s="442" t="s">
        <v>294</v>
      </c>
      <c r="B20" s="372"/>
      <c r="C20" s="372"/>
      <c r="D20" s="372"/>
      <c r="E20" s="372">
        <v>0</v>
      </c>
      <c r="F20" s="372"/>
      <c r="G20" s="372">
        <v>0</v>
      </c>
      <c r="H20" s="372"/>
      <c r="I20" s="372">
        <v>0</v>
      </c>
      <c r="J20" s="68"/>
      <c r="K20" s="68"/>
    </row>
    <row r="21" spans="1:11">
      <c r="A21" s="442" t="s">
        <v>298</v>
      </c>
      <c r="B21" s="372"/>
      <c r="C21" s="372"/>
      <c r="D21" s="372"/>
      <c r="E21" s="372"/>
      <c r="F21" s="372"/>
      <c r="G21" s="372"/>
      <c r="H21" s="372"/>
      <c r="I21" s="372"/>
      <c r="J21" s="68"/>
      <c r="K21" s="68"/>
    </row>
    <row r="22" spans="1:11">
      <c r="A22" s="442" t="s">
        <v>299</v>
      </c>
      <c r="B22" s="372"/>
      <c r="C22" s="372"/>
      <c r="D22" s="372"/>
      <c r="E22" s="371"/>
      <c r="F22" s="372"/>
      <c r="G22" s="371"/>
      <c r="H22" s="372"/>
      <c r="I22" s="372"/>
      <c r="J22" s="68"/>
      <c r="K22" s="68"/>
    </row>
    <row r="23" spans="1:11">
      <c r="A23" s="442" t="s">
        <v>300</v>
      </c>
      <c r="B23" s="372"/>
      <c r="C23" s="372"/>
      <c r="D23" s="372"/>
      <c r="E23" s="372"/>
      <c r="F23" s="372"/>
      <c r="G23" s="371"/>
      <c r="H23" s="372"/>
      <c r="I23" s="372"/>
      <c r="J23" s="68"/>
      <c r="K23" s="68"/>
    </row>
    <row r="24" spans="1:11">
      <c r="A24" s="442" t="s">
        <v>301</v>
      </c>
      <c r="B24" s="372">
        <v>0</v>
      </c>
      <c r="C24" s="372"/>
      <c r="D24" s="372"/>
      <c r="E24" s="372"/>
      <c r="F24" s="372"/>
      <c r="G24" s="372"/>
      <c r="H24" s="372"/>
      <c r="I24" s="372">
        <f>B24</f>
        <v>0</v>
      </c>
      <c r="J24" s="68"/>
      <c r="K24" s="68"/>
    </row>
    <row r="25" spans="1:11" ht="13.5">
      <c r="A25" s="443" t="s">
        <v>630</v>
      </c>
      <c r="B25" s="371"/>
      <c r="C25" s="371"/>
      <c r="D25" s="371"/>
      <c r="E25" s="371"/>
      <c r="F25" s="371"/>
      <c r="G25" s="371"/>
      <c r="H25" s="371"/>
      <c r="I25" s="371"/>
      <c r="J25" s="68"/>
      <c r="K25" s="68"/>
    </row>
    <row r="26" spans="1:11" ht="13.5">
      <c r="A26" s="66" t="s">
        <v>754</v>
      </c>
      <c r="B26" s="371">
        <f>SUM(B17:B25)</f>
        <v>400000</v>
      </c>
      <c r="C26" s="372"/>
      <c r="D26" s="372"/>
      <c r="E26" s="372">
        <f>E17+E20</f>
        <v>0</v>
      </c>
      <c r="F26" s="372"/>
      <c r="G26" s="372">
        <f>SUM(G17:G25)</f>
        <v>0</v>
      </c>
      <c r="H26" s="372"/>
      <c r="I26" s="372">
        <f>SUM(I17:I25)</f>
        <v>400000</v>
      </c>
      <c r="J26" s="68"/>
      <c r="K26" s="68"/>
    </row>
    <row r="27" spans="1:11">
      <c r="A27" s="7" t="s">
        <v>302</v>
      </c>
      <c r="B27" s="373"/>
      <c r="C27" s="373"/>
      <c r="D27" s="373"/>
      <c r="E27" s="373"/>
      <c r="F27" s="373"/>
      <c r="G27" s="373"/>
      <c r="H27" s="373"/>
      <c r="I27" s="68"/>
      <c r="J27" s="68"/>
      <c r="K27" s="68"/>
    </row>
    <row r="28" spans="1:11">
      <c r="A28" s="7" t="s">
        <v>303</v>
      </c>
      <c r="B28" s="7"/>
      <c r="C28" s="7"/>
      <c r="D28" s="7"/>
      <c r="E28" s="7"/>
      <c r="F28" s="7"/>
      <c r="G28" s="7"/>
      <c r="H28" s="7"/>
    </row>
    <row r="29" spans="1:11">
      <c r="A29" s="7" t="s">
        <v>304</v>
      </c>
      <c r="B29" s="7"/>
      <c r="C29" s="7"/>
      <c r="D29" s="7"/>
      <c r="E29" s="7"/>
      <c r="F29" s="7"/>
      <c r="G29" s="7"/>
      <c r="H29" s="7"/>
    </row>
    <row r="30" spans="1:11">
      <c r="A30" s="7" t="s">
        <v>305</v>
      </c>
      <c r="B30" s="7"/>
      <c r="C30" s="7"/>
      <c r="D30" s="7"/>
      <c r="E30" s="7"/>
      <c r="F30" s="7"/>
      <c r="G30" s="7"/>
      <c r="H30" s="7"/>
    </row>
    <row r="31" spans="1:11">
      <c r="A31" s="7" t="s">
        <v>306</v>
      </c>
      <c r="B31" s="7"/>
      <c r="C31" s="7"/>
      <c r="D31" s="7"/>
      <c r="E31" s="7"/>
      <c r="F31" s="7"/>
      <c r="G31" s="7"/>
      <c r="H31" s="7"/>
    </row>
    <row r="32" spans="1:11">
      <c r="A32" s="7" t="s">
        <v>307</v>
      </c>
      <c r="B32" s="7"/>
      <c r="C32" s="7"/>
      <c r="D32" s="7"/>
      <c r="E32" s="7"/>
      <c r="F32" s="7"/>
      <c r="G32" s="7"/>
      <c r="H32" s="7"/>
    </row>
    <row r="33" spans="1:8">
      <c r="A33" s="7" t="s">
        <v>308</v>
      </c>
      <c r="B33" s="7"/>
      <c r="C33" s="7"/>
      <c r="D33" s="7"/>
      <c r="E33" s="7"/>
      <c r="F33" s="7"/>
      <c r="G33" s="7"/>
      <c r="H33" s="7"/>
    </row>
    <row r="34" spans="1:8">
      <c r="A34" s="7" t="s">
        <v>309</v>
      </c>
      <c r="B34" s="7"/>
      <c r="C34" s="7"/>
      <c r="D34" s="7"/>
      <c r="E34" s="7"/>
      <c r="F34" s="7"/>
      <c r="G34" s="7"/>
      <c r="H34" s="7"/>
    </row>
    <row r="35" spans="1:8">
      <c r="A35" s="7" t="s">
        <v>310</v>
      </c>
      <c r="B35" s="7"/>
      <c r="C35" s="7"/>
      <c r="D35" s="7"/>
      <c r="E35" s="7"/>
      <c r="F35" s="7"/>
      <c r="G35" s="7"/>
      <c r="H35" s="7"/>
    </row>
    <row r="36" spans="1:8">
      <c r="A36" s="7" t="s">
        <v>311</v>
      </c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</sheetData>
  <mergeCells count="10">
    <mergeCell ref="A1:A7"/>
    <mergeCell ref="B2:B7"/>
    <mergeCell ref="C2:C7"/>
    <mergeCell ref="D2:D7"/>
    <mergeCell ref="B1:I1"/>
    <mergeCell ref="I2:I7"/>
    <mergeCell ref="E2:E7"/>
    <mergeCell ref="F2:F7"/>
    <mergeCell ref="G2:G7"/>
    <mergeCell ref="H2:H7"/>
  </mergeCells>
  <phoneticPr fontId="3" type="noConversion"/>
  <printOptions horizontalCentered="1"/>
  <pageMargins left="0" right="0" top="1.45" bottom="1" header="0.5" footer="0.5"/>
  <pageSetup scale="87" orientation="landscape" r:id="rId1"/>
  <headerFooter alignWithMargins="0">
    <oddHeader>&amp;L&amp;"Arial,Bold Italic"&amp;9PERPARIMI  SK
Kelcyre 
Permet
ALBANIA
K 99601201L
&amp;C&amp;"Arial,Bold"PASQYRA E NDRYSHYMEVE NE KAPITAL&amp;R&amp;"Arial,Bold"2010</oddHeader>
    <oddFooter>&amp;R&amp;"Elephant,Bold"ADMINISTRATORI
Artan Skenderi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3">
    <tabColor indexed="16"/>
  </sheetPr>
  <dimension ref="A1:J22"/>
  <sheetViews>
    <sheetView tabSelected="1" workbookViewId="0">
      <selection activeCell="J27" sqref="J27"/>
    </sheetView>
  </sheetViews>
  <sheetFormatPr defaultRowHeight="12.75"/>
  <cols>
    <col min="5" max="5" width="14.85546875" customWidth="1"/>
    <col min="6" max="6" width="12.7109375" customWidth="1"/>
    <col min="7" max="7" width="12.5703125" customWidth="1"/>
    <col min="9" max="9" width="16.140625" customWidth="1"/>
    <col min="10" max="10" width="19.5703125" customWidth="1"/>
  </cols>
  <sheetData>
    <row r="1" spans="1:10">
      <c r="A1" s="558" t="s">
        <v>656</v>
      </c>
      <c r="B1" s="558"/>
      <c r="C1" s="558"/>
      <c r="D1" s="558"/>
      <c r="E1" s="558"/>
      <c r="F1" s="558"/>
      <c r="G1" s="558"/>
      <c r="H1" s="558"/>
      <c r="I1" s="558"/>
    </row>
    <row r="2" spans="1:10">
      <c r="A2" s="558"/>
      <c r="B2" s="558"/>
      <c r="C2" s="558"/>
      <c r="D2" s="558"/>
      <c r="E2" s="558"/>
      <c r="F2" s="558"/>
      <c r="G2" s="558"/>
      <c r="H2" s="558"/>
      <c r="I2" s="558"/>
    </row>
    <row r="3" spans="1:10" ht="18.75">
      <c r="C3" s="389"/>
      <c r="D3" s="389"/>
      <c r="E3" s="389"/>
      <c r="F3" s="389"/>
      <c r="G3" s="389"/>
    </row>
    <row r="5" spans="1:10" ht="13.5" thickBot="1"/>
    <row r="6" spans="1:10">
      <c r="A6" s="559" t="s">
        <v>657</v>
      </c>
      <c r="B6" s="562" t="s">
        <v>658</v>
      </c>
      <c r="C6" s="563"/>
      <c r="D6" s="562" t="s">
        <v>659</v>
      </c>
      <c r="E6" s="568" t="s">
        <v>755</v>
      </c>
      <c r="F6" s="562" t="s">
        <v>660</v>
      </c>
      <c r="G6" s="568" t="s">
        <v>661</v>
      </c>
      <c r="H6" s="568" t="s">
        <v>662</v>
      </c>
      <c r="I6" s="568" t="s">
        <v>721</v>
      </c>
      <c r="J6" s="568" t="s">
        <v>756</v>
      </c>
    </row>
    <row r="7" spans="1:10">
      <c r="A7" s="560"/>
      <c r="B7" s="564"/>
      <c r="C7" s="565"/>
      <c r="D7" s="564"/>
      <c r="E7" s="569"/>
      <c r="F7" s="569"/>
      <c r="G7" s="569"/>
      <c r="H7" s="569"/>
      <c r="I7" s="569"/>
      <c r="J7" s="569"/>
    </row>
    <row r="8" spans="1:10">
      <c r="A8" s="560"/>
      <c r="B8" s="564"/>
      <c r="C8" s="565"/>
      <c r="D8" s="564"/>
      <c r="E8" s="569"/>
      <c r="F8" s="569"/>
      <c r="G8" s="569"/>
      <c r="H8" s="569"/>
      <c r="I8" s="569"/>
      <c r="J8" s="569"/>
    </row>
    <row r="9" spans="1:10" ht="13.5" thickBot="1">
      <c r="A9" s="561"/>
      <c r="B9" s="566"/>
      <c r="C9" s="567"/>
      <c r="D9" s="566"/>
      <c r="E9" s="570"/>
      <c r="F9" s="570"/>
      <c r="G9" s="570"/>
      <c r="H9" s="570"/>
      <c r="I9" s="570"/>
      <c r="J9" s="570"/>
    </row>
    <row r="10" spans="1:10" ht="13.5" thickBot="1">
      <c r="A10" s="390" t="s">
        <v>663</v>
      </c>
      <c r="B10" s="574" t="s">
        <v>664</v>
      </c>
      <c r="C10" s="574"/>
      <c r="D10" s="391">
        <v>1</v>
      </c>
      <c r="E10" s="391">
        <v>2</v>
      </c>
      <c r="F10" s="391">
        <v>3</v>
      </c>
      <c r="G10" s="391">
        <v>4</v>
      </c>
      <c r="H10" s="392" t="s">
        <v>665</v>
      </c>
      <c r="I10" s="393">
        <v>6</v>
      </c>
      <c r="J10" s="393" t="s">
        <v>722</v>
      </c>
    </row>
    <row r="11" spans="1:10">
      <c r="A11" s="394"/>
      <c r="B11" s="575"/>
      <c r="C11" s="575"/>
      <c r="D11" s="395"/>
      <c r="E11" s="396"/>
      <c r="F11" s="395"/>
      <c r="G11" s="395"/>
      <c r="H11" s="3"/>
      <c r="I11" s="397"/>
      <c r="J11" s="397"/>
    </row>
    <row r="12" spans="1:10">
      <c r="A12" s="398" t="s">
        <v>666</v>
      </c>
      <c r="B12" s="571" t="s">
        <v>667</v>
      </c>
      <c r="C12" s="571"/>
      <c r="D12" s="399"/>
      <c r="E12" s="396">
        <v>0</v>
      </c>
      <c r="F12" s="396">
        <v>0</v>
      </c>
      <c r="G12" s="396">
        <f>F12</f>
        <v>0</v>
      </c>
      <c r="H12" s="400">
        <f>G12-F12</f>
        <v>0</v>
      </c>
      <c r="I12" s="446">
        <v>0</v>
      </c>
      <c r="J12" s="444">
        <f>E12+G12+I12</f>
        <v>0</v>
      </c>
    </row>
    <row r="13" spans="1:10">
      <c r="A13" s="398"/>
      <c r="B13" s="571"/>
      <c r="C13" s="571"/>
      <c r="D13" s="401"/>
      <c r="E13" s="396"/>
      <c r="F13" s="396"/>
      <c r="G13" s="396"/>
      <c r="H13" s="400"/>
      <c r="I13" s="401"/>
      <c r="J13" s="444">
        <f t="shared" ref="J13:J20" si="0">E13+G13-I13</f>
        <v>0</v>
      </c>
    </row>
    <row r="14" spans="1:10">
      <c r="A14" s="398" t="s">
        <v>668</v>
      </c>
      <c r="B14" s="571" t="s">
        <v>669</v>
      </c>
      <c r="C14" s="571"/>
      <c r="D14" s="399"/>
      <c r="E14" s="396">
        <v>0</v>
      </c>
      <c r="F14" s="396">
        <v>0</v>
      </c>
      <c r="G14" s="396">
        <f>F14</f>
        <v>0</v>
      </c>
      <c r="H14" s="400">
        <f>G14-F14</f>
        <v>0</v>
      </c>
      <c r="I14" s="446"/>
      <c r="J14" s="444">
        <f t="shared" si="0"/>
        <v>0</v>
      </c>
    </row>
    <row r="15" spans="1:10">
      <c r="A15" s="398"/>
      <c r="B15" s="571"/>
      <c r="C15" s="571"/>
      <c r="D15" s="402"/>
      <c r="E15" s="396"/>
      <c r="F15" s="396"/>
      <c r="G15" s="396"/>
      <c r="H15" s="400"/>
      <c r="I15" s="401"/>
      <c r="J15" s="444">
        <f t="shared" si="0"/>
        <v>0</v>
      </c>
    </row>
    <row r="16" spans="1:10">
      <c r="A16" s="398" t="s">
        <v>670</v>
      </c>
      <c r="B16" s="571" t="s">
        <v>671</v>
      </c>
      <c r="C16" s="571"/>
      <c r="D16" s="399"/>
      <c r="E16" s="396">
        <v>0</v>
      </c>
      <c r="F16" s="396">
        <v>0</v>
      </c>
      <c r="G16" s="396">
        <f>F16</f>
        <v>0</v>
      </c>
      <c r="H16" s="400">
        <f>G16-F16</f>
        <v>0</v>
      </c>
      <c r="I16" s="446">
        <v>0</v>
      </c>
      <c r="J16" s="444">
        <f t="shared" si="0"/>
        <v>0</v>
      </c>
    </row>
    <row r="17" spans="1:10">
      <c r="A17" s="398"/>
      <c r="B17" s="571"/>
      <c r="C17" s="571"/>
      <c r="D17" s="402"/>
      <c r="E17" s="396"/>
      <c r="F17" s="396"/>
      <c r="G17" s="396"/>
      <c r="H17" s="400"/>
      <c r="I17" s="401"/>
      <c r="J17" s="444">
        <f t="shared" si="0"/>
        <v>0</v>
      </c>
    </row>
    <row r="18" spans="1:10">
      <c r="A18" s="398" t="s">
        <v>672</v>
      </c>
      <c r="B18" s="571" t="s">
        <v>673</v>
      </c>
      <c r="C18" s="571"/>
      <c r="D18" s="399"/>
      <c r="E18" s="396">
        <v>0</v>
      </c>
      <c r="F18" s="396">
        <v>0</v>
      </c>
      <c r="G18" s="396">
        <f>F18</f>
        <v>0</v>
      </c>
      <c r="H18" s="400">
        <f>G18-F18</f>
        <v>0</v>
      </c>
      <c r="I18" s="446">
        <v>0</v>
      </c>
      <c r="J18" s="444">
        <f t="shared" si="0"/>
        <v>0</v>
      </c>
    </row>
    <row r="19" spans="1:10">
      <c r="A19" s="398"/>
      <c r="B19" s="571"/>
      <c r="C19" s="571"/>
      <c r="D19" s="399"/>
      <c r="E19" s="396"/>
      <c r="F19" s="396"/>
      <c r="G19" s="396"/>
      <c r="H19" s="400"/>
      <c r="I19" s="401"/>
      <c r="J19" s="444">
        <f t="shared" si="0"/>
        <v>0</v>
      </c>
    </row>
    <row r="20" spans="1:10" ht="12" customHeight="1">
      <c r="A20" s="398" t="s">
        <v>674</v>
      </c>
      <c r="B20" s="571" t="s">
        <v>675</v>
      </c>
      <c r="C20" s="571"/>
      <c r="D20" s="399"/>
      <c r="E20" s="396">
        <v>0</v>
      </c>
      <c r="F20" s="396">
        <v>0</v>
      </c>
      <c r="G20" s="396">
        <f>F20</f>
        <v>0</v>
      </c>
      <c r="H20" s="400">
        <f>G20-F20</f>
        <v>0</v>
      </c>
      <c r="I20" s="401">
        <v>0</v>
      </c>
      <c r="J20" s="444">
        <f t="shared" si="0"/>
        <v>0</v>
      </c>
    </row>
    <row r="21" spans="1:10">
      <c r="A21" s="398"/>
      <c r="B21" s="573"/>
      <c r="C21" s="573"/>
      <c r="D21" s="402"/>
      <c r="E21" s="396"/>
      <c r="F21" s="396"/>
      <c r="G21" s="396"/>
      <c r="H21" s="403"/>
      <c r="I21" s="447"/>
      <c r="J21" s="445"/>
    </row>
    <row r="22" spans="1:10" ht="13.5" thickBot="1">
      <c r="A22" s="404"/>
      <c r="B22" s="572" t="s">
        <v>289</v>
      </c>
      <c r="C22" s="572"/>
      <c r="D22" s="405"/>
      <c r="E22" s="406">
        <f>SUM(E11:E21)</f>
        <v>0</v>
      </c>
      <c r="F22" s="406">
        <f>SUM(F11:F21)</f>
        <v>0</v>
      </c>
      <c r="G22" s="406">
        <f>SUM(G11:G21)</f>
        <v>0</v>
      </c>
      <c r="H22" s="407">
        <f>SUM(H11:H21)</f>
        <v>0</v>
      </c>
      <c r="I22" s="408">
        <f>SUM(I12:I21)</f>
        <v>0</v>
      </c>
      <c r="J22" s="408">
        <f>SUM(J11:J21)</f>
        <v>0</v>
      </c>
    </row>
  </sheetData>
  <mergeCells count="23">
    <mergeCell ref="B17:C17"/>
    <mergeCell ref="B22:C22"/>
    <mergeCell ref="B18:C18"/>
    <mergeCell ref="B19:C19"/>
    <mergeCell ref="B20:C20"/>
    <mergeCell ref="B21:C21"/>
    <mergeCell ref="B12:C12"/>
    <mergeCell ref="B13:C13"/>
    <mergeCell ref="B14:C14"/>
    <mergeCell ref="B15:C15"/>
    <mergeCell ref="J6:J9"/>
    <mergeCell ref="B16:C16"/>
    <mergeCell ref="B10:C10"/>
    <mergeCell ref="B11:C11"/>
    <mergeCell ref="A1:I2"/>
    <mergeCell ref="A6:A9"/>
    <mergeCell ref="B6:C9"/>
    <mergeCell ref="D6:D9"/>
    <mergeCell ref="E6:E9"/>
    <mergeCell ref="F6:F9"/>
    <mergeCell ref="G6:G9"/>
    <mergeCell ref="H6:H9"/>
    <mergeCell ref="I6:I9"/>
  </mergeCells>
  <phoneticPr fontId="3" type="noConversion"/>
  <pageMargins left="0.75" right="0.75" top="1" bottom="1" header="0.5" footer="0.5"/>
  <pageSetup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2"/>
  <dimension ref="A1:P33"/>
  <sheetViews>
    <sheetView workbookViewId="0">
      <selection activeCell="H3" sqref="H3"/>
    </sheetView>
  </sheetViews>
  <sheetFormatPr defaultRowHeight="12.75"/>
  <cols>
    <col min="1" max="1" width="21.140625" customWidth="1"/>
    <col min="2" max="2" width="32" customWidth="1"/>
    <col min="3" max="3" width="1.5703125" customWidth="1"/>
    <col min="4" max="4" width="6.5703125" customWidth="1"/>
    <col min="10" max="10" width="1.85546875" customWidth="1"/>
  </cols>
  <sheetData>
    <row r="1" spans="1:16" ht="14.25" thickTop="1">
      <c r="A1" s="409" t="s">
        <v>680</v>
      </c>
      <c r="B1" s="410" t="s">
        <v>744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6" ht="13.5">
      <c r="A2" s="412" t="s">
        <v>676</v>
      </c>
      <c r="B2" s="413" t="s">
        <v>742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6" ht="13.5">
      <c r="A3" s="412" t="s">
        <v>677</v>
      </c>
      <c r="B3" s="413" t="s">
        <v>743</v>
      </c>
      <c r="C3" s="411"/>
      <c r="D3" s="411"/>
      <c r="E3" s="411" t="s">
        <v>681</v>
      </c>
      <c r="F3" s="411"/>
      <c r="G3" s="411"/>
      <c r="H3" s="411"/>
      <c r="I3" s="411"/>
      <c r="J3" s="411"/>
      <c r="K3" s="411"/>
      <c r="L3" s="411"/>
      <c r="M3" s="411"/>
      <c r="N3" s="411"/>
    </row>
    <row r="4" spans="1:16" ht="13.5">
      <c r="A4" s="412" t="s">
        <v>678</v>
      </c>
      <c r="B4" s="413" t="s">
        <v>682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</row>
    <row r="5" spans="1:16" ht="14.25" thickBot="1">
      <c r="A5" s="414" t="s">
        <v>679</v>
      </c>
      <c r="B5" s="415" t="s">
        <v>714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</row>
    <row r="6" spans="1:16" ht="14.25" thickTop="1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</row>
    <row r="7" spans="1:16" ht="14.25" thickBot="1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16" ht="30" customHeight="1" thickTop="1" thickBot="1">
      <c r="A8" s="416" t="s">
        <v>683</v>
      </c>
      <c r="B8" s="417"/>
      <c r="C8" s="418"/>
      <c r="D8" s="419" t="s">
        <v>684</v>
      </c>
      <c r="E8" s="420"/>
      <c r="F8" s="420"/>
      <c r="G8" s="420"/>
      <c r="H8" s="420"/>
      <c r="I8" s="421"/>
      <c r="J8" s="422"/>
      <c r="K8" s="419" t="s">
        <v>685</v>
      </c>
      <c r="L8" s="420"/>
      <c r="M8" s="420"/>
      <c r="N8" s="420"/>
      <c r="O8" s="420"/>
      <c r="P8" s="421"/>
    </row>
    <row r="9" spans="1:16" ht="30" customHeight="1" thickBot="1">
      <c r="A9" s="423" t="s">
        <v>686</v>
      </c>
      <c r="B9" s="424"/>
      <c r="C9" s="425"/>
      <c r="D9" s="426" t="s">
        <v>687</v>
      </c>
      <c r="E9" s="427"/>
      <c r="F9" s="427"/>
      <c r="G9" s="427"/>
      <c r="H9" s="427"/>
      <c r="I9" s="428"/>
      <c r="J9" s="429"/>
      <c r="K9" s="426" t="s">
        <v>688</v>
      </c>
      <c r="L9" s="427"/>
      <c r="M9" s="427"/>
      <c r="N9" s="427"/>
      <c r="O9" s="427"/>
      <c r="P9" s="428"/>
    </row>
    <row r="10" spans="1:16" ht="30" customHeight="1" thickBot="1">
      <c r="A10" s="430" t="s">
        <v>689</v>
      </c>
      <c r="B10" s="424"/>
      <c r="C10" s="425"/>
      <c r="D10" s="426" t="s">
        <v>690</v>
      </c>
      <c r="E10" s="427"/>
      <c r="F10" s="427"/>
      <c r="G10" s="427"/>
      <c r="H10" s="427"/>
      <c r="I10" s="428"/>
      <c r="J10" s="429"/>
      <c r="K10" s="426" t="s">
        <v>691</v>
      </c>
      <c r="L10" s="427"/>
      <c r="M10" s="427"/>
      <c r="N10" s="427"/>
      <c r="O10" s="427"/>
      <c r="P10" s="428"/>
    </row>
    <row r="11" spans="1:16" ht="30" customHeight="1" thickBot="1">
      <c r="A11" s="431" t="s">
        <v>692</v>
      </c>
      <c r="B11" s="424"/>
      <c r="C11" s="425"/>
      <c r="D11" s="426" t="s">
        <v>693</v>
      </c>
      <c r="E11" s="427"/>
      <c r="F11" s="427"/>
      <c r="G11" s="427"/>
      <c r="H11" s="427"/>
      <c r="I11" s="428"/>
      <c r="J11" s="429"/>
      <c r="K11" s="426" t="s">
        <v>694</v>
      </c>
      <c r="L11" s="427"/>
      <c r="M11" s="427"/>
      <c r="N11" s="427"/>
      <c r="O11" s="427"/>
      <c r="P11" s="428"/>
    </row>
    <row r="12" spans="1:16" ht="30" customHeight="1" thickBot="1">
      <c r="A12" s="431" t="s">
        <v>695</v>
      </c>
      <c r="B12" s="432"/>
      <c r="C12" s="425"/>
      <c r="D12" s="426" t="s">
        <v>696</v>
      </c>
      <c r="E12" s="427"/>
      <c r="F12" s="427"/>
      <c r="G12" s="427"/>
      <c r="H12" s="427"/>
      <c r="I12" s="428"/>
      <c r="J12" s="429"/>
      <c r="K12" s="426" t="s">
        <v>697</v>
      </c>
      <c r="L12" s="427"/>
      <c r="M12" s="427"/>
      <c r="N12" s="427"/>
      <c r="O12" s="427"/>
      <c r="P12" s="428"/>
    </row>
    <row r="13" spans="1:16" ht="30" customHeight="1" thickBot="1">
      <c r="A13" s="433"/>
      <c r="B13" s="434"/>
      <c r="C13" s="425"/>
      <c r="D13" s="426" t="s">
        <v>698</v>
      </c>
      <c r="E13" s="427"/>
      <c r="F13" s="427"/>
      <c r="G13" s="427"/>
      <c r="H13" s="427"/>
      <c r="I13" s="428"/>
      <c r="J13" s="429"/>
      <c r="K13" s="426" t="s">
        <v>699</v>
      </c>
      <c r="L13" s="427"/>
      <c r="M13" s="427"/>
      <c r="N13" s="427"/>
      <c r="O13" s="427"/>
      <c r="P13" s="428"/>
    </row>
    <row r="14" spans="1:16" ht="30" customHeight="1" thickBot="1">
      <c r="A14" s="431" t="s">
        <v>700</v>
      </c>
      <c r="B14" s="424"/>
      <c r="C14" s="425"/>
      <c r="D14" s="426" t="s">
        <v>701</v>
      </c>
      <c r="E14" s="427"/>
      <c r="F14" s="427"/>
      <c r="G14" s="427"/>
      <c r="H14" s="427"/>
      <c r="I14" s="428"/>
      <c r="J14" s="429"/>
      <c r="K14" s="426" t="s">
        <v>702</v>
      </c>
      <c r="L14" s="427"/>
      <c r="M14" s="427"/>
      <c r="N14" s="427"/>
      <c r="O14" s="427"/>
      <c r="P14" s="428"/>
    </row>
    <row r="15" spans="1:16" ht="30" customHeight="1" thickBot="1">
      <c r="A15" s="431" t="s">
        <v>703</v>
      </c>
      <c r="B15" s="424"/>
      <c r="C15" s="425"/>
      <c r="D15" s="426" t="s">
        <v>704</v>
      </c>
      <c r="E15" s="427"/>
      <c r="F15" s="427"/>
      <c r="G15" s="427"/>
      <c r="H15" s="427"/>
      <c r="I15" s="428"/>
      <c r="J15" s="429"/>
      <c r="K15" s="426" t="s">
        <v>705</v>
      </c>
      <c r="L15" s="427"/>
      <c r="M15" s="427"/>
      <c r="N15" s="427"/>
      <c r="O15" s="427"/>
      <c r="P15" s="428"/>
    </row>
    <row r="16" spans="1:16" ht="30" customHeight="1" thickBot="1">
      <c r="A16" s="433"/>
      <c r="B16" s="434"/>
      <c r="C16" s="425"/>
      <c r="D16" s="426" t="s">
        <v>706</v>
      </c>
      <c r="E16" s="427"/>
      <c r="F16" s="427"/>
      <c r="G16" s="427"/>
      <c r="H16" s="427"/>
      <c r="I16" s="428"/>
      <c r="J16" s="429"/>
      <c r="K16" s="426"/>
      <c r="L16" s="427"/>
      <c r="M16" s="427"/>
      <c r="N16" s="427"/>
      <c r="O16" s="427"/>
      <c r="P16" s="428"/>
    </row>
    <row r="17" spans="1:16" ht="30" customHeight="1" thickBot="1">
      <c r="A17" s="430" t="s">
        <v>707</v>
      </c>
      <c r="B17" s="424"/>
      <c r="C17" s="425"/>
      <c r="D17" s="426" t="s">
        <v>708</v>
      </c>
      <c r="E17" s="427"/>
      <c r="F17" s="427"/>
      <c r="G17" s="427"/>
      <c r="H17" s="427"/>
      <c r="I17" s="428"/>
      <c r="J17" s="429"/>
      <c r="K17" s="426"/>
      <c r="L17" s="427"/>
      <c r="M17" s="427"/>
      <c r="N17" s="427"/>
      <c r="O17" s="427"/>
      <c r="P17" s="428"/>
    </row>
    <row r="18" spans="1:16" ht="30" customHeight="1" thickBot="1">
      <c r="A18" s="431" t="s">
        <v>709</v>
      </c>
      <c r="B18" s="424"/>
      <c r="C18" s="425"/>
      <c r="D18" s="426" t="s">
        <v>710</v>
      </c>
      <c r="E18" s="427"/>
      <c r="F18" s="427"/>
      <c r="G18" s="427"/>
      <c r="H18" s="427"/>
      <c r="I18" s="428"/>
      <c r="J18" s="429"/>
      <c r="K18" s="426"/>
      <c r="L18" s="427"/>
      <c r="M18" s="427"/>
      <c r="N18" s="427"/>
      <c r="O18" s="427"/>
      <c r="P18" s="428"/>
    </row>
    <row r="19" spans="1:16" ht="30" customHeight="1" thickBot="1">
      <c r="A19" s="435"/>
      <c r="B19" s="436"/>
      <c r="C19" s="425"/>
      <c r="D19" s="437" t="s">
        <v>711</v>
      </c>
      <c r="E19" s="438"/>
      <c r="F19" s="438"/>
      <c r="G19" s="438"/>
      <c r="H19" s="438"/>
      <c r="I19" s="439"/>
      <c r="J19" s="425"/>
      <c r="K19" s="437"/>
      <c r="L19" s="438"/>
      <c r="M19" s="438"/>
      <c r="N19" s="438"/>
      <c r="O19" s="438"/>
      <c r="P19" s="439"/>
    </row>
    <row r="20" spans="1:16" ht="14.25" thickTop="1">
      <c r="A20" s="425"/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40"/>
      <c r="P20" s="440"/>
    </row>
    <row r="21" spans="1:16" ht="13.5">
      <c r="A21" s="441"/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</row>
    <row r="22" spans="1:16" ht="13.5">
      <c r="A22" s="441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</row>
    <row r="23" spans="1:16" ht="13.5">
      <c r="A23" s="441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</row>
    <row r="24" spans="1:16" ht="13.5">
      <c r="A24" s="441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</row>
    <row r="25" spans="1:16" ht="13.5">
      <c r="A25" s="441"/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</row>
    <row r="26" spans="1:16" ht="13.5">
      <c r="A26" s="441"/>
      <c r="B26" s="441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</row>
    <row r="27" spans="1:16" ht="13.5">
      <c r="A27" s="441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</row>
    <row r="28" spans="1:16" ht="13.5">
      <c r="A28" s="441"/>
      <c r="B28" s="441"/>
      <c r="C28" s="441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</row>
    <row r="29" spans="1:16" ht="13.5">
      <c r="A29" s="441"/>
      <c r="B29" s="441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</row>
    <row r="30" spans="1:16" ht="13.5">
      <c r="A30" s="441"/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</row>
    <row r="31" spans="1:16" ht="13.5">
      <c r="A31" s="441"/>
      <c r="B31" s="441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</row>
    <row r="32" spans="1:16" ht="13.5">
      <c r="A32" s="441"/>
      <c r="B32" s="441"/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</row>
    <row r="33" spans="1:14" ht="13.5">
      <c r="A33" s="441"/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4">
    <tabColor indexed="16"/>
  </sheetPr>
  <dimension ref="A1:J325"/>
  <sheetViews>
    <sheetView topLeftCell="A19" zoomScaleNormal="100" workbookViewId="0">
      <selection activeCell="D102" sqref="D102"/>
    </sheetView>
  </sheetViews>
  <sheetFormatPr defaultRowHeight="12.75"/>
  <cols>
    <col min="1" max="1" width="16.85546875" customWidth="1"/>
    <col min="2" max="2" width="58.5703125" customWidth="1"/>
    <col min="3" max="3" width="16.5703125" bestFit="1" customWidth="1"/>
    <col min="4" max="4" width="23.42578125" bestFit="1" customWidth="1"/>
    <col min="5" max="5" width="21.140625" bestFit="1" customWidth="1"/>
    <col min="7" max="7" width="18.140625" bestFit="1" customWidth="1"/>
  </cols>
  <sheetData>
    <row r="1" spans="1:5" ht="14.25" thickTop="1" thickBot="1">
      <c r="A1" s="25" t="s">
        <v>313</v>
      </c>
      <c r="B1" s="25" t="s">
        <v>405</v>
      </c>
      <c r="C1" s="25" t="s">
        <v>112</v>
      </c>
      <c r="D1" s="155" t="s">
        <v>746</v>
      </c>
      <c r="E1" s="155" t="s">
        <v>738</v>
      </c>
    </row>
    <row r="2" spans="1:5" ht="13.5" thickTop="1">
      <c r="A2" s="156" t="s">
        <v>78</v>
      </c>
      <c r="B2" s="15" t="s">
        <v>95</v>
      </c>
      <c r="C2" s="23"/>
      <c r="D2" s="24"/>
      <c r="E2" s="24"/>
    </row>
    <row r="3" spans="1:5">
      <c r="A3" s="124">
        <v>1</v>
      </c>
      <c r="B3" s="16" t="s">
        <v>96</v>
      </c>
      <c r="C3" s="39"/>
      <c r="D3" s="165"/>
      <c r="E3" s="160"/>
    </row>
    <row r="4" spans="1:5">
      <c r="A4" s="124"/>
      <c r="B4" s="16" t="s">
        <v>173</v>
      </c>
      <c r="C4" s="44">
        <v>50</v>
      </c>
      <c r="D4" s="165">
        <f>D5+D6</f>
        <v>0</v>
      </c>
      <c r="E4" s="160"/>
    </row>
    <row r="5" spans="1:5">
      <c r="A5" s="124"/>
      <c r="B5" s="16" t="s">
        <v>174</v>
      </c>
      <c r="C5" s="44">
        <v>503</v>
      </c>
      <c r="D5" s="165"/>
      <c r="E5" s="160"/>
    </row>
    <row r="6" spans="1:5">
      <c r="A6" s="124"/>
      <c r="B6" s="16" t="s">
        <v>175</v>
      </c>
      <c r="C6" s="44">
        <v>504</v>
      </c>
      <c r="D6" s="165"/>
      <c r="E6" s="160"/>
    </row>
    <row r="7" spans="1:5">
      <c r="A7" s="124"/>
      <c r="B7" s="16" t="s">
        <v>176</v>
      </c>
      <c r="C7" s="44">
        <v>51</v>
      </c>
      <c r="D7" s="165">
        <f>D11+D14</f>
        <v>1391377.79</v>
      </c>
      <c r="E7" s="165">
        <f>E11+E14</f>
        <v>355992.35</v>
      </c>
    </row>
    <row r="8" spans="1:5">
      <c r="A8" s="124"/>
      <c r="B8" s="16" t="s">
        <v>177</v>
      </c>
      <c r="C8" s="44">
        <v>511</v>
      </c>
      <c r="D8" s="165"/>
      <c r="E8" s="160"/>
    </row>
    <row r="9" spans="1:5">
      <c r="A9" s="124"/>
      <c r="B9" s="176" t="s">
        <v>423</v>
      </c>
      <c r="C9" s="44">
        <v>5111</v>
      </c>
      <c r="D9" s="165"/>
      <c r="E9" s="160"/>
    </row>
    <row r="10" spans="1:5">
      <c r="A10" s="124"/>
      <c r="B10" s="176" t="s">
        <v>424</v>
      </c>
      <c r="C10" s="44">
        <v>5114</v>
      </c>
      <c r="D10" s="165"/>
      <c r="E10" s="160"/>
    </row>
    <row r="11" spans="1:5">
      <c r="A11" s="124"/>
      <c r="B11" s="16" t="s">
        <v>178</v>
      </c>
      <c r="C11" s="44">
        <v>512</v>
      </c>
      <c r="D11" s="172">
        <f>+D12+D13</f>
        <v>1672.79</v>
      </c>
      <c r="E11" s="108">
        <f>+E12+E13</f>
        <v>82587.350000000006</v>
      </c>
    </row>
    <row r="12" spans="1:5">
      <c r="A12" s="124"/>
      <c r="B12" s="176" t="s">
        <v>425</v>
      </c>
      <c r="C12" s="44">
        <v>5121</v>
      </c>
      <c r="D12" s="173">
        <v>1672.79</v>
      </c>
      <c r="E12" s="173">
        <v>82587.350000000006</v>
      </c>
    </row>
    <row r="13" spans="1:5">
      <c r="A13" s="124"/>
      <c r="B13" s="176" t="s">
        <v>426</v>
      </c>
      <c r="C13" s="44">
        <v>5122</v>
      </c>
      <c r="D13" s="173"/>
      <c r="E13" s="160"/>
    </row>
    <row r="14" spans="1:5">
      <c r="A14" s="124"/>
      <c r="B14" s="16" t="s">
        <v>179</v>
      </c>
      <c r="C14" s="44">
        <v>53</v>
      </c>
      <c r="D14" s="165">
        <f>D15+D16</f>
        <v>1389705</v>
      </c>
      <c r="E14" s="107">
        <f>E15</f>
        <v>273405</v>
      </c>
    </row>
    <row r="15" spans="1:5">
      <c r="A15" s="124"/>
      <c r="B15" s="176" t="s">
        <v>422</v>
      </c>
      <c r="C15" s="44">
        <v>5311</v>
      </c>
      <c r="D15" s="346">
        <v>405</v>
      </c>
      <c r="E15" s="346">
        <v>273405</v>
      </c>
    </row>
    <row r="16" spans="1:5">
      <c r="A16" s="124"/>
      <c r="B16" s="176" t="s">
        <v>427</v>
      </c>
      <c r="C16" s="44">
        <v>5340</v>
      </c>
      <c r="D16" s="162">
        <v>1389300</v>
      </c>
      <c r="E16" s="160"/>
    </row>
    <row r="17" spans="1:5">
      <c r="A17" s="124"/>
      <c r="B17" s="16" t="s">
        <v>180</v>
      </c>
      <c r="C17" s="44">
        <v>532</v>
      </c>
      <c r="D17" s="162">
        <f>D18+D19+D20</f>
        <v>0</v>
      </c>
      <c r="E17" s="161"/>
    </row>
    <row r="18" spans="1:5">
      <c r="A18" s="124"/>
      <c r="B18" s="16" t="s">
        <v>181</v>
      </c>
      <c r="C18" s="44">
        <v>5321</v>
      </c>
      <c r="D18" s="162"/>
      <c r="E18" s="160"/>
    </row>
    <row r="19" spans="1:5">
      <c r="A19" s="124"/>
      <c r="B19" s="16" t="s">
        <v>182</v>
      </c>
      <c r="C19" s="44">
        <v>5322</v>
      </c>
      <c r="D19" s="162"/>
      <c r="E19" s="160"/>
    </row>
    <row r="20" spans="1:5">
      <c r="A20" s="124"/>
      <c r="B20" s="16" t="s">
        <v>183</v>
      </c>
      <c r="C20" s="44">
        <v>5323</v>
      </c>
      <c r="D20" s="162"/>
      <c r="E20" s="160"/>
    </row>
    <row r="21" spans="1:5">
      <c r="A21" s="124"/>
      <c r="B21" s="16" t="s">
        <v>184</v>
      </c>
      <c r="C21" s="44">
        <v>54</v>
      </c>
      <c r="D21" s="162">
        <f>D22+D25</f>
        <v>0</v>
      </c>
      <c r="E21" s="161">
        <f>E22+E25</f>
        <v>0</v>
      </c>
    </row>
    <row r="22" spans="1:5">
      <c r="A22" s="124"/>
      <c r="B22" s="16" t="s">
        <v>185</v>
      </c>
      <c r="C22" s="44">
        <v>541</v>
      </c>
      <c r="D22" s="162">
        <f>D23+D24</f>
        <v>0</v>
      </c>
      <c r="E22" s="161">
        <f>E23+E24</f>
        <v>0</v>
      </c>
    </row>
    <row r="23" spans="1:5" ht="19.5">
      <c r="A23" s="125" t="s">
        <v>419</v>
      </c>
      <c r="B23" s="176" t="s">
        <v>420</v>
      </c>
      <c r="C23" s="44">
        <v>5411</v>
      </c>
      <c r="D23" s="162"/>
      <c r="E23" s="160"/>
    </row>
    <row r="24" spans="1:5">
      <c r="A24" s="124"/>
      <c r="B24" s="176" t="s">
        <v>421</v>
      </c>
      <c r="C24" s="44">
        <v>5412</v>
      </c>
      <c r="D24" s="162"/>
      <c r="E24" s="160"/>
    </row>
    <row r="25" spans="1:5">
      <c r="A25" s="124"/>
      <c r="B25" s="16" t="s">
        <v>428</v>
      </c>
      <c r="C25" s="44">
        <v>543</v>
      </c>
      <c r="D25" s="162">
        <f>D26+D27</f>
        <v>0</v>
      </c>
      <c r="E25" s="161">
        <f>E26+E27</f>
        <v>0</v>
      </c>
    </row>
    <row r="26" spans="1:5">
      <c r="A26" s="124"/>
      <c r="B26" s="16" t="s">
        <v>429</v>
      </c>
      <c r="C26" s="44">
        <v>5431</v>
      </c>
      <c r="D26" s="162"/>
      <c r="E26" s="160"/>
    </row>
    <row r="27" spans="1:5">
      <c r="A27" s="124"/>
      <c r="B27" s="16" t="s">
        <v>430</v>
      </c>
      <c r="C27" s="44">
        <v>5432</v>
      </c>
      <c r="D27" s="162"/>
      <c r="E27" s="160"/>
    </row>
    <row r="28" spans="1:5">
      <c r="A28" s="124"/>
      <c r="B28" s="16" t="s">
        <v>186</v>
      </c>
      <c r="C28" s="44">
        <v>590</v>
      </c>
      <c r="D28" s="162">
        <f>D29+D30+D31</f>
        <v>0</v>
      </c>
      <c r="E28" s="161">
        <f>E29+E30+E31</f>
        <v>0</v>
      </c>
    </row>
    <row r="29" spans="1:5">
      <c r="A29" s="124"/>
      <c r="B29" s="16" t="s">
        <v>187</v>
      </c>
      <c r="C29" s="44">
        <v>5903</v>
      </c>
      <c r="D29" s="162"/>
      <c r="E29" s="160"/>
    </row>
    <row r="30" spans="1:5">
      <c r="A30" s="124"/>
      <c r="B30" s="16" t="s">
        <v>188</v>
      </c>
      <c r="C30" s="44">
        <v>5905</v>
      </c>
      <c r="D30" s="162"/>
      <c r="E30" s="160"/>
    </row>
    <row r="31" spans="1:5">
      <c r="A31" s="124"/>
      <c r="B31" s="16" t="s">
        <v>189</v>
      </c>
      <c r="C31" s="44">
        <v>5999</v>
      </c>
      <c r="D31" s="162"/>
      <c r="E31" s="160"/>
    </row>
    <row r="32" spans="1:5">
      <c r="A32" s="124"/>
      <c r="B32" s="16" t="s">
        <v>190</v>
      </c>
      <c r="C32" s="44">
        <v>55</v>
      </c>
      <c r="D32" s="162">
        <f>D33+D35+D37+D38</f>
        <v>0</v>
      </c>
      <c r="E32" s="161">
        <f>E33+E35+E37+E38</f>
        <v>0</v>
      </c>
    </row>
    <row r="33" spans="1:5">
      <c r="A33" s="124"/>
      <c r="B33" s="16" t="s">
        <v>191</v>
      </c>
      <c r="C33" s="44">
        <v>551</v>
      </c>
      <c r="D33" s="162">
        <f>D34</f>
        <v>0</v>
      </c>
      <c r="E33" s="161">
        <f>E34</f>
        <v>0</v>
      </c>
    </row>
    <row r="34" spans="1:5">
      <c r="A34" s="124"/>
      <c r="B34" s="16" t="s">
        <v>431</v>
      </c>
      <c r="C34" s="44">
        <v>5511</v>
      </c>
      <c r="D34" s="162"/>
      <c r="E34" s="160"/>
    </row>
    <row r="35" spans="1:5">
      <c r="A35" s="124"/>
      <c r="B35" s="16" t="s">
        <v>192</v>
      </c>
      <c r="C35" s="44">
        <v>590</v>
      </c>
      <c r="D35" s="162">
        <f>D36</f>
        <v>0</v>
      </c>
      <c r="E35" s="161">
        <f>E36</f>
        <v>0</v>
      </c>
    </row>
    <row r="36" spans="1:5">
      <c r="A36" s="124"/>
      <c r="B36" s="16" t="s">
        <v>193</v>
      </c>
      <c r="C36" s="44">
        <v>599</v>
      </c>
      <c r="D36" s="162"/>
      <c r="E36" s="160"/>
    </row>
    <row r="37" spans="1:5">
      <c r="A37" s="124"/>
      <c r="B37" s="16" t="s">
        <v>194</v>
      </c>
      <c r="C37" s="44">
        <v>552</v>
      </c>
      <c r="D37" s="162"/>
      <c r="E37" s="160"/>
    </row>
    <row r="38" spans="1:5" ht="13.5" thickBot="1">
      <c r="A38" s="18"/>
      <c r="B38" s="18" t="s">
        <v>432</v>
      </c>
      <c r="C38" s="45">
        <v>559</v>
      </c>
      <c r="D38" s="163"/>
      <c r="E38" s="164"/>
    </row>
    <row r="39" spans="1:5" ht="14.25" thickTop="1" thickBot="1">
      <c r="A39" s="19"/>
      <c r="B39" s="20" t="s">
        <v>107</v>
      </c>
      <c r="C39" s="54"/>
      <c r="D39" s="109">
        <f>D11+D14</f>
        <v>1391377.79</v>
      </c>
      <c r="E39" s="109">
        <f>E11+E14</f>
        <v>355992.35</v>
      </c>
    </row>
    <row r="40" spans="1:5" ht="13.5" thickTop="1">
      <c r="A40" s="30">
        <v>2</v>
      </c>
      <c r="B40" s="30" t="s">
        <v>97</v>
      </c>
      <c r="C40" s="174"/>
      <c r="D40" s="175"/>
      <c r="E40" s="30"/>
    </row>
    <row r="41" spans="1:5">
      <c r="A41" s="16"/>
      <c r="B41" s="16" t="s">
        <v>133</v>
      </c>
      <c r="C41" s="44">
        <v>411</v>
      </c>
      <c r="D41" s="162"/>
      <c r="E41" s="162"/>
    </row>
    <row r="42" spans="1:5">
      <c r="A42" s="16"/>
      <c r="B42" s="16" t="s">
        <v>433</v>
      </c>
      <c r="C42" s="44">
        <v>413</v>
      </c>
      <c r="D42" s="162"/>
      <c r="E42" s="162"/>
    </row>
    <row r="43" spans="1:5">
      <c r="A43" s="16"/>
      <c r="B43" s="16" t="s">
        <v>134</v>
      </c>
      <c r="C43" s="44">
        <v>414</v>
      </c>
      <c r="D43" s="162"/>
      <c r="E43" s="162"/>
    </row>
    <row r="44" spans="1:5">
      <c r="A44" s="16"/>
      <c r="B44" s="16" t="s">
        <v>220</v>
      </c>
      <c r="C44" s="44">
        <v>416</v>
      </c>
      <c r="D44" s="162"/>
      <c r="E44" s="162"/>
    </row>
    <row r="45" spans="1:5">
      <c r="A45" s="16"/>
      <c r="B45" s="16" t="s">
        <v>198</v>
      </c>
      <c r="C45" s="44">
        <v>418</v>
      </c>
      <c r="D45" s="162"/>
      <c r="E45" s="162"/>
    </row>
    <row r="46" spans="1:5">
      <c r="A46" s="16"/>
      <c r="B46" s="14" t="s">
        <v>434</v>
      </c>
      <c r="C46" s="44">
        <v>467</v>
      </c>
      <c r="D46" s="162"/>
      <c r="E46" s="162"/>
    </row>
    <row r="47" spans="1:5">
      <c r="A47" s="16"/>
      <c r="B47" s="16" t="s">
        <v>221</v>
      </c>
      <c r="C47" s="44">
        <v>465</v>
      </c>
      <c r="D47" s="162"/>
      <c r="E47" s="162"/>
    </row>
    <row r="48" spans="1:5">
      <c r="A48" s="16"/>
      <c r="B48" s="16" t="s">
        <v>435</v>
      </c>
      <c r="C48" s="44">
        <v>444</v>
      </c>
      <c r="D48" s="162">
        <v>220000</v>
      </c>
      <c r="E48" s="162">
        <v>160000</v>
      </c>
    </row>
    <row r="49" spans="1:7">
      <c r="A49" s="16"/>
      <c r="B49" s="16" t="s">
        <v>436</v>
      </c>
      <c r="C49" s="44">
        <v>442</v>
      </c>
      <c r="D49" s="162"/>
      <c r="E49" s="162"/>
      <c r="G49" s="68"/>
    </row>
    <row r="50" spans="1:7">
      <c r="A50" s="16"/>
      <c r="B50" s="16" t="s">
        <v>437</v>
      </c>
      <c r="C50" s="44">
        <v>443</v>
      </c>
      <c r="D50" s="162"/>
      <c r="E50" s="162"/>
      <c r="G50" s="68"/>
    </row>
    <row r="51" spans="1:7">
      <c r="A51" s="16"/>
      <c r="B51" s="16" t="s">
        <v>438</v>
      </c>
      <c r="C51" s="44">
        <v>449</v>
      </c>
      <c r="D51" s="162"/>
      <c r="E51" s="162"/>
    </row>
    <row r="52" spans="1:7">
      <c r="A52" s="16"/>
      <c r="B52" s="16" t="s">
        <v>739</v>
      </c>
      <c r="C52" s="44">
        <v>4456</v>
      </c>
      <c r="D52" s="162">
        <v>232109.17</v>
      </c>
      <c r="E52" s="162">
        <v>66442.5</v>
      </c>
    </row>
    <row r="53" spans="1:7">
      <c r="A53" s="16"/>
      <c r="B53" s="16" t="s">
        <v>439</v>
      </c>
      <c r="C53" s="44">
        <v>447</v>
      </c>
      <c r="D53" s="162"/>
      <c r="E53" s="162"/>
    </row>
    <row r="54" spans="1:7">
      <c r="A54" s="16"/>
      <c r="B54" s="16" t="s">
        <v>440</v>
      </c>
      <c r="C54" s="44">
        <v>448</v>
      </c>
      <c r="D54" s="162"/>
      <c r="E54" s="162"/>
    </row>
    <row r="55" spans="1:7">
      <c r="A55" s="16"/>
      <c r="B55" s="16" t="s">
        <v>441</v>
      </c>
      <c r="C55" s="44">
        <v>451</v>
      </c>
      <c r="D55" s="162"/>
      <c r="E55" s="162"/>
    </row>
    <row r="56" spans="1:7">
      <c r="A56" s="16"/>
      <c r="B56" s="16" t="s">
        <v>442</v>
      </c>
      <c r="C56" s="44">
        <v>455</v>
      </c>
      <c r="D56" s="162"/>
      <c r="E56" s="162"/>
    </row>
    <row r="57" spans="1:7">
      <c r="A57" s="16"/>
      <c r="B57" s="16" t="s">
        <v>443</v>
      </c>
      <c r="C57" s="44">
        <v>456</v>
      </c>
      <c r="D57" s="162"/>
      <c r="E57" s="162"/>
    </row>
    <row r="58" spans="1:7">
      <c r="A58" s="16"/>
      <c r="B58" s="16" t="s">
        <v>444</v>
      </c>
      <c r="C58" s="44">
        <v>401</v>
      </c>
      <c r="D58" s="162"/>
      <c r="E58" s="162"/>
    </row>
    <row r="59" spans="1:7">
      <c r="A59" s="16"/>
      <c r="B59" s="16" t="s">
        <v>445</v>
      </c>
      <c r="C59" s="44">
        <v>404</v>
      </c>
      <c r="D59" s="162"/>
      <c r="E59" s="162"/>
    </row>
    <row r="60" spans="1:7">
      <c r="A60" s="16"/>
      <c r="B60" s="16" t="s">
        <v>138</v>
      </c>
      <c r="C60" s="44">
        <v>469</v>
      </c>
      <c r="D60" s="162"/>
      <c r="E60" s="162"/>
    </row>
    <row r="61" spans="1:7">
      <c r="A61" s="16"/>
      <c r="B61" s="16" t="s">
        <v>446</v>
      </c>
      <c r="C61" s="44">
        <v>460</v>
      </c>
      <c r="D61" s="162"/>
      <c r="E61" s="162"/>
    </row>
    <row r="62" spans="1:7">
      <c r="A62" s="133"/>
      <c r="B62" s="133" t="s">
        <v>492</v>
      </c>
      <c r="C62" s="279">
        <v>476</v>
      </c>
      <c r="D62" s="280"/>
      <c r="E62" s="280"/>
    </row>
    <row r="63" spans="1:7" ht="13.5" thickBot="1">
      <c r="A63" s="18"/>
      <c r="B63" s="18" t="s">
        <v>447</v>
      </c>
      <c r="C63" s="45">
        <v>49</v>
      </c>
      <c r="D63" s="163"/>
      <c r="E63" s="18"/>
    </row>
    <row r="64" spans="1:7" ht="14.25" thickTop="1" thickBot="1">
      <c r="A64" s="19"/>
      <c r="B64" s="19" t="s">
        <v>201</v>
      </c>
      <c r="C64" s="54"/>
      <c r="D64" s="109">
        <f>SUM(D41:D63)</f>
        <v>452109.17000000004</v>
      </c>
      <c r="E64" s="109">
        <f>SUM(E40:E63)</f>
        <v>226442.5</v>
      </c>
    </row>
    <row r="65" spans="1:5" ht="14.25" thickTop="1" thickBot="1">
      <c r="A65" s="20">
        <v>3</v>
      </c>
      <c r="B65" s="20" t="s">
        <v>100</v>
      </c>
      <c r="C65" s="46"/>
      <c r="D65" s="111"/>
      <c r="E65" s="20"/>
    </row>
    <row r="66" spans="1:5" ht="13.5" thickTop="1">
      <c r="A66" s="30"/>
      <c r="B66" s="30" t="s">
        <v>202</v>
      </c>
      <c r="C66" s="174">
        <v>31</v>
      </c>
      <c r="D66" s="175"/>
      <c r="E66" s="30"/>
    </row>
    <row r="67" spans="1:5">
      <c r="A67" s="16"/>
      <c r="B67" s="14" t="s">
        <v>137</v>
      </c>
      <c r="C67" s="44">
        <v>311</v>
      </c>
      <c r="D67" s="162"/>
      <c r="E67" s="162"/>
    </row>
    <row r="68" spans="1:5">
      <c r="A68" s="16"/>
      <c r="B68" s="16" t="s">
        <v>203</v>
      </c>
      <c r="C68" s="44">
        <v>312</v>
      </c>
      <c r="D68" s="162">
        <f>D69+D70+D71+D72+D73</f>
        <v>0</v>
      </c>
      <c r="E68" s="162"/>
    </row>
    <row r="69" spans="1:5">
      <c r="A69" s="16"/>
      <c r="B69" s="16" t="s">
        <v>204</v>
      </c>
      <c r="C69" s="44">
        <v>3123</v>
      </c>
      <c r="D69" s="162"/>
      <c r="E69" s="162"/>
    </row>
    <row r="70" spans="1:5">
      <c r="A70" s="16"/>
      <c r="B70" s="16" t="s">
        <v>205</v>
      </c>
      <c r="C70" s="44">
        <v>3124</v>
      </c>
      <c r="D70" s="162"/>
      <c r="E70" s="162"/>
    </row>
    <row r="71" spans="1:5">
      <c r="A71" s="16"/>
      <c r="B71" s="16" t="s">
        <v>206</v>
      </c>
      <c r="C71" s="44">
        <v>3125</v>
      </c>
      <c r="D71" s="162"/>
      <c r="E71" s="162"/>
    </row>
    <row r="72" spans="1:5">
      <c r="A72" s="16"/>
      <c r="B72" s="14" t="s">
        <v>207</v>
      </c>
      <c r="C72" s="44">
        <v>3126</v>
      </c>
      <c r="D72" s="162"/>
      <c r="E72" s="162"/>
    </row>
    <row r="73" spans="1:5">
      <c r="A73" s="16"/>
      <c r="B73" s="14" t="s">
        <v>208</v>
      </c>
      <c r="C73" s="44">
        <v>3127</v>
      </c>
      <c r="D73" s="162"/>
      <c r="E73" s="162"/>
    </row>
    <row r="74" spans="1:5">
      <c r="A74" s="16"/>
      <c r="B74" s="16" t="s">
        <v>136</v>
      </c>
      <c r="C74" s="44">
        <v>33</v>
      </c>
      <c r="D74" s="162"/>
      <c r="E74" s="162"/>
    </row>
    <row r="75" spans="1:5">
      <c r="A75" s="16"/>
      <c r="B75" s="16" t="s">
        <v>209</v>
      </c>
      <c r="C75" s="44">
        <v>331</v>
      </c>
      <c r="D75" s="162"/>
      <c r="E75" s="162"/>
    </row>
    <row r="76" spans="1:5">
      <c r="A76" s="16"/>
      <c r="B76" s="16" t="s">
        <v>210</v>
      </c>
      <c r="C76" s="44">
        <v>332</v>
      </c>
      <c r="D76" s="162"/>
      <c r="E76" s="162"/>
    </row>
    <row r="77" spans="1:5">
      <c r="A77" s="16"/>
      <c r="B77" s="16" t="s">
        <v>211</v>
      </c>
      <c r="C77" s="44">
        <v>333</v>
      </c>
      <c r="D77" s="162"/>
      <c r="E77" s="162"/>
    </row>
    <row r="78" spans="1:5">
      <c r="A78" s="16"/>
      <c r="B78" s="16" t="s">
        <v>215</v>
      </c>
      <c r="C78" s="44">
        <v>393</v>
      </c>
      <c r="D78" s="162"/>
      <c r="E78" s="162"/>
    </row>
    <row r="79" spans="1:5">
      <c r="A79" s="16"/>
      <c r="B79" s="16" t="s">
        <v>223</v>
      </c>
      <c r="C79" s="44">
        <v>34</v>
      </c>
      <c r="D79" s="165"/>
      <c r="E79" s="165">
        <f>E80</f>
        <v>0</v>
      </c>
    </row>
    <row r="80" spans="1:5">
      <c r="A80" s="16"/>
      <c r="B80" s="16" t="s">
        <v>406</v>
      </c>
      <c r="C80" s="44">
        <v>341</v>
      </c>
      <c r="D80" s="162"/>
      <c r="E80" s="162"/>
    </row>
    <row r="81" spans="1:7">
      <c r="A81" s="16"/>
      <c r="B81" s="16" t="s">
        <v>212</v>
      </c>
      <c r="C81" s="44">
        <v>342</v>
      </c>
      <c r="D81" s="162"/>
      <c r="E81" s="162"/>
    </row>
    <row r="82" spans="1:7">
      <c r="A82" s="16"/>
      <c r="B82" s="16" t="s">
        <v>213</v>
      </c>
      <c r="C82" s="44">
        <v>347</v>
      </c>
      <c r="D82" s="162"/>
      <c r="E82" s="162"/>
      <c r="G82" s="68"/>
    </row>
    <row r="83" spans="1:7">
      <c r="A83" s="16"/>
      <c r="B83" s="16" t="s">
        <v>216</v>
      </c>
      <c r="C83" s="44">
        <v>394</v>
      </c>
      <c r="D83" s="162"/>
      <c r="E83" s="162"/>
    </row>
    <row r="84" spans="1:7">
      <c r="A84" s="16"/>
      <c r="B84" s="16" t="s">
        <v>222</v>
      </c>
      <c r="C84" s="44">
        <v>35</v>
      </c>
      <c r="D84" s="162"/>
      <c r="E84" s="162"/>
      <c r="G84" s="68"/>
    </row>
    <row r="85" spans="1:7">
      <c r="A85" s="16"/>
      <c r="B85" s="16" t="s">
        <v>214</v>
      </c>
      <c r="C85" s="44">
        <v>395</v>
      </c>
      <c r="D85" s="162"/>
      <c r="E85" s="162"/>
      <c r="G85" s="68"/>
    </row>
    <row r="86" spans="1:7">
      <c r="A86" s="16"/>
      <c r="B86" s="16" t="s">
        <v>448</v>
      </c>
      <c r="C86" s="44">
        <v>371</v>
      </c>
      <c r="D86" s="162"/>
      <c r="E86" s="162"/>
    </row>
    <row r="87" spans="1:7">
      <c r="A87" s="16"/>
      <c r="B87" s="16" t="s">
        <v>449</v>
      </c>
      <c r="C87" s="44">
        <v>372</v>
      </c>
      <c r="D87" s="162"/>
      <c r="E87" s="162"/>
    </row>
    <row r="88" spans="1:7">
      <c r="A88" s="16"/>
      <c r="B88" s="16" t="s">
        <v>450</v>
      </c>
      <c r="C88" s="44">
        <v>374</v>
      </c>
      <c r="D88" s="162"/>
      <c r="E88" s="162"/>
    </row>
    <row r="89" spans="1:7">
      <c r="A89" s="16"/>
      <c r="B89" s="14" t="s">
        <v>451</v>
      </c>
      <c r="C89" s="44">
        <v>375</v>
      </c>
      <c r="D89" s="162"/>
      <c r="E89" s="162"/>
    </row>
    <row r="90" spans="1:7" ht="13.5" thickBot="1">
      <c r="A90" s="18"/>
      <c r="B90" s="18" t="s">
        <v>723</v>
      </c>
      <c r="C90" s="45">
        <v>376</v>
      </c>
      <c r="D90" s="163"/>
      <c r="E90" s="163"/>
    </row>
    <row r="91" spans="1:7" ht="14.25" thickTop="1" thickBot="1">
      <c r="A91" s="19"/>
      <c r="B91" s="53" t="s">
        <v>99</v>
      </c>
      <c r="C91" s="118"/>
      <c r="D91" s="112">
        <f>D67+D79+D90</f>
        <v>0</v>
      </c>
      <c r="E91" s="112">
        <f>E67+E79+E90</f>
        <v>0</v>
      </c>
    </row>
    <row r="92" spans="1:7" ht="14.25" thickTop="1" thickBot="1">
      <c r="A92" s="19">
        <v>4</v>
      </c>
      <c r="B92" s="19" t="s">
        <v>102</v>
      </c>
      <c r="C92" s="54"/>
      <c r="D92" s="109"/>
      <c r="E92" s="19"/>
    </row>
    <row r="93" spans="1:7" ht="14.25" thickTop="1" thickBot="1">
      <c r="A93" s="20">
        <v>5</v>
      </c>
      <c r="B93" s="19" t="s">
        <v>103</v>
      </c>
      <c r="C93" s="54"/>
      <c r="D93" s="111"/>
      <c r="E93" s="20"/>
    </row>
    <row r="94" spans="1:7" ht="13.5" thickTop="1">
      <c r="A94" s="17">
        <v>6</v>
      </c>
      <c r="B94" s="17" t="s">
        <v>104</v>
      </c>
      <c r="C94" s="55"/>
      <c r="D94" s="110"/>
      <c r="E94" s="17"/>
    </row>
    <row r="95" spans="1:7">
      <c r="A95" s="16"/>
      <c r="B95" s="16" t="s">
        <v>126</v>
      </c>
      <c r="C95" s="44">
        <v>486</v>
      </c>
      <c r="D95" s="346">
        <v>1644641.71</v>
      </c>
      <c r="E95" s="346">
        <v>1146410.1499999999</v>
      </c>
    </row>
    <row r="96" spans="1:7">
      <c r="A96" s="16"/>
      <c r="B96" s="16" t="s">
        <v>127</v>
      </c>
      <c r="C96" s="44">
        <v>481</v>
      </c>
      <c r="D96" s="282">
        <v>863361.33</v>
      </c>
      <c r="E96" s="281"/>
    </row>
    <row r="97" spans="1:7">
      <c r="A97" s="16"/>
      <c r="B97" s="16" t="s">
        <v>128</v>
      </c>
      <c r="C97" s="44">
        <v>483</v>
      </c>
      <c r="D97" s="162"/>
      <c r="E97" s="16"/>
    </row>
    <row r="98" spans="1:7" ht="13.5" thickBot="1">
      <c r="A98" s="18"/>
      <c r="B98" s="18" t="s">
        <v>129</v>
      </c>
      <c r="C98" s="45">
        <v>487</v>
      </c>
      <c r="D98" s="163"/>
      <c r="E98" s="18"/>
    </row>
    <row r="99" spans="1:7" ht="14.25" thickTop="1" thickBot="1">
      <c r="A99" s="19"/>
      <c r="B99" s="19" t="s">
        <v>217</v>
      </c>
      <c r="C99" s="52"/>
      <c r="D99" s="109">
        <f>SUM(D95:D98)</f>
        <v>2508003.04</v>
      </c>
      <c r="E99" s="109">
        <f>SUM(E95:E98)</f>
        <v>1146410.1499999999</v>
      </c>
      <c r="G99" s="13"/>
    </row>
    <row r="100" spans="1:7" ht="16.5" thickTop="1" thickBot="1">
      <c r="A100" s="21"/>
      <c r="B100" s="152" t="s">
        <v>218</v>
      </c>
      <c r="C100" s="157"/>
      <c r="D100" s="113">
        <f>D39+D64+D91+D92+D99</f>
        <v>4351490</v>
      </c>
      <c r="E100" s="113">
        <f>+E39+E64+E91+E99</f>
        <v>1728845</v>
      </c>
    </row>
    <row r="101" spans="1:7" ht="14.25" thickTop="1">
      <c r="A101" s="158" t="s">
        <v>79</v>
      </c>
      <c r="B101" s="26" t="s">
        <v>105</v>
      </c>
      <c r="C101" s="159"/>
      <c r="D101" s="114"/>
      <c r="E101" s="26"/>
    </row>
    <row r="102" spans="1:7">
      <c r="A102" s="16">
        <v>1</v>
      </c>
      <c r="B102" s="16" t="s">
        <v>106</v>
      </c>
      <c r="C102" s="51"/>
      <c r="D102" s="162"/>
      <c r="E102" s="16"/>
    </row>
    <row r="103" spans="1:7">
      <c r="A103" s="16"/>
      <c r="B103" s="16" t="s">
        <v>314</v>
      </c>
      <c r="C103" s="44" t="s">
        <v>219</v>
      </c>
      <c r="D103" s="162"/>
      <c r="E103" s="16"/>
      <c r="G103" s="22"/>
    </row>
    <row r="104" spans="1:7">
      <c r="A104" s="16"/>
      <c r="B104" s="16" t="s">
        <v>315</v>
      </c>
      <c r="C104" s="50">
        <v>2961</v>
      </c>
      <c r="D104" s="162"/>
      <c r="E104" s="16"/>
    </row>
    <row r="105" spans="1:7">
      <c r="A105" s="16"/>
      <c r="B105" s="16" t="s">
        <v>316</v>
      </c>
      <c r="C105" s="50">
        <v>262</v>
      </c>
      <c r="D105" s="162"/>
      <c r="E105" s="16"/>
    </row>
    <row r="106" spans="1:7">
      <c r="A106" s="16"/>
      <c r="B106" s="16" t="s">
        <v>317</v>
      </c>
      <c r="C106" s="50">
        <v>2962</v>
      </c>
      <c r="D106" s="162"/>
      <c r="E106" s="16"/>
    </row>
    <row r="107" spans="1:7">
      <c r="A107" s="16"/>
      <c r="B107" s="16" t="s">
        <v>318</v>
      </c>
      <c r="C107" s="50">
        <v>263</v>
      </c>
      <c r="D107" s="162"/>
      <c r="E107" s="16"/>
    </row>
    <row r="108" spans="1:7">
      <c r="A108" s="16"/>
      <c r="B108" s="16" t="s">
        <v>319</v>
      </c>
      <c r="C108" s="50">
        <v>2964</v>
      </c>
      <c r="D108" s="162"/>
      <c r="E108" s="16"/>
    </row>
    <row r="109" spans="1:7">
      <c r="A109" s="16"/>
      <c r="B109" s="16" t="s">
        <v>135</v>
      </c>
      <c r="C109" s="50">
        <v>265</v>
      </c>
      <c r="D109" s="162"/>
      <c r="E109" s="16"/>
    </row>
    <row r="110" spans="1:7">
      <c r="A110" s="16"/>
      <c r="B110" s="16" t="s">
        <v>320</v>
      </c>
      <c r="C110" s="50">
        <v>268</v>
      </c>
      <c r="D110" s="162"/>
      <c r="E110" s="16"/>
    </row>
    <row r="111" spans="1:7">
      <c r="A111" s="16"/>
      <c r="B111" s="16" t="s">
        <v>321</v>
      </c>
      <c r="C111" s="44">
        <v>2965</v>
      </c>
      <c r="D111" s="162"/>
      <c r="E111" s="16"/>
    </row>
    <row r="112" spans="1:7">
      <c r="A112" s="16"/>
      <c r="B112" s="16" t="s">
        <v>322</v>
      </c>
      <c r="C112" s="50">
        <v>2966</v>
      </c>
      <c r="D112" s="162"/>
      <c r="E112" s="16"/>
    </row>
    <row r="113" spans="1:5">
      <c r="A113" s="16"/>
      <c r="B113" s="16" t="s">
        <v>324</v>
      </c>
      <c r="C113" s="44" t="s">
        <v>323</v>
      </c>
      <c r="D113" s="162"/>
      <c r="E113" s="16"/>
    </row>
    <row r="114" spans="1:5">
      <c r="A114" s="16"/>
      <c r="B114" s="16" t="s">
        <v>325</v>
      </c>
      <c r="C114" s="50">
        <v>451</v>
      </c>
      <c r="D114" s="162"/>
      <c r="E114" s="16"/>
    </row>
    <row r="115" spans="1:5">
      <c r="A115" s="16"/>
      <c r="B115" s="16" t="s">
        <v>326</v>
      </c>
      <c r="C115" s="50">
        <v>455</v>
      </c>
      <c r="D115" s="162"/>
      <c r="E115" s="16"/>
    </row>
    <row r="116" spans="1:5">
      <c r="A116" s="16"/>
      <c r="B116" s="16" t="s">
        <v>327</v>
      </c>
      <c r="C116" s="50">
        <v>457</v>
      </c>
      <c r="D116" s="162"/>
      <c r="E116" s="16"/>
    </row>
    <row r="117" spans="1:5">
      <c r="A117" s="16"/>
      <c r="B117" s="16" t="s">
        <v>195</v>
      </c>
      <c r="C117" s="44" t="s">
        <v>328</v>
      </c>
      <c r="D117" s="162"/>
      <c r="E117" s="16"/>
    </row>
    <row r="118" spans="1:5">
      <c r="A118" s="16"/>
      <c r="B118" s="16" t="s">
        <v>452</v>
      </c>
      <c r="C118" s="44" t="s">
        <v>329</v>
      </c>
      <c r="D118" s="162"/>
      <c r="E118" s="16"/>
    </row>
    <row r="119" spans="1:5">
      <c r="A119" s="16"/>
      <c r="B119" s="16" t="s">
        <v>196</v>
      </c>
      <c r="C119" s="44" t="s">
        <v>330</v>
      </c>
      <c r="D119" s="162"/>
      <c r="E119" s="16"/>
    </row>
    <row r="120" spans="1:5">
      <c r="A120" s="16"/>
      <c r="B120" s="16" t="s">
        <v>197</v>
      </c>
      <c r="C120" s="44" t="s">
        <v>331</v>
      </c>
      <c r="D120" s="162"/>
      <c r="E120" s="16"/>
    </row>
    <row r="121" spans="1:5">
      <c r="A121" s="16"/>
      <c r="B121" s="16" t="s">
        <v>198</v>
      </c>
      <c r="C121" s="44" t="s">
        <v>332</v>
      </c>
      <c r="D121" s="162"/>
      <c r="E121" s="16"/>
    </row>
    <row r="122" spans="1:5">
      <c r="A122" s="16"/>
      <c r="B122" s="14" t="s">
        <v>453</v>
      </c>
      <c r="C122" s="44" t="s">
        <v>333</v>
      </c>
      <c r="D122" s="162"/>
      <c r="E122" s="16"/>
    </row>
    <row r="123" spans="1:5">
      <c r="A123" s="16"/>
      <c r="B123" s="16" t="s">
        <v>199</v>
      </c>
      <c r="C123" s="44" t="s">
        <v>334</v>
      </c>
      <c r="D123" s="162"/>
      <c r="E123" s="16"/>
    </row>
    <row r="124" spans="1:5">
      <c r="A124" s="16"/>
      <c r="B124" s="16" t="s">
        <v>335</v>
      </c>
      <c r="C124" s="44" t="s">
        <v>323</v>
      </c>
      <c r="D124" s="162"/>
      <c r="E124" s="16"/>
    </row>
    <row r="125" spans="1:5">
      <c r="A125" s="16"/>
      <c r="B125" s="16" t="s">
        <v>454</v>
      </c>
      <c r="C125" s="44" t="s">
        <v>336</v>
      </c>
      <c r="D125" s="162"/>
      <c r="E125" s="16"/>
    </row>
    <row r="126" spans="1:5">
      <c r="A126" s="16"/>
      <c r="B126" s="16" t="s">
        <v>455</v>
      </c>
      <c r="C126" s="44" t="s">
        <v>337</v>
      </c>
      <c r="D126" s="162"/>
      <c r="E126" s="16"/>
    </row>
    <row r="127" spans="1:5">
      <c r="A127" s="16"/>
      <c r="B127" s="16" t="s">
        <v>338</v>
      </c>
      <c r="C127" s="44" t="s">
        <v>323</v>
      </c>
      <c r="D127" s="162"/>
      <c r="E127" s="16"/>
    </row>
    <row r="128" spans="1:5">
      <c r="A128" s="16"/>
      <c r="B128" s="16" t="s">
        <v>456</v>
      </c>
      <c r="C128" s="44" t="s">
        <v>339</v>
      </c>
      <c r="D128" s="162"/>
      <c r="E128" s="16"/>
    </row>
    <row r="129" spans="1:5">
      <c r="A129" s="16"/>
      <c r="B129" s="16" t="s">
        <v>457</v>
      </c>
      <c r="C129" s="44" t="s">
        <v>340</v>
      </c>
      <c r="D129" s="162"/>
      <c r="E129" s="16"/>
    </row>
    <row r="130" spans="1:5">
      <c r="A130" s="16"/>
      <c r="B130" s="16" t="s">
        <v>458</v>
      </c>
      <c r="C130" s="44" t="s">
        <v>341</v>
      </c>
      <c r="D130" s="162"/>
      <c r="E130" s="16"/>
    </row>
    <row r="131" spans="1:5">
      <c r="A131" s="16"/>
      <c r="B131" s="16" t="s">
        <v>459</v>
      </c>
      <c r="C131" s="44" t="s">
        <v>342</v>
      </c>
      <c r="D131" s="162"/>
      <c r="E131" s="16"/>
    </row>
    <row r="132" spans="1:5">
      <c r="A132" s="16"/>
      <c r="B132" s="16" t="s">
        <v>200</v>
      </c>
      <c r="C132" s="44" t="s">
        <v>343</v>
      </c>
      <c r="D132" s="162"/>
      <c r="E132" s="16"/>
    </row>
    <row r="133" spans="1:5">
      <c r="A133" s="16"/>
      <c r="B133" s="16" t="s">
        <v>460</v>
      </c>
      <c r="C133" s="44" t="s">
        <v>344</v>
      </c>
      <c r="D133" s="162"/>
      <c r="E133" s="16"/>
    </row>
    <row r="134" spans="1:5">
      <c r="A134" s="16"/>
      <c r="B134" s="16" t="s">
        <v>440</v>
      </c>
      <c r="C134" s="44" t="s">
        <v>345</v>
      </c>
      <c r="D134" s="162"/>
      <c r="E134" s="16"/>
    </row>
    <row r="135" spans="1:5">
      <c r="A135" s="16"/>
      <c r="B135" s="16" t="s">
        <v>441</v>
      </c>
      <c r="C135" s="44" t="s">
        <v>336</v>
      </c>
      <c r="D135" s="162"/>
      <c r="E135" s="16"/>
    </row>
    <row r="136" spans="1:5">
      <c r="A136" s="16"/>
      <c r="B136" s="16" t="s">
        <v>442</v>
      </c>
      <c r="C136" s="44" t="s">
        <v>337</v>
      </c>
      <c r="D136" s="162"/>
      <c r="E136" s="16"/>
    </row>
    <row r="137" spans="1:5">
      <c r="A137" s="16"/>
      <c r="B137" s="16" t="s">
        <v>461</v>
      </c>
      <c r="C137" s="44" t="s">
        <v>346</v>
      </c>
      <c r="D137" s="162"/>
      <c r="E137" s="16"/>
    </row>
    <row r="138" spans="1:5">
      <c r="A138" s="16"/>
      <c r="B138" s="16" t="s">
        <v>347</v>
      </c>
      <c r="C138" s="44" t="s">
        <v>334</v>
      </c>
      <c r="D138" s="162"/>
      <c r="E138" s="16"/>
    </row>
    <row r="139" spans="1:5">
      <c r="A139" s="16"/>
      <c r="B139" s="16" t="s">
        <v>462</v>
      </c>
      <c r="C139" s="44" t="s">
        <v>348</v>
      </c>
      <c r="D139" s="162"/>
      <c r="E139" s="16"/>
    </row>
    <row r="140" spans="1:5">
      <c r="A140" s="16"/>
      <c r="B140" s="16" t="s">
        <v>445</v>
      </c>
      <c r="C140" s="44" t="s">
        <v>349</v>
      </c>
      <c r="D140" s="162"/>
      <c r="E140" s="16"/>
    </row>
    <row r="141" spans="1:5">
      <c r="A141" s="16"/>
      <c r="B141" s="16" t="s">
        <v>351</v>
      </c>
      <c r="C141" s="44" t="s">
        <v>350</v>
      </c>
      <c r="D141" s="162"/>
      <c r="E141" s="16"/>
    </row>
    <row r="142" spans="1:5" ht="13.5" thickBot="1">
      <c r="A142" s="18"/>
      <c r="B142" s="18" t="s">
        <v>463</v>
      </c>
      <c r="C142" s="45" t="s">
        <v>352</v>
      </c>
      <c r="D142" s="163"/>
      <c r="E142" s="18"/>
    </row>
    <row r="143" spans="1:5" ht="14.25" thickTop="1" thickBot="1">
      <c r="A143" s="20"/>
      <c r="B143" s="20" t="s">
        <v>107</v>
      </c>
      <c r="C143" s="46"/>
      <c r="D143" s="111">
        <f>SUM(D102:D142)</f>
        <v>0</v>
      </c>
      <c r="E143" s="20">
        <f>SUM(E102:E142)</f>
        <v>0</v>
      </c>
    </row>
    <row r="144" spans="1:5" ht="14.25" thickTop="1" thickBot="1">
      <c r="A144" s="20">
        <v>2</v>
      </c>
      <c r="B144" s="104" t="s">
        <v>108</v>
      </c>
      <c r="C144" s="105"/>
      <c r="D144" s="111"/>
      <c r="E144" s="20"/>
    </row>
    <row r="145" spans="1:7" ht="13.5" thickTop="1">
      <c r="A145" s="17"/>
      <c r="B145" s="27" t="s">
        <v>353</v>
      </c>
      <c r="C145" s="47">
        <v>211</v>
      </c>
      <c r="D145" s="448"/>
      <c r="E145" s="451"/>
    </row>
    <row r="146" spans="1:7">
      <c r="A146" s="16"/>
      <c r="B146" s="14" t="s">
        <v>354</v>
      </c>
      <c r="C146" s="48">
        <v>2911</v>
      </c>
      <c r="D146" s="449"/>
      <c r="E146" s="450"/>
    </row>
    <row r="147" spans="1:7">
      <c r="A147" s="16"/>
      <c r="B147" s="14" t="s">
        <v>355</v>
      </c>
      <c r="C147" s="48">
        <v>212</v>
      </c>
      <c r="D147" s="449"/>
      <c r="E147" s="450"/>
    </row>
    <row r="148" spans="1:7">
      <c r="A148" s="16"/>
      <c r="B148" s="14" t="s">
        <v>356</v>
      </c>
      <c r="C148" s="48">
        <v>2912</v>
      </c>
      <c r="D148" s="450"/>
      <c r="E148" s="450"/>
    </row>
    <row r="149" spans="1:7">
      <c r="A149" s="16"/>
      <c r="B149" s="14" t="s">
        <v>357</v>
      </c>
      <c r="C149" s="48">
        <v>2812</v>
      </c>
      <c r="D149" s="166"/>
      <c r="E149" s="167"/>
    </row>
    <row r="150" spans="1:7">
      <c r="A150" s="16"/>
      <c r="B150" s="14" t="s">
        <v>358</v>
      </c>
      <c r="C150" s="44">
        <v>213</v>
      </c>
      <c r="D150" s="167"/>
      <c r="E150" s="167"/>
    </row>
    <row r="151" spans="1:7">
      <c r="A151" s="16"/>
      <c r="B151" s="14" t="s">
        <v>359</v>
      </c>
      <c r="C151" s="39">
        <v>2913</v>
      </c>
      <c r="D151" s="167"/>
      <c r="E151" s="16"/>
      <c r="G151" s="68"/>
    </row>
    <row r="152" spans="1:7">
      <c r="A152" s="16"/>
      <c r="B152" s="14" t="s">
        <v>360</v>
      </c>
      <c r="C152" s="39">
        <v>215</v>
      </c>
      <c r="D152" s="167"/>
      <c r="E152" s="167"/>
    </row>
    <row r="153" spans="1:7">
      <c r="A153" s="16"/>
      <c r="B153" s="14" t="s">
        <v>361</v>
      </c>
      <c r="C153" s="39">
        <v>2915</v>
      </c>
      <c r="D153" s="167"/>
      <c r="E153" s="16"/>
    </row>
    <row r="154" spans="1:7">
      <c r="A154" s="16"/>
      <c r="B154" s="14" t="s">
        <v>362</v>
      </c>
      <c r="C154" s="39">
        <v>2813</v>
      </c>
      <c r="D154" s="167"/>
      <c r="E154" s="167"/>
      <c r="G154" s="68"/>
    </row>
    <row r="155" spans="1:7">
      <c r="A155" s="16"/>
      <c r="B155" s="14" t="s">
        <v>363</v>
      </c>
      <c r="C155" s="39">
        <v>2815</v>
      </c>
      <c r="D155" s="167"/>
      <c r="E155" s="167"/>
      <c r="G155" s="68"/>
    </row>
    <row r="156" spans="1:7">
      <c r="A156" s="17"/>
      <c r="B156" s="14" t="s">
        <v>364</v>
      </c>
      <c r="C156" s="39">
        <v>218</v>
      </c>
      <c r="D156" s="167"/>
      <c r="E156" s="16"/>
    </row>
    <row r="157" spans="1:7">
      <c r="A157" s="16"/>
      <c r="B157" s="14" t="s">
        <v>365</v>
      </c>
      <c r="C157" s="39">
        <v>2181</v>
      </c>
      <c r="D157" s="167"/>
      <c r="E157" s="167"/>
    </row>
    <row r="158" spans="1:7">
      <c r="A158" s="16"/>
      <c r="B158" s="14" t="s">
        <v>366</v>
      </c>
      <c r="C158" s="39">
        <v>2182</v>
      </c>
      <c r="D158" s="167"/>
      <c r="E158" s="167"/>
    </row>
    <row r="159" spans="1:7">
      <c r="A159" s="16"/>
      <c r="B159" s="14" t="s">
        <v>367</v>
      </c>
      <c r="C159" s="39">
        <v>2183</v>
      </c>
      <c r="D159" s="167"/>
      <c r="E159" s="16"/>
    </row>
    <row r="160" spans="1:7">
      <c r="A160" s="16"/>
      <c r="B160" s="14" t="s">
        <v>368</v>
      </c>
      <c r="C160" s="39">
        <v>2918</v>
      </c>
      <c r="D160" s="167"/>
      <c r="E160" s="16"/>
    </row>
    <row r="161" spans="1:7">
      <c r="A161" s="16"/>
      <c r="B161" s="14" t="s">
        <v>369</v>
      </c>
      <c r="C161" s="39">
        <v>2818</v>
      </c>
      <c r="D161" s="167"/>
      <c r="E161" s="167"/>
    </row>
    <row r="162" spans="1:7" ht="13.5" thickBot="1">
      <c r="A162" s="18"/>
      <c r="B162" s="18" t="s">
        <v>130</v>
      </c>
      <c r="C162" s="45" t="s">
        <v>370</v>
      </c>
      <c r="D162" s="168"/>
      <c r="E162" s="18"/>
    </row>
    <row r="163" spans="1:7" ht="14.25" thickTop="1" thickBot="1">
      <c r="A163" s="20"/>
      <c r="B163" s="20" t="s">
        <v>98</v>
      </c>
      <c r="C163" s="49"/>
      <c r="D163" s="111">
        <f>SUM(D145:D161)</f>
        <v>0</v>
      </c>
      <c r="E163" s="111">
        <f>SUM(E145:E161)</f>
        <v>0</v>
      </c>
      <c r="G163" s="68"/>
    </row>
    <row r="164" spans="1:7" ht="13.5" thickTop="1">
      <c r="A164" s="17">
        <v>3</v>
      </c>
      <c r="B164" s="27" t="s">
        <v>109</v>
      </c>
      <c r="C164" s="42"/>
      <c r="D164" s="166"/>
      <c r="E164" s="17"/>
    </row>
    <row r="165" spans="1:7">
      <c r="A165" s="16"/>
      <c r="B165" s="16" t="s">
        <v>371</v>
      </c>
      <c r="C165" s="39">
        <v>24</v>
      </c>
      <c r="D165" s="167"/>
      <c r="E165" s="16"/>
    </row>
    <row r="166" spans="1:7">
      <c r="A166" s="16"/>
      <c r="B166" s="16" t="s">
        <v>372</v>
      </c>
      <c r="C166" s="39">
        <v>284</v>
      </c>
      <c r="D166" s="167"/>
      <c r="E166" s="16"/>
    </row>
    <row r="167" spans="1:7" ht="13.5" thickBot="1">
      <c r="A167" s="18"/>
      <c r="B167" s="18" t="s">
        <v>373</v>
      </c>
      <c r="C167" s="40">
        <v>293</v>
      </c>
      <c r="D167" s="168"/>
      <c r="E167" s="18"/>
    </row>
    <row r="168" spans="1:7" ht="14.25" thickTop="1" thickBot="1">
      <c r="A168" s="20"/>
      <c r="B168" s="20" t="s">
        <v>99</v>
      </c>
      <c r="C168" s="49"/>
      <c r="D168" s="115">
        <f>SUM(D164:D167)</f>
        <v>0</v>
      </c>
      <c r="E168" s="20">
        <f>SUM(E164:E167)</f>
        <v>0</v>
      </c>
    </row>
    <row r="169" spans="1:7" ht="13.5" thickTop="1">
      <c r="A169" s="17">
        <v>4</v>
      </c>
      <c r="B169" s="17" t="s">
        <v>110</v>
      </c>
      <c r="C169" s="42"/>
      <c r="D169" s="166"/>
      <c r="E169" s="17"/>
    </row>
    <row r="170" spans="1:7">
      <c r="A170" s="16"/>
      <c r="B170" s="16" t="s">
        <v>374</v>
      </c>
      <c r="C170" s="39">
        <v>201</v>
      </c>
      <c r="D170" s="167"/>
      <c r="E170" s="16"/>
    </row>
    <row r="171" spans="1:7">
      <c r="A171" s="16"/>
      <c r="B171" s="16" t="s">
        <v>375</v>
      </c>
      <c r="C171" s="39">
        <v>2801</v>
      </c>
      <c r="D171" s="167"/>
      <c r="E171" s="16"/>
    </row>
    <row r="172" spans="1:7">
      <c r="A172" s="16"/>
      <c r="B172" s="16" t="s">
        <v>376</v>
      </c>
      <c r="C172" s="39">
        <v>2901</v>
      </c>
      <c r="D172" s="167"/>
      <c r="E172" s="16"/>
    </row>
    <row r="173" spans="1:7">
      <c r="A173" s="16"/>
      <c r="B173" s="16" t="s">
        <v>377</v>
      </c>
      <c r="C173" s="39">
        <v>205</v>
      </c>
      <c r="D173" s="167"/>
      <c r="E173" s="16"/>
    </row>
    <row r="174" spans="1:7">
      <c r="A174" s="16"/>
      <c r="B174" s="16" t="s">
        <v>378</v>
      </c>
      <c r="C174" s="39">
        <v>2805</v>
      </c>
      <c r="D174" s="167"/>
      <c r="E174" s="16"/>
    </row>
    <row r="175" spans="1:7">
      <c r="A175" s="16"/>
      <c r="B175" s="16" t="s">
        <v>379</v>
      </c>
      <c r="C175" s="39">
        <v>2905</v>
      </c>
      <c r="D175" s="167"/>
      <c r="E175" s="16"/>
    </row>
    <row r="176" spans="1:7">
      <c r="A176" s="16"/>
      <c r="B176" s="16" t="s">
        <v>380</v>
      </c>
      <c r="C176" s="39">
        <v>208</v>
      </c>
      <c r="D176" s="167"/>
      <c r="E176" s="16"/>
    </row>
    <row r="177" spans="1:10">
      <c r="A177" s="16"/>
      <c r="B177" s="16" t="s">
        <v>381</v>
      </c>
      <c r="C177" s="39">
        <v>2808</v>
      </c>
      <c r="D177" s="167"/>
      <c r="E177" s="16"/>
    </row>
    <row r="178" spans="1:10" ht="13.5" thickBot="1">
      <c r="A178" s="18"/>
      <c r="B178" s="18" t="s">
        <v>382</v>
      </c>
      <c r="C178" s="40">
        <v>2908</v>
      </c>
      <c r="D178" s="168"/>
      <c r="E178" s="18"/>
    </row>
    <row r="179" spans="1:10" ht="14.25" thickTop="1" thickBot="1">
      <c r="A179" s="20"/>
      <c r="B179" s="20" t="s">
        <v>101</v>
      </c>
      <c r="C179" s="49"/>
      <c r="D179" s="115">
        <f>SUM(D170:D178)</f>
        <v>0</v>
      </c>
      <c r="E179" s="20">
        <f>SUM(E170:E178)</f>
        <v>0</v>
      </c>
    </row>
    <row r="180" spans="1:10" ht="14.25" thickTop="1" thickBot="1">
      <c r="A180" s="20">
        <v>5</v>
      </c>
      <c r="B180" s="20" t="s">
        <v>383</v>
      </c>
      <c r="C180" s="49">
        <v>4562</v>
      </c>
      <c r="D180" s="115">
        <v>0</v>
      </c>
      <c r="E180" s="20"/>
    </row>
    <row r="181" spans="1:10" ht="14.25" thickTop="1" thickBot="1">
      <c r="A181" s="19">
        <v>6</v>
      </c>
      <c r="B181" s="19" t="s">
        <v>111</v>
      </c>
      <c r="C181" s="41"/>
      <c r="D181" s="116"/>
      <c r="E181" s="19"/>
    </row>
    <row r="182" spans="1:10" ht="16.5" thickTop="1" thickBot="1">
      <c r="A182" s="21"/>
      <c r="B182" s="152" t="s">
        <v>131</v>
      </c>
      <c r="C182" s="43"/>
      <c r="D182" s="117">
        <f>+D143+D163+D168+D179</f>
        <v>0</v>
      </c>
      <c r="E182" s="117">
        <f>+E143+E163+E168+E179</f>
        <v>0</v>
      </c>
    </row>
    <row r="183" spans="1:10" ht="21" thickTop="1" thickBot="1">
      <c r="A183" s="145"/>
      <c r="B183" s="146" t="s">
        <v>132</v>
      </c>
      <c r="C183" s="147"/>
      <c r="D183" s="148">
        <f>+D182+D100</f>
        <v>4351490</v>
      </c>
      <c r="E183" s="148">
        <f>+E182+E100</f>
        <v>1728845</v>
      </c>
    </row>
    <row r="184" spans="1:10" ht="13.5" thickTop="1">
      <c r="D184" s="169"/>
      <c r="E184" s="170"/>
      <c r="G184" s="68"/>
      <c r="H184" s="68"/>
      <c r="I184" s="68"/>
      <c r="J184" s="68"/>
    </row>
    <row r="185" spans="1:10">
      <c r="D185" s="169"/>
      <c r="E185" s="170"/>
      <c r="G185" s="68"/>
      <c r="H185" s="68"/>
      <c r="I185" s="68"/>
      <c r="J185" s="68"/>
    </row>
    <row r="186" spans="1:10">
      <c r="D186" s="169"/>
      <c r="E186" s="170"/>
      <c r="G186" s="68"/>
      <c r="H186" s="68"/>
      <c r="I186" s="68"/>
      <c r="J186" s="68"/>
    </row>
    <row r="187" spans="1:10">
      <c r="D187" s="169"/>
      <c r="E187" s="170"/>
      <c r="G187" s="68"/>
      <c r="H187" s="68"/>
      <c r="I187" s="68"/>
      <c r="J187" s="68"/>
    </row>
    <row r="188" spans="1:10">
      <c r="D188" s="169"/>
      <c r="E188" s="170"/>
      <c r="G188" s="68"/>
      <c r="H188" s="68"/>
      <c r="I188" s="68"/>
      <c r="J188" s="68"/>
    </row>
    <row r="189" spans="1:10">
      <c r="D189" s="169"/>
      <c r="E189" s="170"/>
      <c r="G189" s="68"/>
      <c r="H189" s="68"/>
      <c r="I189" s="68"/>
      <c r="J189" s="68"/>
    </row>
    <row r="190" spans="1:10">
      <c r="D190" s="171"/>
      <c r="E190" s="170"/>
      <c r="G190" s="68"/>
      <c r="H190" s="68"/>
      <c r="I190" s="68"/>
      <c r="J190" s="68"/>
    </row>
    <row r="191" spans="1:10" ht="18">
      <c r="A191" s="469" t="s">
        <v>747</v>
      </c>
      <c r="B191" s="469"/>
      <c r="C191" s="243"/>
      <c r="D191" s="470" t="s">
        <v>728</v>
      </c>
      <c r="E191" s="470"/>
      <c r="G191" s="68"/>
      <c r="H191" s="68"/>
      <c r="I191" s="68"/>
      <c r="J191" s="68"/>
    </row>
    <row r="192" spans="1:10" ht="18">
      <c r="A192" s="469" t="s">
        <v>748</v>
      </c>
      <c r="B192" s="469"/>
      <c r="C192" s="243"/>
      <c r="D192" s="470" t="s">
        <v>729</v>
      </c>
      <c r="E192" s="470"/>
      <c r="G192" s="68"/>
      <c r="H192" s="68"/>
      <c r="I192" s="68"/>
      <c r="J192" s="68"/>
    </row>
    <row r="193" spans="4:10">
      <c r="D193" s="171"/>
      <c r="E193" s="170"/>
      <c r="G193" s="68"/>
      <c r="H193" s="68"/>
      <c r="I193" s="68"/>
      <c r="J193" s="68"/>
    </row>
    <row r="194" spans="4:10">
      <c r="D194" s="171"/>
      <c r="E194" s="170"/>
      <c r="G194" s="68"/>
      <c r="H194" s="68"/>
      <c r="I194" s="68"/>
      <c r="J194" s="68"/>
    </row>
    <row r="195" spans="4:10">
      <c r="D195" s="171"/>
      <c r="E195" s="170"/>
      <c r="G195" s="68"/>
      <c r="H195" s="68"/>
      <c r="I195" s="68"/>
      <c r="J195" s="68"/>
    </row>
    <row r="196" spans="4:10">
      <c r="D196" s="171"/>
      <c r="E196" s="170"/>
      <c r="G196" s="68"/>
      <c r="H196" s="68"/>
      <c r="I196" s="68"/>
      <c r="J196" s="68"/>
    </row>
    <row r="197" spans="4:10">
      <c r="D197" s="171"/>
      <c r="E197" s="170"/>
      <c r="G197" s="68"/>
      <c r="H197" s="68"/>
      <c r="I197" s="68"/>
      <c r="J197" s="68"/>
    </row>
    <row r="198" spans="4:10">
      <c r="D198" s="171"/>
      <c r="E198" s="170"/>
      <c r="G198" s="68"/>
      <c r="H198" s="68"/>
      <c r="I198" s="68"/>
      <c r="J198" s="68"/>
    </row>
    <row r="199" spans="4:10">
      <c r="D199" s="171"/>
      <c r="E199" s="170"/>
      <c r="G199" s="68"/>
      <c r="H199" s="68"/>
      <c r="I199" s="68"/>
      <c r="J199" s="68"/>
    </row>
    <row r="200" spans="4:10">
      <c r="D200" s="171"/>
      <c r="E200" s="170"/>
      <c r="G200" s="68"/>
      <c r="H200" s="68"/>
      <c r="I200" s="68"/>
      <c r="J200" s="68"/>
    </row>
    <row r="201" spans="4:10">
      <c r="D201" s="171"/>
      <c r="E201" s="170"/>
      <c r="G201" s="68"/>
      <c r="H201" s="68"/>
      <c r="I201" s="68"/>
      <c r="J201" s="68"/>
    </row>
    <row r="202" spans="4:10">
      <c r="D202" s="170"/>
      <c r="E202" s="170"/>
      <c r="G202" s="68"/>
      <c r="H202" s="68"/>
      <c r="I202" s="68"/>
      <c r="J202" s="68"/>
    </row>
    <row r="203" spans="4:10">
      <c r="D203" s="170"/>
      <c r="E203" s="170"/>
      <c r="G203" s="68"/>
      <c r="H203" s="68"/>
      <c r="I203" s="68"/>
      <c r="J203" s="68"/>
    </row>
    <row r="204" spans="4:10">
      <c r="D204" s="170"/>
      <c r="E204" s="170"/>
      <c r="G204" s="68"/>
      <c r="H204" s="68"/>
      <c r="I204" s="68"/>
      <c r="J204" s="68"/>
    </row>
    <row r="205" spans="4:10">
      <c r="D205" s="170"/>
      <c r="E205" s="170"/>
      <c r="G205" s="68"/>
      <c r="H205" s="68"/>
      <c r="I205" s="68"/>
      <c r="J205" s="68"/>
    </row>
    <row r="206" spans="4:10">
      <c r="D206" s="170"/>
      <c r="E206" s="170"/>
      <c r="G206" s="68"/>
      <c r="H206" s="68"/>
      <c r="I206" s="68"/>
      <c r="J206" s="68"/>
    </row>
    <row r="207" spans="4:10">
      <c r="D207" s="170"/>
      <c r="E207" s="170"/>
      <c r="G207" s="68"/>
      <c r="H207" s="68"/>
      <c r="I207" s="68"/>
      <c r="J207" s="68"/>
    </row>
    <row r="208" spans="4:10">
      <c r="D208" s="170"/>
      <c r="E208" s="170"/>
      <c r="G208" s="68"/>
      <c r="H208" s="68"/>
      <c r="I208" s="68"/>
      <c r="J208" s="68"/>
    </row>
    <row r="209" spans="4:10">
      <c r="D209" s="170"/>
      <c r="E209" s="170"/>
      <c r="G209" s="68"/>
      <c r="H209" s="68"/>
      <c r="I209" s="68"/>
      <c r="J209" s="68"/>
    </row>
    <row r="210" spans="4:10">
      <c r="D210" s="170"/>
      <c r="E210" s="170"/>
      <c r="G210" s="68"/>
      <c r="H210" s="68"/>
      <c r="I210" s="68"/>
      <c r="J210" s="68"/>
    </row>
    <row r="211" spans="4:10">
      <c r="D211" s="170"/>
      <c r="E211" s="170"/>
    </row>
    <row r="212" spans="4:10">
      <c r="D212" s="170"/>
      <c r="E212" s="170"/>
    </row>
    <row r="213" spans="4:10">
      <c r="D213" s="170"/>
      <c r="E213" s="170"/>
    </row>
    <row r="214" spans="4:10">
      <c r="D214" s="170"/>
      <c r="E214" s="170"/>
    </row>
    <row r="215" spans="4:10">
      <c r="D215" s="170"/>
      <c r="E215" s="170"/>
    </row>
    <row r="216" spans="4:10">
      <c r="D216" s="170"/>
      <c r="E216" s="170"/>
    </row>
    <row r="217" spans="4:10">
      <c r="D217" s="170"/>
      <c r="E217" s="170"/>
    </row>
    <row r="218" spans="4:10">
      <c r="D218" s="170"/>
      <c r="E218" s="170"/>
    </row>
    <row r="219" spans="4:10">
      <c r="D219" s="170"/>
      <c r="E219" s="170"/>
    </row>
    <row r="220" spans="4:10">
      <c r="D220" s="170"/>
      <c r="E220" s="170"/>
    </row>
    <row r="221" spans="4:10">
      <c r="D221" s="170"/>
      <c r="E221" s="170"/>
    </row>
    <row r="222" spans="4:10">
      <c r="D222" s="170"/>
      <c r="E222" s="170"/>
    </row>
    <row r="223" spans="4:10">
      <c r="D223" s="170"/>
      <c r="E223" s="170"/>
    </row>
    <row r="224" spans="4:10">
      <c r="D224" s="170"/>
      <c r="E224" s="170"/>
    </row>
    <row r="225" spans="4:5">
      <c r="D225" s="170"/>
      <c r="E225" s="170"/>
    </row>
    <row r="226" spans="4:5">
      <c r="D226" s="170"/>
      <c r="E226" s="170"/>
    </row>
    <row r="227" spans="4:5">
      <c r="D227" s="170"/>
      <c r="E227" s="170"/>
    </row>
    <row r="228" spans="4:5">
      <c r="D228" s="170"/>
      <c r="E228" s="170"/>
    </row>
    <row r="229" spans="4:5">
      <c r="D229" s="170"/>
      <c r="E229" s="170"/>
    </row>
    <row r="230" spans="4:5">
      <c r="D230" s="170"/>
      <c r="E230" s="170"/>
    </row>
    <row r="231" spans="4:5">
      <c r="D231" s="170"/>
      <c r="E231" s="170"/>
    </row>
    <row r="232" spans="4:5">
      <c r="D232" s="170"/>
      <c r="E232" s="170"/>
    </row>
    <row r="233" spans="4:5">
      <c r="D233" s="170"/>
      <c r="E233" s="170"/>
    </row>
    <row r="234" spans="4:5">
      <c r="D234" s="170"/>
      <c r="E234" s="170"/>
    </row>
    <row r="235" spans="4:5">
      <c r="D235" s="170"/>
      <c r="E235" s="170"/>
    </row>
    <row r="236" spans="4:5">
      <c r="D236" s="170"/>
      <c r="E236" s="170"/>
    </row>
    <row r="237" spans="4:5">
      <c r="D237" s="170"/>
      <c r="E237" s="170"/>
    </row>
    <row r="238" spans="4:5">
      <c r="D238" s="170"/>
      <c r="E238" s="170"/>
    </row>
    <row r="239" spans="4:5">
      <c r="D239" s="170"/>
      <c r="E239" s="170"/>
    </row>
    <row r="240" spans="4:5">
      <c r="D240" s="170"/>
      <c r="E240" s="170"/>
    </row>
    <row r="241" spans="4:5">
      <c r="D241" s="170"/>
      <c r="E241" s="170"/>
    </row>
    <row r="242" spans="4:5">
      <c r="D242" s="170"/>
      <c r="E242" s="170"/>
    </row>
    <row r="243" spans="4:5">
      <c r="D243" s="170"/>
      <c r="E243" s="170"/>
    </row>
    <row r="244" spans="4:5">
      <c r="D244" s="170"/>
      <c r="E244" s="170"/>
    </row>
    <row r="245" spans="4:5">
      <c r="D245" s="170"/>
      <c r="E245" s="170"/>
    </row>
    <row r="246" spans="4:5">
      <c r="D246" s="170"/>
      <c r="E246" s="170"/>
    </row>
    <row r="247" spans="4:5">
      <c r="D247" s="170"/>
      <c r="E247" s="170"/>
    </row>
    <row r="248" spans="4:5">
      <c r="D248" s="170"/>
      <c r="E248" s="170"/>
    </row>
    <row r="249" spans="4:5">
      <c r="D249" s="170"/>
      <c r="E249" s="170"/>
    </row>
    <row r="250" spans="4:5">
      <c r="D250" s="170"/>
      <c r="E250" s="170"/>
    </row>
    <row r="251" spans="4:5">
      <c r="D251" s="170"/>
      <c r="E251" s="170"/>
    </row>
    <row r="252" spans="4:5">
      <c r="D252" s="170"/>
      <c r="E252" s="170"/>
    </row>
    <row r="253" spans="4:5">
      <c r="D253" s="170"/>
      <c r="E253" s="170"/>
    </row>
    <row r="254" spans="4:5">
      <c r="D254" s="170"/>
      <c r="E254" s="170"/>
    </row>
    <row r="255" spans="4:5">
      <c r="D255" s="170"/>
      <c r="E255" s="170"/>
    </row>
    <row r="256" spans="4:5">
      <c r="D256" s="170"/>
      <c r="E256" s="170"/>
    </row>
    <row r="257" spans="4:5">
      <c r="D257" s="170"/>
      <c r="E257" s="170"/>
    </row>
    <row r="258" spans="4:5">
      <c r="D258" s="170"/>
      <c r="E258" s="170"/>
    </row>
    <row r="259" spans="4:5">
      <c r="D259" s="170"/>
      <c r="E259" s="170"/>
    </row>
    <row r="260" spans="4:5">
      <c r="D260" s="170"/>
      <c r="E260" s="170"/>
    </row>
    <row r="261" spans="4:5">
      <c r="D261" s="170"/>
      <c r="E261" s="170"/>
    </row>
    <row r="262" spans="4:5">
      <c r="D262" s="170"/>
      <c r="E262" s="170"/>
    </row>
    <row r="263" spans="4:5">
      <c r="D263" s="170"/>
      <c r="E263" s="170"/>
    </row>
    <row r="264" spans="4:5">
      <c r="D264" s="170"/>
      <c r="E264" s="170"/>
    </row>
    <row r="265" spans="4:5">
      <c r="D265" s="170"/>
      <c r="E265" s="170"/>
    </row>
    <row r="266" spans="4:5">
      <c r="D266" s="170"/>
      <c r="E266" s="170"/>
    </row>
    <row r="267" spans="4:5">
      <c r="D267" s="170"/>
      <c r="E267" s="170"/>
    </row>
    <row r="268" spans="4:5">
      <c r="D268" s="170"/>
      <c r="E268" s="170"/>
    </row>
    <row r="269" spans="4:5">
      <c r="D269" s="170"/>
      <c r="E269" s="170"/>
    </row>
    <row r="270" spans="4:5">
      <c r="D270" s="170"/>
      <c r="E270" s="170"/>
    </row>
    <row r="271" spans="4:5">
      <c r="D271" s="170"/>
      <c r="E271" s="170"/>
    </row>
    <row r="272" spans="4:5">
      <c r="D272" s="170"/>
      <c r="E272" s="170"/>
    </row>
    <row r="273" spans="4:5">
      <c r="D273" s="170"/>
      <c r="E273" s="170"/>
    </row>
    <row r="274" spans="4:5">
      <c r="D274" s="170"/>
      <c r="E274" s="170"/>
    </row>
    <row r="275" spans="4:5">
      <c r="D275" s="170"/>
      <c r="E275" s="170"/>
    </row>
    <row r="276" spans="4:5">
      <c r="D276" s="170"/>
      <c r="E276" s="170"/>
    </row>
    <row r="277" spans="4:5">
      <c r="D277" s="170"/>
      <c r="E277" s="170"/>
    </row>
    <row r="278" spans="4:5">
      <c r="D278" s="170"/>
      <c r="E278" s="170"/>
    </row>
    <row r="279" spans="4:5">
      <c r="D279" s="170"/>
      <c r="E279" s="170"/>
    </row>
    <row r="280" spans="4:5">
      <c r="D280" s="170"/>
      <c r="E280" s="170"/>
    </row>
    <row r="281" spans="4:5">
      <c r="D281" s="170"/>
      <c r="E281" s="170"/>
    </row>
    <row r="282" spans="4:5">
      <c r="D282" s="170"/>
      <c r="E282" s="170"/>
    </row>
    <row r="283" spans="4:5">
      <c r="D283" s="170"/>
      <c r="E283" s="170"/>
    </row>
    <row r="284" spans="4:5">
      <c r="D284" s="170"/>
      <c r="E284" s="170"/>
    </row>
    <row r="285" spans="4:5">
      <c r="D285" s="170"/>
      <c r="E285" s="170"/>
    </row>
    <row r="286" spans="4:5">
      <c r="D286" s="170"/>
      <c r="E286" s="170"/>
    </row>
    <row r="287" spans="4:5">
      <c r="D287" s="170"/>
      <c r="E287" s="170"/>
    </row>
    <row r="288" spans="4:5">
      <c r="D288" s="170"/>
      <c r="E288" s="170"/>
    </row>
    <row r="289" spans="4:5">
      <c r="D289" s="170"/>
      <c r="E289" s="170"/>
    </row>
    <row r="290" spans="4:5">
      <c r="D290" s="170"/>
      <c r="E290" s="170"/>
    </row>
    <row r="291" spans="4:5">
      <c r="D291" s="170"/>
      <c r="E291" s="170"/>
    </row>
    <row r="292" spans="4:5">
      <c r="D292" s="170"/>
      <c r="E292" s="170"/>
    </row>
    <row r="293" spans="4:5">
      <c r="D293" s="170"/>
      <c r="E293" s="170"/>
    </row>
    <row r="294" spans="4:5">
      <c r="D294" s="170"/>
      <c r="E294" s="170"/>
    </row>
    <row r="295" spans="4:5">
      <c r="D295" s="170"/>
      <c r="E295" s="170"/>
    </row>
    <row r="296" spans="4:5">
      <c r="D296" s="170"/>
      <c r="E296" s="170"/>
    </row>
    <row r="297" spans="4:5">
      <c r="D297" s="170"/>
      <c r="E297" s="170"/>
    </row>
    <row r="298" spans="4:5">
      <c r="D298" s="170"/>
      <c r="E298" s="170"/>
    </row>
    <row r="299" spans="4:5">
      <c r="D299" s="170"/>
      <c r="E299" s="170"/>
    </row>
    <row r="300" spans="4:5">
      <c r="D300" s="170"/>
      <c r="E300" s="170"/>
    </row>
    <row r="301" spans="4:5">
      <c r="D301" s="170"/>
      <c r="E301" s="170"/>
    </row>
    <row r="302" spans="4:5">
      <c r="D302" s="170"/>
      <c r="E302" s="170"/>
    </row>
    <row r="303" spans="4:5">
      <c r="D303" s="170"/>
      <c r="E303" s="170"/>
    </row>
    <row r="304" spans="4:5">
      <c r="D304" s="170"/>
      <c r="E304" s="170"/>
    </row>
    <row r="305" spans="4:5">
      <c r="D305" s="170"/>
      <c r="E305" s="170"/>
    </row>
    <row r="306" spans="4:5">
      <c r="D306" s="170"/>
      <c r="E306" s="170"/>
    </row>
    <row r="307" spans="4:5">
      <c r="D307" s="170"/>
      <c r="E307" s="170"/>
    </row>
    <row r="308" spans="4:5">
      <c r="D308" s="170"/>
      <c r="E308" s="170"/>
    </row>
    <row r="309" spans="4:5">
      <c r="D309" s="170"/>
      <c r="E309" s="170"/>
    </row>
    <row r="310" spans="4:5">
      <c r="D310" s="170"/>
      <c r="E310" s="170"/>
    </row>
    <row r="311" spans="4:5">
      <c r="D311" s="170"/>
      <c r="E311" s="170"/>
    </row>
    <row r="312" spans="4:5">
      <c r="D312" s="170"/>
      <c r="E312" s="170"/>
    </row>
    <row r="313" spans="4:5">
      <c r="D313" s="170"/>
      <c r="E313" s="170"/>
    </row>
    <row r="314" spans="4:5">
      <c r="D314" s="170"/>
      <c r="E314" s="170"/>
    </row>
    <row r="315" spans="4:5">
      <c r="D315" s="170"/>
      <c r="E315" s="170"/>
    </row>
    <row r="316" spans="4:5">
      <c r="D316" s="170"/>
      <c r="E316" s="170"/>
    </row>
    <row r="317" spans="4:5">
      <c r="D317" s="170"/>
      <c r="E317" s="170"/>
    </row>
    <row r="318" spans="4:5">
      <c r="D318" s="170"/>
      <c r="E318" s="170"/>
    </row>
    <row r="319" spans="4:5">
      <c r="D319" s="170"/>
      <c r="E319" s="170"/>
    </row>
    <row r="320" spans="4:5">
      <c r="D320" s="170"/>
      <c r="E320" s="170"/>
    </row>
    <row r="321" spans="4:5">
      <c r="D321" s="170"/>
      <c r="E321" s="170"/>
    </row>
    <row r="322" spans="4:5">
      <c r="D322" s="170"/>
      <c r="E322" s="170"/>
    </row>
    <row r="323" spans="4:5">
      <c r="D323" s="170"/>
      <c r="E323" s="170"/>
    </row>
    <row r="324" spans="4:5">
      <c r="D324" s="170"/>
      <c r="E324" s="170"/>
    </row>
    <row r="325" spans="4:5">
      <c r="D325" s="170"/>
      <c r="E325" s="170"/>
    </row>
  </sheetData>
  <mergeCells count="4">
    <mergeCell ref="A191:B191"/>
    <mergeCell ref="A192:B192"/>
    <mergeCell ref="D191:E191"/>
    <mergeCell ref="D192:E192"/>
  </mergeCells>
  <phoneticPr fontId="3" type="noConversion"/>
  <printOptions horizontalCentered="1"/>
  <pageMargins left="0" right="0" top="0.9" bottom="0.59" header="0.17" footer="0.39"/>
  <pageSetup paperSize="9" scale="72" orientation="portrait" r:id="rId1"/>
  <headerFooter alignWithMargins="0">
    <oddHeader>&amp;L&amp;"Arial,Bold Italic"&amp;12PERPARIMI  SK
KELCYRE
PERMET
K99601201L&amp;C&amp;12
&amp;"Arial,Bold Italic"BILANCI 2011</oddHeader>
    <oddFooter xml:space="preserve">&amp;C&amp;P&amp;R
</oddFooter>
  </headerFooter>
  <rowBreaks count="2" manualBreakCount="2">
    <brk id="64" max="16383" man="1"/>
    <brk id="14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5">
    <tabColor indexed="16"/>
  </sheetPr>
  <dimension ref="A1:G49"/>
  <sheetViews>
    <sheetView workbookViewId="0">
      <selection activeCell="K33" sqref="K33"/>
    </sheetView>
  </sheetViews>
  <sheetFormatPr defaultRowHeight="12.75"/>
  <cols>
    <col min="1" max="1" width="3.7109375" style="293" customWidth="1"/>
    <col min="2" max="2" width="2.7109375" style="293" customWidth="1"/>
    <col min="3" max="3" width="4" style="293" customWidth="1"/>
    <col min="4" max="4" width="40.5703125" customWidth="1"/>
    <col min="5" max="5" width="8.28515625" bestFit="1" customWidth="1"/>
    <col min="6" max="7" width="15.7109375" style="294" customWidth="1"/>
    <col min="8" max="8" width="7" customWidth="1"/>
  </cols>
  <sheetData>
    <row r="1" spans="1:7" s="295" customFormat="1" ht="18" customHeight="1">
      <c r="A1" s="474" t="s">
        <v>745</v>
      </c>
      <c r="B1" s="475"/>
      <c r="C1" s="475"/>
      <c r="D1" s="475"/>
      <c r="E1" s="475"/>
      <c r="F1" s="475"/>
      <c r="G1" s="475"/>
    </row>
    <row r="3" spans="1:7" ht="18.75" customHeight="1">
      <c r="A3" s="476" t="s">
        <v>77</v>
      </c>
      <c r="B3" s="478" t="s">
        <v>525</v>
      </c>
      <c r="C3" s="479"/>
      <c r="D3" s="480"/>
      <c r="E3" s="476" t="s">
        <v>112</v>
      </c>
      <c r="F3" s="341" t="s">
        <v>498</v>
      </c>
      <c r="G3" s="341" t="s">
        <v>498</v>
      </c>
    </row>
    <row r="4" spans="1:7" ht="18" customHeight="1">
      <c r="A4" s="477"/>
      <c r="B4" s="481"/>
      <c r="C4" s="482"/>
      <c r="D4" s="483"/>
      <c r="E4" s="477"/>
      <c r="F4" s="342" t="s">
        <v>499</v>
      </c>
      <c r="G4" s="343" t="s">
        <v>526</v>
      </c>
    </row>
    <row r="5" spans="1:7" s="295" customFormat="1" ht="20.100000000000001" customHeight="1">
      <c r="A5" s="344" t="s">
        <v>78</v>
      </c>
      <c r="B5" s="471" t="s">
        <v>527</v>
      </c>
      <c r="C5" s="472"/>
      <c r="D5" s="473"/>
      <c r="E5" s="367"/>
      <c r="F5" s="346">
        <f>F6+F12+F18</f>
        <v>1843486.96</v>
      </c>
      <c r="G5" s="346">
        <f>G6+G12+G18</f>
        <v>582434.85</v>
      </c>
    </row>
    <row r="6" spans="1:7" s="295" customFormat="1" ht="15" customHeight="1">
      <c r="A6" s="347"/>
      <c r="B6" s="345">
        <v>1</v>
      </c>
      <c r="C6" s="348" t="s">
        <v>528</v>
      </c>
      <c r="D6" s="349"/>
      <c r="E6" s="374" t="s">
        <v>631</v>
      </c>
      <c r="F6" s="360">
        <f>F7+F8</f>
        <v>1391377.79</v>
      </c>
      <c r="G6" s="360">
        <f>G7+G8</f>
        <v>355992.35</v>
      </c>
    </row>
    <row r="7" spans="1:7" s="295" customFormat="1" ht="15" customHeight="1">
      <c r="A7" s="347"/>
      <c r="B7" s="345"/>
      <c r="C7" s="351" t="s">
        <v>529</v>
      </c>
      <c r="D7" s="352" t="s">
        <v>530</v>
      </c>
      <c r="E7" s="374"/>
      <c r="F7" s="346">
        <v>1672.79</v>
      </c>
      <c r="G7" s="346">
        <v>82587.350000000006</v>
      </c>
    </row>
    <row r="8" spans="1:7" s="295" customFormat="1" ht="15" customHeight="1">
      <c r="A8" s="347"/>
      <c r="B8" s="345"/>
      <c r="C8" s="351" t="s">
        <v>531</v>
      </c>
      <c r="D8" s="352" t="s">
        <v>532</v>
      </c>
      <c r="E8" s="374"/>
      <c r="F8" s="346">
        <v>1389705</v>
      </c>
      <c r="G8" s="346">
        <v>273405</v>
      </c>
    </row>
    <row r="9" spans="1:7" s="295" customFormat="1" ht="15" customHeight="1">
      <c r="A9" s="347"/>
      <c r="B9" s="345">
        <v>2</v>
      </c>
      <c r="C9" s="348" t="s">
        <v>533</v>
      </c>
      <c r="D9" s="349"/>
      <c r="E9" s="374"/>
      <c r="F9" s="360">
        <f>SUM(F10:F11)</f>
        <v>0</v>
      </c>
      <c r="G9" s="360">
        <f>SUM(G10:G11)</f>
        <v>0</v>
      </c>
    </row>
    <row r="10" spans="1:7" s="295" customFormat="1" ht="15" customHeight="1">
      <c r="A10" s="347"/>
      <c r="B10" s="353"/>
      <c r="C10" s="354" t="s">
        <v>529</v>
      </c>
      <c r="D10" s="352" t="s">
        <v>534</v>
      </c>
      <c r="E10" s="374"/>
      <c r="F10" s="346"/>
      <c r="G10" s="346"/>
    </row>
    <row r="11" spans="1:7" s="295" customFormat="1" ht="15" customHeight="1">
      <c r="A11" s="347"/>
      <c r="B11" s="353"/>
      <c r="C11" s="354" t="s">
        <v>531</v>
      </c>
      <c r="D11" s="352" t="s">
        <v>535</v>
      </c>
      <c r="E11" s="374"/>
      <c r="F11" s="346"/>
      <c r="G11" s="346"/>
    </row>
    <row r="12" spans="1:7" s="295" customFormat="1" ht="15" customHeight="1">
      <c r="A12" s="347"/>
      <c r="B12" s="345">
        <v>3</v>
      </c>
      <c r="C12" s="348" t="s">
        <v>536</v>
      </c>
      <c r="D12" s="349"/>
      <c r="E12" s="374" t="s">
        <v>632</v>
      </c>
      <c r="F12" s="360">
        <f>SUM(F13:F17)</f>
        <v>452109.17000000004</v>
      </c>
      <c r="G12" s="360">
        <f>SUM(G13:G16)</f>
        <v>226442.5</v>
      </c>
    </row>
    <row r="13" spans="1:7" s="295" customFormat="1" ht="15" customHeight="1">
      <c r="A13" s="347"/>
      <c r="B13" s="353"/>
      <c r="C13" s="354" t="s">
        <v>529</v>
      </c>
      <c r="D13" s="352" t="s">
        <v>537</v>
      </c>
      <c r="E13" s="374"/>
      <c r="F13" s="346"/>
      <c r="G13" s="346"/>
    </row>
    <row r="14" spans="1:7" s="295" customFormat="1" ht="15" customHeight="1">
      <c r="A14" s="347"/>
      <c r="B14" s="353"/>
      <c r="C14" s="354" t="s">
        <v>531</v>
      </c>
      <c r="D14" s="352" t="s">
        <v>538</v>
      </c>
      <c r="E14" s="374"/>
      <c r="F14" s="346"/>
      <c r="G14" s="346"/>
    </row>
    <row r="15" spans="1:7" s="295" customFormat="1" ht="15" customHeight="1">
      <c r="A15" s="347"/>
      <c r="B15" s="353"/>
      <c r="C15" s="354" t="s">
        <v>539</v>
      </c>
      <c r="D15" s="352" t="s">
        <v>540</v>
      </c>
      <c r="E15" s="374"/>
      <c r="F15" s="346">
        <v>220000</v>
      </c>
      <c r="G15" s="346">
        <v>160000</v>
      </c>
    </row>
    <row r="16" spans="1:7" s="295" customFormat="1" ht="15" customHeight="1">
      <c r="A16" s="347"/>
      <c r="B16" s="353"/>
      <c r="C16" s="354" t="s">
        <v>541</v>
      </c>
      <c r="D16" s="352" t="s">
        <v>542</v>
      </c>
      <c r="E16" s="374"/>
      <c r="F16" s="346">
        <v>232109.17</v>
      </c>
      <c r="G16" s="346">
        <v>66442.5</v>
      </c>
    </row>
    <row r="17" spans="1:7" s="295" customFormat="1" ht="15" customHeight="1">
      <c r="A17" s="347"/>
      <c r="B17" s="353"/>
      <c r="C17" s="354" t="s">
        <v>543</v>
      </c>
      <c r="D17" s="352" t="s">
        <v>544</v>
      </c>
      <c r="E17" s="374"/>
      <c r="F17" s="346"/>
      <c r="G17" s="346"/>
    </row>
    <row r="18" spans="1:7" s="295" customFormat="1" ht="15" customHeight="1">
      <c r="A18" s="347"/>
      <c r="B18" s="345">
        <v>4</v>
      </c>
      <c r="C18" s="348" t="s">
        <v>100</v>
      </c>
      <c r="D18" s="349"/>
      <c r="E18" s="374" t="s">
        <v>633</v>
      </c>
      <c r="F18" s="360">
        <f>SUM(F19:F23)</f>
        <v>0</v>
      </c>
      <c r="G18" s="360">
        <f>SUM(G19:G23)</f>
        <v>0</v>
      </c>
    </row>
    <row r="19" spans="1:7" s="295" customFormat="1" ht="15" customHeight="1">
      <c r="A19" s="347"/>
      <c r="B19" s="353"/>
      <c r="C19" s="354" t="s">
        <v>529</v>
      </c>
      <c r="D19" s="352" t="s">
        <v>545</v>
      </c>
      <c r="E19" s="374"/>
      <c r="F19" s="346"/>
      <c r="G19" s="346"/>
    </row>
    <row r="20" spans="1:7" s="295" customFormat="1" ht="15" customHeight="1">
      <c r="A20" s="347"/>
      <c r="B20" s="353"/>
      <c r="C20" s="354" t="s">
        <v>531</v>
      </c>
      <c r="D20" s="352" t="s">
        <v>546</v>
      </c>
      <c r="E20" s="374"/>
      <c r="F20" s="346"/>
      <c r="G20" s="346"/>
    </row>
    <row r="21" spans="1:7" s="295" customFormat="1" ht="15" customHeight="1">
      <c r="A21" s="347"/>
      <c r="B21" s="353"/>
      <c r="C21" s="354" t="s">
        <v>539</v>
      </c>
      <c r="D21" s="352" t="s">
        <v>547</v>
      </c>
      <c r="E21" s="374"/>
      <c r="F21" s="346"/>
      <c r="G21" s="346"/>
    </row>
    <row r="22" spans="1:7" s="295" customFormat="1" ht="15" customHeight="1">
      <c r="A22" s="347"/>
      <c r="B22" s="353"/>
      <c r="C22" s="354" t="s">
        <v>541</v>
      </c>
      <c r="D22" s="352" t="s">
        <v>548</v>
      </c>
      <c r="E22" s="374"/>
      <c r="F22" s="346"/>
      <c r="G22" s="346"/>
    </row>
    <row r="23" spans="1:7" s="295" customFormat="1" ht="15" customHeight="1">
      <c r="A23" s="347"/>
      <c r="B23" s="353"/>
      <c r="C23" s="354" t="s">
        <v>543</v>
      </c>
      <c r="D23" s="352" t="s">
        <v>715</v>
      </c>
      <c r="E23" s="374"/>
      <c r="F23" s="346"/>
      <c r="G23" s="346"/>
    </row>
    <row r="24" spans="1:7" s="295" customFormat="1" ht="15" customHeight="1">
      <c r="A24" s="347"/>
      <c r="B24" s="345">
        <v>5</v>
      </c>
      <c r="C24" s="348" t="s">
        <v>549</v>
      </c>
      <c r="D24" s="349"/>
      <c r="E24" s="374"/>
      <c r="F24" s="360">
        <v>0</v>
      </c>
      <c r="G24" s="360">
        <v>0</v>
      </c>
    </row>
    <row r="25" spans="1:7" s="295" customFormat="1" ht="15" customHeight="1">
      <c r="A25" s="347"/>
      <c r="B25" s="345">
        <v>6</v>
      </c>
      <c r="C25" s="348" t="s">
        <v>550</v>
      </c>
      <c r="D25" s="349"/>
      <c r="E25" s="374"/>
      <c r="F25" s="360">
        <v>0</v>
      </c>
      <c r="G25" s="360">
        <v>0</v>
      </c>
    </row>
    <row r="26" spans="1:7" s="295" customFormat="1" ht="15" customHeight="1">
      <c r="A26" s="347"/>
      <c r="B26" s="345">
        <v>7</v>
      </c>
      <c r="C26" s="348" t="s">
        <v>551</v>
      </c>
      <c r="D26" s="349"/>
      <c r="E26" s="374"/>
      <c r="F26" s="360">
        <f>SUM(F27:F28)</f>
        <v>2508003.04</v>
      </c>
      <c r="G26" s="360">
        <f>SUM(G27:G28)</f>
        <v>1146410.1499999999</v>
      </c>
    </row>
    <row r="27" spans="1:7" s="295" customFormat="1" ht="15" customHeight="1">
      <c r="A27" s="347"/>
      <c r="B27" s="345"/>
      <c r="C27" s="351" t="s">
        <v>529</v>
      </c>
      <c r="D27" s="349" t="s">
        <v>492</v>
      </c>
      <c r="E27" s="374"/>
      <c r="F27" s="346"/>
      <c r="G27" s="346"/>
    </row>
    <row r="28" spans="1:7" s="295" customFormat="1" ht="15" customHeight="1">
      <c r="A28" s="347"/>
      <c r="B28" s="345"/>
      <c r="C28" s="351" t="s">
        <v>531</v>
      </c>
      <c r="D28" s="349" t="s">
        <v>552</v>
      </c>
      <c r="E28" s="374"/>
      <c r="F28" s="346">
        <v>2508003.04</v>
      </c>
      <c r="G28" s="346">
        <v>1146410.1499999999</v>
      </c>
    </row>
    <row r="29" spans="1:7" s="295" customFormat="1" ht="20.100000000000001" customHeight="1">
      <c r="A29" s="355" t="s">
        <v>79</v>
      </c>
      <c r="B29" s="471" t="s">
        <v>553</v>
      </c>
      <c r="C29" s="472"/>
      <c r="D29" s="473"/>
      <c r="E29" s="374"/>
      <c r="F29" s="346"/>
      <c r="G29" s="346"/>
    </row>
    <row r="30" spans="1:7" s="295" customFormat="1" ht="15" customHeight="1">
      <c r="A30" s="347"/>
      <c r="B30" s="345">
        <v>1</v>
      </c>
      <c r="C30" s="348" t="s">
        <v>554</v>
      </c>
      <c r="D30" s="349"/>
      <c r="E30" s="374" t="s">
        <v>634</v>
      </c>
      <c r="F30" s="360">
        <f>SUM(F31:F34)</f>
        <v>0</v>
      </c>
      <c r="G30" s="360">
        <f>SUM(G31:G34)</f>
        <v>0</v>
      </c>
    </row>
    <row r="31" spans="1:7" s="295" customFormat="1" ht="15" customHeight="1">
      <c r="A31" s="347"/>
      <c r="B31" s="353"/>
      <c r="C31" s="354" t="s">
        <v>555</v>
      </c>
      <c r="D31" s="352" t="s">
        <v>556</v>
      </c>
      <c r="E31" s="374"/>
      <c r="F31" s="346"/>
      <c r="G31" s="346"/>
    </row>
    <row r="32" spans="1:7" s="295" customFormat="1" ht="15" customHeight="1">
      <c r="A32" s="347"/>
      <c r="B32" s="353"/>
      <c r="C32" s="354" t="s">
        <v>531</v>
      </c>
      <c r="D32" s="352" t="s">
        <v>557</v>
      </c>
      <c r="E32" s="374"/>
      <c r="F32" s="346"/>
      <c r="G32" s="346"/>
    </row>
    <row r="33" spans="1:7" s="295" customFormat="1" ht="15" customHeight="1">
      <c r="A33" s="347"/>
      <c r="B33" s="353"/>
      <c r="C33" s="354" t="s">
        <v>539</v>
      </c>
      <c r="D33" s="352" t="s">
        <v>558</v>
      </c>
      <c r="E33" s="374"/>
      <c r="F33" s="346"/>
      <c r="G33" s="346"/>
    </row>
    <row r="34" spans="1:7" s="295" customFormat="1" ht="15" customHeight="1">
      <c r="A34" s="347"/>
      <c r="B34" s="353"/>
      <c r="C34" s="354" t="s">
        <v>541</v>
      </c>
      <c r="D34" s="352" t="s">
        <v>559</v>
      </c>
      <c r="E34" s="374"/>
      <c r="F34" s="346"/>
      <c r="G34" s="346"/>
    </row>
    <row r="35" spans="1:7" s="295" customFormat="1" ht="15" customHeight="1">
      <c r="A35" s="347"/>
      <c r="B35" s="345">
        <v>2</v>
      </c>
      <c r="C35" s="348" t="s">
        <v>560</v>
      </c>
      <c r="D35" s="356"/>
      <c r="E35" s="374" t="s">
        <v>635</v>
      </c>
      <c r="F35" s="360">
        <f>SUM(F36:F39)</f>
        <v>0</v>
      </c>
      <c r="G35" s="360">
        <f>SUM(G36:G39)</f>
        <v>0</v>
      </c>
    </row>
    <row r="36" spans="1:7" s="295" customFormat="1" ht="15" customHeight="1">
      <c r="A36" s="347"/>
      <c r="B36" s="353"/>
      <c r="C36" s="354" t="s">
        <v>529</v>
      </c>
      <c r="D36" s="352" t="s">
        <v>561</v>
      </c>
      <c r="E36" s="374"/>
      <c r="F36" s="346"/>
      <c r="G36" s="346"/>
    </row>
    <row r="37" spans="1:7" s="295" customFormat="1" ht="15" customHeight="1">
      <c r="A37" s="347"/>
      <c r="B37" s="353"/>
      <c r="C37" s="354" t="s">
        <v>531</v>
      </c>
      <c r="D37" s="352" t="s">
        <v>562</v>
      </c>
      <c r="E37" s="374"/>
      <c r="F37" s="346"/>
      <c r="G37" s="346"/>
    </row>
    <row r="38" spans="1:7" s="295" customFormat="1" ht="15" customHeight="1">
      <c r="A38" s="347"/>
      <c r="B38" s="353"/>
      <c r="C38" s="354" t="s">
        <v>539</v>
      </c>
      <c r="D38" s="352" t="s">
        <v>604</v>
      </c>
      <c r="E38" s="374"/>
      <c r="F38" s="346"/>
      <c r="G38" s="346"/>
    </row>
    <row r="39" spans="1:7" s="295" customFormat="1" ht="15" customHeight="1">
      <c r="A39" s="347"/>
      <c r="B39" s="353"/>
      <c r="C39" s="354" t="s">
        <v>541</v>
      </c>
      <c r="D39" s="352" t="s">
        <v>563</v>
      </c>
      <c r="E39" s="374"/>
      <c r="F39" s="346"/>
      <c r="G39" s="346"/>
    </row>
    <row r="40" spans="1:7" s="295" customFormat="1" ht="15" customHeight="1">
      <c r="A40" s="347"/>
      <c r="B40" s="345">
        <v>3</v>
      </c>
      <c r="C40" s="348" t="s">
        <v>564</v>
      </c>
      <c r="D40" s="349"/>
      <c r="E40" s="374"/>
      <c r="F40" s="360">
        <v>0</v>
      </c>
      <c r="G40" s="360"/>
    </row>
    <row r="41" spans="1:7" s="295" customFormat="1" ht="15" customHeight="1">
      <c r="A41" s="347"/>
      <c r="B41" s="345">
        <v>4</v>
      </c>
      <c r="C41" s="348" t="s">
        <v>565</v>
      </c>
      <c r="D41" s="349"/>
      <c r="E41" s="374"/>
      <c r="F41" s="360">
        <f>SUM(F42:F44)</f>
        <v>0</v>
      </c>
      <c r="G41" s="360">
        <f>SUM(G42:G44)</f>
        <v>0</v>
      </c>
    </row>
    <row r="42" spans="1:7" s="295" customFormat="1" ht="15" customHeight="1">
      <c r="A42" s="347"/>
      <c r="B42" s="353"/>
      <c r="C42" s="354" t="s">
        <v>529</v>
      </c>
      <c r="D42" s="352" t="s">
        <v>566</v>
      </c>
      <c r="E42" s="374"/>
      <c r="F42" s="346"/>
      <c r="G42" s="346"/>
    </row>
    <row r="43" spans="1:7" s="295" customFormat="1" ht="15" customHeight="1">
      <c r="A43" s="347"/>
      <c r="B43" s="353"/>
      <c r="C43" s="354" t="s">
        <v>531</v>
      </c>
      <c r="D43" s="352" t="s">
        <v>567</v>
      </c>
      <c r="E43" s="374"/>
      <c r="F43" s="346"/>
      <c r="G43" s="346"/>
    </row>
    <row r="44" spans="1:7" s="295" customFormat="1" ht="15" customHeight="1">
      <c r="A44" s="347"/>
      <c r="B44" s="353"/>
      <c r="C44" s="354" t="s">
        <v>539</v>
      </c>
      <c r="D44" s="352" t="s">
        <v>568</v>
      </c>
      <c r="E44" s="374"/>
      <c r="F44" s="346"/>
      <c r="G44" s="346"/>
    </row>
    <row r="45" spans="1:7" s="295" customFormat="1" ht="15" customHeight="1">
      <c r="A45" s="347"/>
      <c r="B45" s="345">
        <v>5</v>
      </c>
      <c r="C45" s="348" t="s">
        <v>569</v>
      </c>
      <c r="D45" s="349"/>
      <c r="E45" s="374"/>
      <c r="F45" s="360">
        <v>0</v>
      </c>
      <c r="G45" s="360">
        <v>0</v>
      </c>
    </row>
    <row r="46" spans="1:7" s="295" customFormat="1" ht="15" customHeight="1">
      <c r="A46" s="347"/>
      <c r="B46" s="345">
        <v>6</v>
      </c>
      <c r="C46" s="348" t="s">
        <v>111</v>
      </c>
      <c r="D46" s="349"/>
      <c r="E46" s="374"/>
      <c r="F46" s="360">
        <v>0</v>
      </c>
      <c r="G46" s="360">
        <v>0</v>
      </c>
    </row>
    <row r="47" spans="1:7" s="295" customFormat="1" ht="35.25" customHeight="1">
      <c r="A47" s="350"/>
      <c r="B47" s="471" t="s">
        <v>570</v>
      </c>
      <c r="C47" s="472"/>
      <c r="D47" s="473"/>
      <c r="E47" s="374"/>
      <c r="F47" s="346">
        <f>+F6+F12+F18+F26+F35</f>
        <v>4351490</v>
      </c>
      <c r="G47" s="346">
        <f>+G6+G9+G12+G18+G24+G25+G26+G30+G35+G40+G41+G45+G46</f>
        <v>1728845</v>
      </c>
    </row>
    <row r="48" spans="1:7" s="295" customFormat="1" ht="15.95" customHeight="1">
      <c r="A48" s="296"/>
      <c r="B48" s="296"/>
      <c r="C48" s="296"/>
      <c r="D48" s="296"/>
      <c r="E48" s="297"/>
      <c r="F48" s="298"/>
      <c r="G48" s="298"/>
    </row>
    <row r="49" spans="1:7" s="295" customFormat="1" ht="15.95" customHeight="1">
      <c r="A49" s="296"/>
      <c r="B49" s="296"/>
      <c r="C49" s="296"/>
      <c r="D49" s="296"/>
      <c r="E49" s="297"/>
      <c r="F49" s="298"/>
      <c r="G49" s="298"/>
    </row>
  </sheetData>
  <mergeCells count="7">
    <mergeCell ref="B5:D5"/>
    <mergeCell ref="B29:D29"/>
    <mergeCell ref="B47:D47"/>
    <mergeCell ref="A1:G1"/>
    <mergeCell ref="A3:A4"/>
    <mergeCell ref="B3:D4"/>
    <mergeCell ref="E3:E4"/>
  </mergeCells>
  <phoneticPr fontId="3" type="noConversion"/>
  <pageMargins left="0.75" right="0.75" top="0.75" bottom="0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6">
    <tabColor indexed="16"/>
  </sheetPr>
  <dimension ref="A1:G118"/>
  <sheetViews>
    <sheetView zoomScaleNormal="100" workbookViewId="0">
      <selection activeCell="D47" sqref="D47"/>
    </sheetView>
  </sheetViews>
  <sheetFormatPr defaultRowHeight="12.75"/>
  <cols>
    <col min="1" max="1" width="17.7109375" bestFit="1" customWidth="1"/>
    <col min="2" max="2" width="60.28515625" customWidth="1"/>
    <col min="3" max="3" width="13.5703125" bestFit="1" customWidth="1"/>
    <col min="4" max="4" width="23" bestFit="1" customWidth="1"/>
    <col min="5" max="5" width="20.5703125" bestFit="1" customWidth="1"/>
    <col min="6" max="6" width="17.140625" bestFit="1" customWidth="1"/>
    <col min="7" max="7" width="19.85546875" bestFit="1" customWidth="1"/>
    <col min="8" max="9" width="11" bestFit="1" customWidth="1"/>
  </cols>
  <sheetData>
    <row r="1" spans="1:5" ht="14.25" thickTop="1" thickBot="1">
      <c r="A1" s="153"/>
      <c r="B1" s="128" t="s">
        <v>113</v>
      </c>
      <c r="C1" s="128" t="s">
        <v>112</v>
      </c>
      <c r="D1" s="154" t="s">
        <v>746</v>
      </c>
      <c r="E1" s="154" t="s">
        <v>738</v>
      </c>
    </row>
    <row r="2" spans="1:5" ht="14.25" thickTop="1">
      <c r="A2" s="123" t="s">
        <v>78</v>
      </c>
      <c r="B2" s="129" t="s">
        <v>114</v>
      </c>
      <c r="C2" s="32"/>
      <c r="D2" s="33"/>
      <c r="E2" s="122"/>
    </row>
    <row r="3" spans="1:5">
      <c r="A3" s="124">
        <v>1</v>
      </c>
      <c r="B3" s="16" t="s">
        <v>260</v>
      </c>
      <c r="C3" s="39">
        <v>55</v>
      </c>
      <c r="D3" s="29"/>
      <c r="E3" s="29"/>
    </row>
    <row r="4" spans="1:5" ht="13.5" thickBot="1">
      <c r="A4" s="124"/>
      <c r="B4" s="16" t="s">
        <v>259</v>
      </c>
      <c r="C4" s="39">
        <v>5512</v>
      </c>
      <c r="D4" s="29"/>
      <c r="E4" s="28"/>
    </row>
    <row r="5" spans="1:5" ht="14.25" thickTop="1" thickBot="1">
      <c r="A5" s="20"/>
      <c r="B5" s="20" t="s">
        <v>475</v>
      </c>
      <c r="C5" s="49"/>
      <c r="D5" s="140">
        <f>SUM(D3:D4)</f>
        <v>0</v>
      </c>
      <c r="E5" s="140">
        <f>SUM(E3:E4)</f>
        <v>0</v>
      </c>
    </row>
    <row r="6" spans="1:5" ht="13.5" thickTop="1">
      <c r="A6" s="126">
        <v>2</v>
      </c>
      <c r="B6" s="30" t="s">
        <v>141</v>
      </c>
      <c r="C6" s="177"/>
      <c r="D6" s="31"/>
      <c r="E6" s="31"/>
    </row>
    <row r="7" spans="1:5">
      <c r="A7" s="124"/>
      <c r="B7" s="16" t="s">
        <v>258</v>
      </c>
      <c r="C7" s="39">
        <v>519</v>
      </c>
      <c r="D7" s="29"/>
      <c r="E7" s="28"/>
    </row>
    <row r="8" spans="1:5">
      <c r="A8" s="124"/>
      <c r="B8" s="16" t="s">
        <v>257</v>
      </c>
      <c r="C8" s="38">
        <v>542</v>
      </c>
      <c r="D8" s="29"/>
      <c r="E8" s="28"/>
    </row>
    <row r="9" spans="1:5">
      <c r="A9" s="124"/>
      <c r="B9" s="16" t="s">
        <v>464</v>
      </c>
      <c r="C9" s="39">
        <v>5411</v>
      </c>
      <c r="D9" s="29"/>
      <c r="E9" s="28"/>
    </row>
    <row r="10" spans="1:5">
      <c r="A10" s="124"/>
      <c r="B10" s="16" t="s">
        <v>465</v>
      </c>
      <c r="C10" s="39">
        <v>5412</v>
      </c>
      <c r="D10" s="29"/>
      <c r="E10" s="28"/>
    </row>
    <row r="11" spans="1:5">
      <c r="A11" s="124"/>
      <c r="B11" s="16" t="s">
        <v>256</v>
      </c>
      <c r="C11" s="38">
        <v>544</v>
      </c>
      <c r="D11" s="29"/>
      <c r="E11" s="29"/>
    </row>
    <row r="12" spans="1:5">
      <c r="A12" s="124"/>
      <c r="B12" s="16" t="s">
        <v>466</v>
      </c>
      <c r="C12" s="39">
        <v>5441</v>
      </c>
      <c r="D12" s="29"/>
      <c r="E12" s="28"/>
    </row>
    <row r="13" spans="1:5">
      <c r="A13" s="124"/>
      <c r="B13" s="16" t="s">
        <v>467</v>
      </c>
      <c r="C13" s="39">
        <v>5442</v>
      </c>
      <c r="D13" s="29"/>
      <c r="E13" s="28"/>
    </row>
    <row r="14" spans="1:5">
      <c r="A14" s="124"/>
      <c r="B14" s="16" t="s">
        <v>255</v>
      </c>
      <c r="C14" s="38"/>
      <c r="D14" s="29"/>
      <c r="E14" s="28"/>
    </row>
    <row r="15" spans="1:5">
      <c r="A15" s="124"/>
      <c r="B15" s="16" t="s">
        <v>251</v>
      </c>
      <c r="C15" s="38">
        <v>4613</v>
      </c>
      <c r="D15" s="29"/>
      <c r="E15" s="29"/>
    </row>
    <row r="16" spans="1:5">
      <c r="A16" s="124"/>
      <c r="B16" s="16" t="s">
        <v>252</v>
      </c>
      <c r="C16" s="39">
        <v>4681</v>
      </c>
      <c r="D16" s="29"/>
      <c r="E16" s="28"/>
    </row>
    <row r="17" spans="1:5">
      <c r="A17" s="124"/>
      <c r="B17" s="16" t="s">
        <v>253</v>
      </c>
      <c r="C17" s="39">
        <v>2340.5</v>
      </c>
      <c r="D17" s="29"/>
      <c r="E17" s="28"/>
    </row>
    <row r="18" spans="1:5">
      <c r="A18" s="124"/>
      <c r="B18" s="16" t="s">
        <v>254</v>
      </c>
      <c r="C18" s="39">
        <v>484</v>
      </c>
      <c r="D18" s="28"/>
      <c r="E18" s="28"/>
    </row>
    <row r="19" spans="1:5">
      <c r="A19" s="124"/>
      <c r="B19" s="16" t="s">
        <v>249</v>
      </c>
      <c r="C19" s="39">
        <v>4612</v>
      </c>
      <c r="D19" s="28"/>
      <c r="E19" s="28"/>
    </row>
    <row r="20" spans="1:5">
      <c r="A20" s="124"/>
      <c r="B20" s="16" t="s">
        <v>250</v>
      </c>
      <c r="C20" s="38">
        <v>4682</v>
      </c>
      <c r="D20" s="28"/>
      <c r="E20" s="28"/>
    </row>
    <row r="21" spans="1:5">
      <c r="A21" s="124"/>
      <c r="B21" s="16" t="s">
        <v>248</v>
      </c>
      <c r="C21" s="38">
        <v>1016107</v>
      </c>
      <c r="D21" s="28"/>
      <c r="E21" s="28"/>
    </row>
    <row r="22" spans="1:5" ht="13.5" thickBot="1">
      <c r="A22" s="132"/>
      <c r="B22" s="133" t="s">
        <v>247</v>
      </c>
      <c r="C22" s="134" t="s">
        <v>224</v>
      </c>
      <c r="D22" s="135"/>
      <c r="E22" s="135"/>
    </row>
    <row r="23" spans="1:5" ht="14.25" thickTop="1" thickBot="1">
      <c r="A23" s="20"/>
      <c r="B23" s="20" t="s">
        <v>116</v>
      </c>
      <c r="C23" s="49"/>
      <c r="D23" s="140">
        <f>SUM(D3:D22)</f>
        <v>0</v>
      </c>
      <c r="E23" s="140">
        <f>SUM(E3:E22)</f>
        <v>0</v>
      </c>
    </row>
    <row r="24" spans="1:5" ht="13.5" thickTop="1">
      <c r="A24" s="136">
        <v>3</v>
      </c>
      <c r="B24" s="17" t="s">
        <v>115</v>
      </c>
      <c r="C24" s="137"/>
      <c r="D24" s="138"/>
      <c r="E24" s="138"/>
    </row>
    <row r="25" spans="1:5">
      <c r="A25" s="136"/>
      <c r="B25" s="16" t="s">
        <v>522</v>
      </c>
      <c r="C25" s="137">
        <v>468</v>
      </c>
      <c r="D25" s="138"/>
      <c r="E25" s="138"/>
    </row>
    <row r="26" spans="1:5">
      <c r="A26" s="124"/>
      <c r="B26" s="16" t="s">
        <v>246</v>
      </c>
      <c r="C26" s="38">
        <v>401</v>
      </c>
      <c r="D26" s="119"/>
      <c r="E26" s="119"/>
    </row>
    <row r="27" spans="1:5" ht="19.5">
      <c r="A27" s="125" t="s">
        <v>419</v>
      </c>
      <c r="B27" s="16" t="s">
        <v>724</v>
      </c>
      <c r="C27" s="38">
        <v>409</v>
      </c>
      <c r="D27" s="119"/>
      <c r="E27" s="119"/>
    </row>
    <row r="28" spans="1:5">
      <c r="A28" s="124"/>
      <c r="B28" s="16" t="s">
        <v>245</v>
      </c>
      <c r="C28" s="38">
        <v>404</v>
      </c>
      <c r="D28" s="119"/>
      <c r="E28" s="119"/>
    </row>
    <row r="29" spans="1:5">
      <c r="A29" s="124"/>
      <c r="B29" s="16" t="s">
        <v>244</v>
      </c>
      <c r="C29" s="38">
        <v>42</v>
      </c>
      <c r="D29" s="120"/>
      <c r="E29" s="119"/>
    </row>
    <row r="30" spans="1:5">
      <c r="A30" s="124"/>
      <c r="B30" s="16" t="s">
        <v>243</v>
      </c>
      <c r="C30" s="38">
        <v>421</v>
      </c>
      <c r="D30" s="450">
        <v>51660</v>
      </c>
      <c r="E30" s="450">
        <v>27580</v>
      </c>
    </row>
    <row r="31" spans="1:5">
      <c r="A31" s="124"/>
      <c r="B31" s="16" t="s">
        <v>242</v>
      </c>
      <c r="C31" s="38">
        <v>423</v>
      </c>
      <c r="D31" s="141"/>
      <c r="E31" s="141"/>
    </row>
    <row r="32" spans="1:5">
      <c r="A32" s="124"/>
      <c r="B32" s="16" t="s">
        <v>241</v>
      </c>
      <c r="C32" s="38">
        <v>43</v>
      </c>
      <c r="D32" s="142"/>
      <c r="E32" s="142"/>
    </row>
    <row r="33" spans="1:5">
      <c r="A33" s="124"/>
      <c r="B33" s="16" t="s">
        <v>240</v>
      </c>
      <c r="C33" s="38">
        <v>431</v>
      </c>
      <c r="D33" s="449">
        <v>9765</v>
      </c>
      <c r="E33" s="449">
        <v>9765</v>
      </c>
    </row>
    <row r="34" spans="1:5">
      <c r="A34" s="124"/>
      <c r="B34" s="16" t="s">
        <v>239</v>
      </c>
      <c r="C34" s="38">
        <v>437</v>
      </c>
      <c r="D34" s="120"/>
      <c r="E34" s="120"/>
    </row>
    <row r="35" spans="1:5">
      <c r="A35" s="124"/>
      <c r="B35" s="16" t="s">
        <v>238</v>
      </c>
      <c r="C35" s="38">
        <v>438</v>
      </c>
      <c r="D35" s="119"/>
      <c r="E35" s="119"/>
    </row>
    <row r="36" spans="1:5">
      <c r="A36" s="124"/>
      <c r="B36" s="16" t="s">
        <v>237</v>
      </c>
      <c r="C36" s="38">
        <v>44</v>
      </c>
      <c r="D36" s="119"/>
      <c r="E36" s="119"/>
    </row>
    <row r="37" spans="1:5">
      <c r="A37" s="124"/>
      <c r="B37" s="16" t="s">
        <v>236</v>
      </c>
      <c r="C37" s="38">
        <v>441</v>
      </c>
      <c r="D37" s="119"/>
      <c r="E37" s="119"/>
    </row>
    <row r="38" spans="1:5">
      <c r="A38" s="124"/>
      <c r="B38" s="16" t="s">
        <v>235</v>
      </c>
      <c r="C38" s="38">
        <v>442</v>
      </c>
      <c r="D38" s="119">
        <v>3500</v>
      </c>
      <c r="E38" s="119">
        <v>3500</v>
      </c>
    </row>
    <row r="39" spans="1:5">
      <c r="A39" s="124"/>
      <c r="B39" s="16" t="s">
        <v>234</v>
      </c>
      <c r="C39" s="38">
        <v>443</v>
      </c>
      <c r="D39" s="119"/>
      <c r="E39" s="119"/>
    </row>
    <row r="40" spans="1:5">
      <c r="A40" s="124"/>
      <c r="B40" s="16" t="s">
        <v>233</v>
      </c>
      <c r="C40" s="38">
        <v>444</v>
      </c>
      <c r="D40" s="119"/>
      <c r="E40" s="119"/>
    </row>
    <row r="41" spans="1:5">
      <c r="A41" s="124"/>
      <c r="B41" s="16" t="s">
        <v>284</v>
      </c>
      <c r="C41" s="38">
        <v>4453</v>
      </c>
      <c r="D41" s="119"/>
      <c r="E41" s="119"/>
    </row>
    <row r="42" spans="1:5">
      <c r="A42" s="124"/>
      <c r="B42" s="16" t="s">
        <v>468</v>
      </c>
      <c r="C42" s="39">
        <v>447</v>
      </c>
      <c r="D42" s="119"/>
      <c r="E42" s="119"/>
    </row>
    <row r="43" spans="1:5">
      <c r="A43" s="124"/>
      <c r="B43" s="16" t="s">
        <v>469</v>
      </c>
      <c r="C43" s="39">
        <v>448</v>
      </c>
      <c r="D43" s="119"/>
      <c r="E43" s="119"/>
    </row>
    <row r="44" spans="1:5">
      <c r="A44" s="124"/>
      <c r="B44" s="16" t="s">
        <v>232</v>
      </c>
      <c r="C44" s="39">
        <v>449</v>
      </c>
      <c r="D44" s="119"/>
      <c r="E44" s="119"/>
    </row>
    <row r="45" spans="1:5">
      <c r="A45" s="124"/>
      <c r="B45" s="16" t="s">
        <v>489</v>
      </c>
      <c r="C45" s="39">
        <v>455</v>
      </c>
      <c r="D45" s="119"/>
      <c r="E45" s="119"/>
    </row>
    <row r="46" spans="1:5">
      <c r="A46" s="124"/>
      <c r="B46" s="16" t="s">
        <v>470</v>
      </c>
      <c r="C46" s="39">
        <v>456</v>
      </c>
      <c r="D46" s="119"/>
      <c r="E46" s="119"/>
    </row>
    <row r="47" spans="1:5">
      <c r="A47" s="124"/>
      <c r="B47" s="16" t="s">
        <v>149</v>
      </c>
      <c r="C47" s="39">
        <v>457</v>
      </c>
      <c r="D47" s="119"/>
      <c r="E47" s="119"/>
    </row>
    <row r="48" spans="1:5">
      <c r="A48" s="124"/>
      <c r="B48" s="16" t="s">
        <v>231</v>
      </c>
      <c r="C48" s="39">
        <v>460</v>
      </c>
      <c r="D48" s="119"/>
      <c r="E48" s="119"/>
    </row>
    <row r="49" spans="1:5">
      <c r="A49" s="124"/>
      <c r="B49" s="16" t="s">
        <v>230</v>
      </c>
      <c r="C49" s="39">
        <v>464</v>
      </c>
      <c r="D49" s="119"/>
      <c r="E49" s="119"/>
    </row>
    <row r="50" spans="1:5">
      <c r="A50" s="124"/>
      <c r="B50" s="16" t="s">
        <v>266</v>
      </c>
      <c r="C50" s="39">
        <v>467</v>
      </c>
      <c r="D50" s="119">
        <v>3886565</v>
      </c>
      <c r="E50" s="119">
        <v>1288000</v>
      </c>
    </row>
    <row r="51" spans="1:5">
      <c r="A51" s="132"/>
      <c r="B51" s="133" t="s">
        <v>493</v>
      </c>
      <c r="C51" s="134">
        <v>477</v>
      </c>
      <c r="D51" s="135"/>
      <c r="E51" s="135"/>
    </row>
    <row r="52" spans="1:5" ht="13.5" thickBot="1">
      <c r="A52" s="132"/>
      <c r="B52" s="133" t="s">
        <v>229</v>
      </c>
      <c r="C52" s="134">
        <v>409</v>
      </c>
      <c r="D52" s="135"/>
      <c r="E52" s="135"/>
    </row>
    <row r="53" spans="1:5" ht="14.25" thickTop="1" thickBot="1">
      <c r="A53" s="20"/>
      <c r="B53" s="20" t="s">
        <v>117</v>
      </c>
      <c r="C53" s="49"/>
      <c r="D53" s="140">
        <f>SUM(D25:D52)</f>
        <v>3951490</v>
      </c>
      <c r="E53" s="140">
        <f>SUM(E24:E52)</f>
        <v>1328845</v>
      </c>
    </row>
    <row r="54" spans="1:5" ht="14.25" thickTop="1" thickBot="1">
      <c r="A54" s="20">
        <v>4</v>
      </c>
      <c r="B54" s="20" t="s">
        <v>118</v>
      </c>
      <c r="C54" s="49"/>
      <c r="D54" s="140">
        <f>SUM(D55:D58)</f>
        <v>0</v>
      </c>
      <c r="E54" s="140">
        <f>SUM(E55:E58)</f>
        <v>0</v>
      </c>
    </row>
    <row r="55" spans="1:5" ht="13.5" thickTop="1">
      <c r="A55" s="136"/>
      <c r="B55" s="17" t="s">
        <v>283</v>
      </c>
      <c r="C55" s="42">
        <v>466</v>
      </c>
      <c r="D55" s="141"/>
      <c r="E55" s="141"/>
    </row>
    <row r="56" spans="1:5">
      <c r="A56" s="124"/>
      <c r="B56" s="16" t="s">
        <v>228</v>
      </c>
      <c r="C56" s="39">
        <v>4661</v>
      </c>
      <c r="D56" s="120"/>
      <c r="E56" s="120"/>
    </row>
    <row r="57" spans="1:5">
      <c r="A57" s="124"/>
      <c r="B57" s="16" t="s">
        <v>227</v>
      </c>
      <c r="C57" s="38">
        <v>484</v>
      </c>
      <c r="D57" s="120"/>
      <c r="E57" s="120"/>
    </row>
    <row r="58" spans="1:5" ht="13.5" thickBot="1">
      <c r="A58" s="132"/>
      <c r="B58" s="133" t="s">
        <v>226</v>
      </c>
      <c r="C58" s="134">
        <v>488</v>
      </c>
      <c r="D58" s="142"/>
      <c r="E58" s="142"/>
    </row>
    <row r="59" spans="1:5" ht="14.25" thickTop="1" thickBot="1">
      <c r="A59" s="20">
        <v>5</v>
      </c>
      <c r="B59" s="20" t="s">
        <v>225</v>
      </c>
      <c r="C59" s="49">
        <v>463</v>
      </c>
      <c r="D59" s="139"/>
      <c r="E59" s="139"/>
    </row>
    <row r="60" spans="1:5" ht="16.5" thickTop="1" thickBot="1">
      <c r="A60" s="127"/>
      <c r="B60" s="152" t="s">
        <v>142</v>
      </c>
      <c r="C60" s="21"/>
      <c r="D60" s="117">
        <f>D53</f>
        <v>3951490</v>
      </c>
      <c r="E60" s="117">
        <f>+E5+E23+E53+E54+E59</f>
        <v>1328845</v>
      </c>
    </row>
    <row r="61" spans="1:5" ht="15" thickTop="1" thickBot="1">
      <c r="A61" s="123" t="s">
        <v>79</v>
      </c>
      <c r="B61" s="129" t="s">
        <v>119</v>
      </c>
      <c r="C61" s="32"/>
      <c r="D61" s="33"/>
      <c r="E61" s="122"/>
    </row>
    <row r="62" spans="1:5" ht="13.5" thickTop="1">
      <c r="A62" s="126" t="s">
        <v>79</v>
      </c>
      <c r="B62" s="30" t="s">
        <v>119</v>
      </c>
      <c r="C62" s="30"/>
      <c r="D62" s="31"/>
      <c r="E62" s="31"/>
    </row>
    <row r="63" spans="1:5">
      <c r="A63" s="124">
        <v>1</v>
      </c>
      <c r="B63" s="16" t="s">
        <v>120</v>
      </c>
      <c r="C63" s="16"/>
      <c r="D63" s="120"/>
      <c r="E63" s="120"/>
    </row>
    <row r="64" spans="1:5">
      <c r="A64" s="124"/>
      <c r="B64" s="16" t="s">
        <v>273</v>
      </c>
      <c r="C64" s="39"/>
      <c r="D64" s="120"/>
      <c r="E64" s="120"/>
    </row>
    <row r="65" spans="1:6">
      <c r="A65" s="124"/>
      <c r="B65" s="16" t="s">
        <v>272</v>
      </c>
      <c r="C65" s="39">
        <v>4681</v>
      </c>
      <c r="D65" s="120"/>
      <c r="E65" s="120"/>
      <c r="F65" s="68"/>
    </row>
    <row r="66" spans="1:6">
      <c r="A66" s="124"/>
      <c r="B66" s="16" t="s">
        <v>282</v>
      </c>
      <c r="C66" s="39">
        <v>4688</v>
      </c>
      <c r="D66" s="120"/>
      <c r="E66" s="120"/>
    </row>
    <row r="67" spans="1:6">
      <c r="A67" s="124"/>
      <c r="B67" s="16" t="s">
        <v>271</v>
      </c>
      <c r="C67" s="39">
        <v>1611</v>
      </c>
      <c r="D67" s="120"/>
      <c r="E67" s="120"/>
    </row>
    <row r="68" spans="1:6">
      <c r="A68" s="124"/>
      <c r="B68" s="16" t="s">
        <v>524</v>
      </c>
      <c r="C68" s="39">
        <v>1618</v>
      </c>
      <c r="D68" s="120"/>
      <c r="E68" s="120"/>
    </row>
    <row r="69" spans="1:6">
      <c r="A69" s="124"/>
      <c r="B69" s="16" t="s">
        <v>270</v>
      </c>
      <c r="C69" s="39">
        <v>4683</v>
      </c>
      <c r="D69" s="120"/>
      <c r="E69" s="120"/>
    </row>
    <row r="70" spans="1:6">
      <c r="A70" s="124"/>
      <c r="B70" s="16" t="s">
        <v>269</v>
      </c>
      <c r="C70" s="39">
        <v>46831</v>
      </c>
      <c r="D70" s="120"/>
      <c r="E70" s="120"/>
    </row>
    <row r="71" spans="1:6" ht="13.5" thickBot="1">
      <c r="A71" s="132"/>
      <c r="B71" s="133" t="s">
        <v>268</v>
      </c>
      <c r="C71" s="56">
        <v>46832</v>
      </c>
      <c r="D71" s="142"/>
      <c r="E71" s="142"/>
    </row>
    <row r="72" spans="1:6" ht="14.25" thickTop="1" thickBot="1">
      <c r="A72" s="20"/>
      <c r="B72" s="20" t="s">
        <v>285</v>
      </c>
      <c r="C72" s="49"/>
      <c r="D72" s="140">
        <f>SUM(D63:D71)</f>
        <v>0</v>
      </c>
      <c r="E72" s="140">
        <f>SUM(E63:E71)</f>
        <v>0</v>
      </c>
    </row>
    <row r="73" spans="1:6" ht="13.5" thickTop="1">
      <c r="A73" s="136">
        <v>2</v>
      </c>
      <c r="B73" s="17" t="s">
        <v>121</v>
      </c>
      <c r="C73" s="137"/>
      <c r="D73" s="141"/>
      <c r="E73" s="141"/>
    </row>
    <row r="74" spans="1:6">
      <c r="A74" s="124"/>
      <c r="B74" s="16" t="s">
        <v>471</v>
      </c>
      <c r="C74" s="39">
        <v>451</v>
      </c>
      <c r="D74" s="120"/>
      <c r="E74" s="120"/>
    </row>
    <row r="75" spans="1:6">
      <c r="A75" s="124"/>
      <c r="B75" s="16" t="s">
        <v>472</v>
      </c>
      <c r="C75" s="39">
        <v>455</v>
      </c>
      <c r="D75" s="120"/>
      <c r="E75" s="120"/>
    </row>
    <row r="76" spans="1:6">
      <c r="A76" s="124"/>
      <c r="B76" s="16" t="s">
        <v>473</v>
      </c>
      <c r="C76" s="39">
        <v>456</v>
      </c>
      <c r="D76" s="120"/>
      <c r="E76" s="120"/>
    </row>
    <row r="77" spans="1:6">
      <c r="A77" s="124"/>
      <c r="B77" s="16" t="s">
        <v>149</v>
      </c>
      <c r="C77" s="39">
        <v>457</v>
      </c>
      <c r="D77" s="120"/>
      <c r="E77" s="120"/>
    </row>
    <row r="78" spans="1:6">
      <c r="A78" s="124"/>
      <c r="B78" s="16" t="s">
        <v>267</v>
      </c>
      <c r="C78" s="39">
        <v>464</v>
      </c>
      <c r="D78" s="120"/>
      <c r="E78" s="120"/>
    </row>
    <row r="79" spans="1:6">
      <c r="A79" s="124"/>
      <c r="B79" s="16" t="s">
        <v>266</v>
      </c>
      <c r="C79" s="39">
        <v>467</v>
      </c>
      <c r="D79" s="120"/>
      <c r="E79" s="120"/>
    </row>
    <row r="80" spans="1:6">
      <c r="A80" s="124"/>
      <c r="B80" s="16" t="s">
        <v>246</v>
      </c>
      <c r="C80" s="39">
        <v>401</v>
      </c>
      <c r="D80" s="120"/>
      <c r="E80" s="120"/>
    </row>
    <row r="81" spans="1:5">
      <c r="A81" s="124"/>
      <c r="B81" s="16" t="s">
        <v>150</v>
      </c>
      <c r="C81" s="39">
        <v>403</v>
      </c>
      <c r="D81" s="120"/>
      <c r="E81" s="120"/>
    </row>
    <row r="82" spans="1:5">
      <c r="A82" s="124"/>
      <c r="B82" s="16" t="s">
        <v>265</v>
      </c>
      <c r="C82" s="39">
        <v>404</v>
      </c>
      <c r="D82" s="120"/>
      <c r="E82" s="120"/>
    </row>
    <row r="83" spans="1:5" ht="13.5" thickBot="1">
      <c r="A83" s="132"/>
      <c r="B83" s="133" t="s">
        <v>264</v>
      </c>
      <c r="C83" s="56">
        <v>409</v>
      </c>
      <c r="D83" s="142"/>
      <c r="E83" s="142"/>
    </row>
    <row r="84" spans="1:5" ht="14.25" thickTop="1" thickBot="1">
      <c r="A84" s="20"/>
      <c r="B84" s="20" t="s">
        <v>98</v>
      </c>
      <c r="C84" s="49"/>
      <c r="D84" s="140">
        <f>SUM(D74:D83)</f>
        <v>0</v>
      </c>
      <c r="E84" s="140">
        <f>SUM(E74:E83)</f>
        <v>0</v>
      </c>
    </row>
    <row r="85" spans="1:5" ht="13.5" thickTop="1">
      <c r="A85" s="136">
        <v>3</v>
      </c>
      <c r="B85" s="17" t="s">
        <v>263</v>
      </c>
      <c r="C85" s="42">
        <v>463</v>
      </c>
      <c r="D85" s="141"/>
      <c r="E85" s="141"/>
    </row>
    <row r="86" spans="1:5">
      <c r="A86" s="124">
        <v>4</v>
      </c>
      <c r="B86" s="16" t="s">
        <v>262</v>
      </c>
      <c r="C86" s="39">
        <v>466</v>
      </c>
      <c r="D86" s="120">
        <f>SUM(D87:D88)</f>
        <v>0</v>
      </c>
      <c r="E86" s="120">
        <f>SUM(E87:E88)</f>
        <v>0</v>
      </c>
    </row>
    <row r="87" spans="1:5">
      <c r="A87" s="124"/>
      <c r="B87" s="16" t="s">
        <v>261</v>
      </c>
      <c r="C87" s="39">
        <v>484</v>
      </c>
      <c r="D87" s="120"/>
      <c r="E87" s="120"/>
    </row>
    <row r="88" spans="1:5">
      <c r="A88" s="124"/>
      <c r="B88" s="16" t="s">
        <v>226</v>
      </c>
      <c r="C88" s="39">
        <v>488</v>
      </c>
      <c r="D88" s="120"/>
      <c r="E88" s="120"/>
    </row>
    <row r="89" spans="1:5" ht="15.75" thickBot="1">
      <c r="A89" s="127"/>
      <c r="B89" s="152" t="s">
        <v>490</v>
      </c>
      <c r="C89" s="21"/>
      <c r="D89" s="121">
        <f>+D72+D84+D85+D86</f>
        <v>0</v>
      </c>
      <c r="E89" s="121">
        <f>+E72+E84+E85+E86</f>
        <v>0</v>
      </c>
    </row>
    <row r="90" spans="1:5" ht="16.5" thickTop="1" thickBot="1">
      <c r="A90" s="127"/>
      <c r="B90" s="152" t="s">
        <v>491</v>
      </c>
      <c r="C90" s="21"/>
      <c r="D90" s="121">
        <f>D60+D72</f>
        <v>3951490</v>
      </c>
      <c r="E90" s="121">
        <f>+E60+E89</f>
        <v>1328845</v>
      </c>
    </row>
    <row r="91" spans="1:5" ht="14.25" thickTop="1">
      <c r="A91" s="123" t="s">
        <v>80</v>
      </c>
      <c r="B91" s="129" t="s">
        <v>122</v>
      </c>
      <c r="C91" s="32"/>
      <c r="D91" s="33"/>
      <c r="E91" s="122"/>
    </row>
    <row r="92" spans="1:5">
      <c r="A92" s="124">
        <v>1</v>
      </c>
      <c r="B92" s="131" t="s">
        <v>139</v>
      </c>
      <c r="C92" s="178" t="s">
        <v>140</v>
      </c>
      <c r="D92" s="120"/>
      <c r="E92" s="120"/>
    </row>
    <row r="93" spans="1:5">
      <c r="A93" s="124">
        <v>2</v>
      </c>
      <c r="B93" s="131" t="s">
        <v>143</v>
      </c>
      <c r="C93" s="179" t="s">
        <v>140</v>
      </c>
      <c r="D93" s="120"/>
      <c r="E93" s="120"/>
    </row>
    <row r="94" spans="1:5">
      <c r="A94" s="124">
        <v>3</v>
      </c>
      <c r="B94" s="131" t="s">
        <v>123</v>
      </c>
      <c r="C94" s="179" t="s">
        <v>276</v>
      </c>
      <c r="D94" s="120">
        <v>400000</v>
      </c>
      <c r="E94" s="120">
        <v>400000</v>
      </c>
    </row>
    <row r="95" spans="1:5">
      <c r="A95" s="124"/>
      <c r="B95" s="131" t="s">
        <v>274</v>
      </c>
      <c r="C95" s="29"/>
      <c r="D95" s="120"/>
      <c r="E95" s="120"/>
    </row>
    <row r="96" spans="1:5">
      <c r="A96" s="124"/>
      <c r="B96" s="131" t="s">
        <v>275</v>
      </c>
      <c r="C96" s="29"/>
      <c r="D96" s="120"/>
      <c r="E96" s="120"/>
    </row>
    <row r="97" spans="1:7">
      <c r="A97" s="124">
        <v>4</v>
      </c>
      <c r="B97" s="131" t="s">
        <v>279</v>
      </c>
      <c r="C97" s="39">
        <v>104</v>
      </c>
      <c r="D97" s="120"/>
      <c r="E97" s="120"/>
    </row>
    <row r="98" spans="1:7">
      <c r="A98" s="124">
        <v>5</v>
      </c>
      <c r="B98" s="131" t="s">
        <v>151</v>
      </c>
      <c r="C98" s="39">
        <v>105</v>
      </c>
      <c r="D98" s="120"/>
      <c r="E98" s="120"/>
    </row>
    <row r="99" spans="1:7">
      <c r="A99" s="124">
        <v>6</v>
      </c>
      <c r="B99" s="131" t="s">
        <v>474</v>
      </c>
      <c r="C99" s="180">
        <v>103</v>
      </c>
      <c r="D99" s="120"/>
      <c r="E99" s="120"/>
    </row>
    <row r="100" spans="1:7">
      <c r="A100" s="124">
        <v>7</v>
      </c>
      <c r="B100" s="131" t="s">
        <v>278</v>
      </c>
      <c r="C100" s="180">
        <v>106</v>
      </c>
      <c r="D100" s="120"/>
      <c r="E100" s="120"/>
    </row>
    <row r="101" spans="1:7">
      <c r="A101" s="124"/>
      <c r="B101" s="131" t="s">
        <v>144</v>
      </c>
      <c r="C101" s="39">
        <v>1061</v>
      </c>
      <c r="D101" s="120"/>
      <c r="E101" s="120"/>
    </row>
    <row r="102" spans="1:7">
      <c r="A102" s="124"/>
      <c r="B102" s="131" t="s">
        <v>145</v>
      </c>
      <c r="C102" s="39">
        <v>1062</v>
      </c>
      <c r="D102" s="120"/>
      <c r="E102" s="120"/>
    </row>
    <row r="103" spans="1:7">
      <c r="A103" s="124"/>
      <c r="B103" s="131" t="s">
        <v>146</v>
      </c>
      <c r="C103" s="39">
        <v>1068</v>
      </c>
      <c r="D103" s="120"/>
      <c r="E103" s="120"/>
    </row>
    <row r="104" spans="1:7">
      <c r="A104" s="124">
        <v>8</v>
      </c>
      <c r="B104" s="131" t="s">
        <v>277</v>
      </c>
      <c r="C104" s="39">
        <v>107</v>
      </c>
      <c r="D104" s="120"/>
      <c r="E104" s="120"/>
    </row>
    <row r="105" spans="1:7">
      <c r="A105" s="124">
        <v>9</v>
      </c>
      <c r="B105" s="131" t="s">
        <v>125</v>
      </c>
      <c r="C105" s="39">
        <v>121</v>
      </c>
      <c r="D105" s="120"/>
      <c r="E105" s="120"/>
    </row>
    <row r="106" spans="1:7">
      <c r="A106" s="124">
        <v>10</v>
      </c>
      <c r="B106" s="131" t="s">
        <v>281</v>
      </c>
      <c r="C106" s="39">
        <v>137</v>
      </c>
      <c r="D106" s="120"/>
      <c r="E106" s="120"/>
    </row>
    <row r="107" spans="1:7" ht="13.5" thickBot="1">
      <c r="A107" s="132">
        <v>11</v>
      </c>
      <c r="B107" s="130" t="s">
        <v>280</v>
      </c>
      <c r="C107" s="56">
        <v>151</v>
      </c>
      <c r="D107" s="142"/>
      <c r="E107" s="142"/>
    </row>
    <row r="108" spans="1:7" ht="16.5" thickTop="1" thickBot="1">
      <c r="A108" s="143"/>
      <c r="B108" s="151" t="s">
        <v>147</v>
      </c>
      <c r="C108" s="143"/>
      <c r="D108" s="144">
        <f>D94+D97+D98+D100+D104+D105+D106+D107</f>
        <v>400000</v>
      </c>
      <c r="E108" s="144">
        <f>E94+E100+E104+E105+E107</f>
        <v>400000</v>
      </c>
      <c r="F108" s="68"/>
    </row>
    <row r="109" spans="1:7" ht="21" thickTop="1" thickBot="1">
      <c r="A109" s="149"/>
      <c r="B109" s="146" t="s">
        <v>148</v>
      </c>
      <c r="C109" s="145"/>
      <c r="D109" s="150">
        <f>D5+D23+D53+D72+D108</f>
        <v>4351490</v>
      </c>
      <c r="E109" s="150">
        <f>+E90+E108</f>
        <v>1728845</v>
      </c>
      <c r="F109" s="68"/>
    </row>
    <row r="110" spans="1:7" ht="13.5" thickTop="1">
      <c r="G110" s="68"/>
    </row>
    <row r="111" spans="1:7">
      <c r="D111" s="370"/>
    </row>
    <row r="117" spans="1:5" ht="18">
      <c r="A117" s="469" t="s">
        <v>747</v>
      </c>
      <c r="B117" s="469"/>
      <c r="C117" s="243"/>
      <c r="D117" s="470" t="s">
        <v>728</v>
      </c>
      <c r="E117" s="470"/>
    </row>
    <row r="118" spans="1:5" ht="18">
      <c r="A118" s="469" t="s">
        <v>749</v>
      </c>
      <c r="B118" s="469"/>
      <c r="C118" s="243"/>
      <c r="D118" s="470" t="s">
        <v>729</v>
      </c>
      <c r="E118" s="470"/>
    </row>
  </sheetData>
  <mergeCells count="4">
    <mergeCell ref="A117:B117"/>
    <mergeCell ref="D117:E117"/>
    <mergeCell ref="A118:B118"/>
    <mergeCell ref="D118:E118"/>
  </mergeCells>
  <phoneticPr fontId="3" type="noConversion"/>
  <printOptions horizontalCentered="1"/>
  <pageMargins left="0" right="0" top="0.9" bottom="0.83" header="0.17" footer="0.5"/>
  <pageSetup paperSize="9" scale="75" orientation="portrait" r:id="rId1"/>
  <headerFooter alignWithMargins="0">
    <oddHeader xml:space="preserve">&amp;L&amp;"Arial,Bold Italic"&amp;12PERPARIMI  SK
Kelcyre 
Permet
K99601201L&amp;C&amp;12
&amp;"Arial,Bold Italic"BILANCI 2011&amp;R&amp;16 &amp;20 &amp;12 </oddHeader>
    <oddFooter>&amp;C
&amp;P</odd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7">
    <tabColor indexed="16"/>
  </sheetPr>
  <dimension ref="A1:G53"/>
  <sheetViews>
    <sheetView workbookViewId="0">
      <selection activeCell="F6" sqref="F6"/>
    </sheetView>
  </sheetViews>
  <sheetFormatPr defaultRowHeight="12.75"/>
  <cols>
    <col min="1" max="1" width="3.7109375" style="293" customWidth="1"/>
    <col min="2" max="2" width="2.7109375" style="293" customWidth="1"/>
    <col min="3" max="3" width="4" style="293" customWidth="1"/>
    <col min="4" max="4" width="40.5703125" customWidth="1"/>
    <col min="5" max="5" width="8.28515625" customWidth="1"/>
    <col min="6" max="7" width="15.7109375" style="294" customWidth="1"/>
    <col min="8" max="8" width="4" customWidth="1"/>
  </cols>
  <sheetData>
    <row r="1" spans="1:7" s="295" customFormat="1" ht="18" customHeight="1">
      <c r="A1" s="475" t="s">
        <v>745</v>
      </c>
      <c r="B1" s="475"/>
      <c r="C1" s="475"/>
      <c r="D1" s="475"/>
      <c r="E1" s="475"/>
      <c r="F1" s="475"/>
      <c r="G1" s="475"/>
    </row>
    <row r="3" spans="1:7" s="295" customFormat="1" ht="15.95" customHeight="1">
      <c r="A3" s="476" t="s">
        <v>77</v>
      </c>
      <c r="B3" s="478" t="s">
        <v>571</v>
      </c>
      <c r="C3" s="479"/>
      <c r="D3" s="480"/>
      <c r="E3" s="476" t="s">
        <v>112</v>
      </c>
      <c r="F3" s="341" t="s">
        <v>498</v>
      </c>
      <c r="G3" s="341" t="s">
        <v>498</v>
      </c>
    </row>
    <row r="4" spans="1:7" s="295" customFormat="1" ht="15.95" customHeight="1">
      <c r="A4" s="477"/>
      <c r="B4" s="481"/>
      <c r="C4" s="482"/>
      <c r="D4" s="483"/>
      <c r="E4" s="477"/>
      <c r="F4" s="342" t="s">
        <v>499</v>
      </c>
      <c r="G4" s="343" t="s">
        <v>518</v>
      </c>
    </row>
    <row r="5" spans="1:7" s="295" customFormat="1" ht="24.95" customHeight="1">
      <c r="A5" s="355" t="s">
        <v>78</v>
      </c>
      <c r="B5" s="471" t="s">
        <v>572</v>
      </c>
      <c r="C5" s="472"/>
      <c r="D5" s="473"/>
      <c r="E5" s="347">
        <v>5</v>
      </c>
      <c r="F5" s="346"/>
      <c r="G5" s="346"/>
    </row>
    <row r="6" spans="1:7" s="295" customFormat="1" ht="15.95" customHeight="1">
      <c r="A6" s="347"/>
      <c r="B6" s="345">
        <v>1</v>
      </c>
      <c r="C6" s="348" t="s">
        <v>260</v>
      </c>
      <c r="D6" s="349"/>
      <c r="E6" s="347"/>
      <c r="F6" s="360">
        <v>0</v>
      </c>
      <c r="G6" s="360">
        <v>0</v>
      </c>
    </row>
    <row r="7" spans="1:7" s="295" customFormat="1" ht="15.95" customHeight="1">
      <c r="A7" s="347"/>
      <c r="B7" s="345">
        <v>2</v>
      </c>
      <c r="C7" s="348" t="s">
        <v>573</v>
      </c>
      <c r="D7" s="349"/>
      <c r="E7" s="347"/>
      <c r="F7" s="360">
        <f>F8+F9</f>
        <v>0</v>
      </c>
      <c r="G7" s="360">
        <f>G8+G9</f>
        <v>0</v>
      </c>
    </row>
    <row r="8" spans="1:7" s="295" customFormat="1" ht="15.95" customHeight="1">
      <c r="A8" s="347"/>
      <c r="B8" s="353"/>
      <c r="C8" s="354" t="s">
        <v>529</v>
      </c>
      <c r="D8" s="352" t="s">
        <v>574</v>
      </c>
      <c r="E8" s="347"/>
      <c r="F8" s="346"/>
      <c r="G8" s="346"/>
    </row>
    <row r="9" spans="1:7" s="295" customFormat="1" ht="15.95" customHeight="1">
      <c r="A9" s="347"/>
      <c r="B9" s="353"/>
      <c r="C9" s="354" t="s">
        <v>531</v>
      </c>
      <c r="D9" s="352" t="s">
        <v>575</v>
      </c>
      <c r="E9" s="347"/>
      <c r="F9" s="346"/>
      <c r="G9" s="346"/>
    </row>
    <row r="10" spans="1:7" s="295" customFormat="1" ht="15.95" customHeight="1">
      <c r="A10" s="347"/>
      <c r="B10" s="345">
        <v>3</v>
      </c>
      <c r="C10" s="348" t="s">
        <v>576</v>
      </c>
      <c r="D10" s="349"/>
      <c r="E10" s="374">
        <v>5.0999999999999996</v>
      </c>
      <c r="F10" s="360">
        <f>F11+F12+F13+F14+F15+F17+F16+F18+F19+F20</f>
        <v>3951490</v>
      </c>
      <c r="G10" s="360">
        <f>SUM(G11:G20)</f>
        <v>1328845</v>
      </c>
    </row>
    <row r="11" spans="1:7" s="295" customFormat="1" ht="15.95" customHeight="1">
      <c r="A11" s="347"/>
      <c r="B11" s="353"/>
      <c r="C11" s="354" t="s">
        <v>529</v>
      </c>
      <c r="D11" s="352" t="s">
        <v>577</v>
      </c>
      <c r="E11" s="347"/>
      <c r="F11" s="346"/>
      <c r="G11" s="346"/>
    </row>
    <row r="12" spans="1:7" s="295" customFormat="1" ht="15.95" customHeight="1">
      <c r="A12" s="347"/>
      <c r="B12" s="353"/>
      <c r="C12" s="354" t="s">
        <v>531</v>
      </c>
      <c r="D12" s="352" t="s">
        <v>229</v>
      </c>
      <c r="E12" s="347"/>
      <c r="F12" s="346"/>
      <c r="G12" s="346"/>
    </row>
    <row r="13" spans="1:7" s="295" customFormat="1" ht="15.95" customHeight="1">
      <c r="A13" s="347"/>
      <c r="B13" s="353"/>
      <c r="C13" s="354" t="s">
        <v>539</v>
      </c>
      <c r="D13" s="352" t="s">
        <v>578</v>
      </c>
      <c r="E13" s="347"/>
      <c r="F13" s="346">
        <v>51660</v>
      </c>
      <c r="G13" s="346">
        <v>27580</v>
      </c>
    </row>
    <row r="14" spans="1:7" s="295" customFormat="1" ht="15.95" customHeight="1">
      <c r="A14" s="347"/>
      <c r="B14" s="353"/>
      <c r="C14" s="354" t="s">
        <v>541</v>
      </c>
      <c r="D14" s="352" t="s">
        <v>579</v>
      </c>
      <c r="E14" s="347"/>
      <c r="F14" s="346">
        <v>9765</v>
      </c>
      <c r="G14" s="346">
        <v>9765</v>
      </c>
    </row>
    <row r="15" spans="1:7" s="295" customFormat="1" ht="15.95" customHeight="1">
      <c r="A15" s="347"/>
      <c r="B15" s="353"/>
      <c r="C15" s="354" t="s">
        <v>543</v>
      </c>
      <c r="D15" s="352" t="s">
        <v>580</v>
      </c>
      <c r="E15" s="347"/>
      <c r="F15" s="346">
        <v>3500</v>
      </c>
      <c r="G15" s="346">
        <v>3500</v>
      </c>
    </row>
    <row r="16" spans="1:7" s="295" customFormat="1" ht="15.95" customHeight="1">
      <c r="A16" s="347"/>
      <c r="B16" s="353"/>
      <c r="C16" s="354" t="s">
        <v>582</v>
      </c>
      <c r="D16" s="352" t="s">
        <v>581</v>
      </c>
      <c r="E16" s="347"/>
      <c r="F16" s="346"/>
      <c r="G16" s="346"/>
    </row>
    <row r="17" spans="1:7" s="295" customFormat="1" ht="15.95" customHeight="1">
      <c r="A17" s="347"/>
      <c r="B17" s="353"/>
      <c r="C17" s="354" t="s">
        <v>583</v>
      </c>
      <c r="D17" s="352" t="s">
        <v>716</v>
      </c>
      <c r="E17" s="347"/>
      <c r="F17" s="346"/>
      <c r="G17" s="346"/>
    </row>
    <row r="18" spans="1:7" s="295" customFormat="1" ht="15.95" customHeight="1">
      <c r="A18" s="347"/>
      <c r="B18" s="353"/>
      <c r="C18" s="354" t="s">
        <v>584</v>
      </c>
      <c r="D18" s="352" t="s">
        <v>717</v>
      </c>
      <c r="E18" s="347"/>
      <c r="F18" s="346"/>
      <c r="G18" s="346"/>
    </row>
    <row r="19" spans="1:7" s="295" customFormat="1" ht="15.95" customHeight="1">
      <c r="A19" s="347"/>
      <c r="B19" s="353"/>
      <c r="C19" s="354" t="s">
        <v>605</v>
      </c>
      <c r="D19" s="352" t="s">
        <v>585</v>
      </c>
      <c r="E19" s="347"/>
      <c r="F19" s="346">
        <v>3886565</v>
      </c>
      <c r="G19" s="346">
        <v>1288000</v>
      </c>
    </row>
    <row r="20" spans="1:7" s="295" customFormat="1" ht="15.95" customHeight="1">
      <c r="A20" s="347"/>
      <c r="B20" s="353"/>
      <c r="C20" s="354" t="s">
        <v>607</v>
      </c>
      <c r="D20" s="352" t="s">
        <v>493</v>
      </c>
      <c r="E20" s="347"/>
      <c r="F20" s="346"/>
      <c r="G20" s="346"/>
    </row>
    <row r="21" spans="1:7" s="295" customFormat="1" ht="15.95" customHeight="1">
      <c r="A21" s="347"/>
      <c r="B21" s="345">
        <v>4</v>
      </c>
      <c r="C21" s="348" t="s">
        <v>118</v>
      </c>
      <c r="D21" s="349"/>
      <c r="E21" s="347"/>
      <c r="F21" s="360"/>
      <c r="G21" s="360">
        <v>0</v>
      </c>
    </row>
    <row r="22" spans="1:7" s="295" customFormat="1" ht="15.95" customHeight="1">
      <c r="A22" s="347"/>
      <c r="B22" s="345">
        <v>5</v>
      </c>
      <c r="C22" s="348" t="s">
        <v>586</v>
      </c>
      <c r="D22" s="349"/>
      <c r="E22" s="374"/>
      <c r="F22" s="360">
        <v>0</v>
      </c>
      <c r="G22" s="360">
        <v>0</v>
      </c>
    </row>
    <row r="23" spans="1:7" s="295" customFormat="1" ht="24.75" customHeight="1">
      <c r="A23" s="355" t="s">
        <v>79</v>
      </c>
      <c r="B23" s="471" t="s">
        <v>587</v>
      </c>
      <c r="C23" s="472"/>
      <c r="D23" s="473"/>
      <c r="E23" s="374" t="s">
        <v>637</v>
      </c>
      <c r="F23" s="346"/>
      <c r="G23" s="346"/>
    </row>
    <row r="24" spans="1:7" s="295" customFormat="1" ht="15.95" customHeight="1">
      <c r="A24" s="347"/>
      <c r="B24" s="345">
        <v>1</v>
      </c>
      <c r="C24" s="348" t="s">
        <v>588</v>
      </c>
      <c r="D24" s="356"/>
      <c r="E24" s="374"/>
      <c r="F24" s="360">
        <f>SUM(F25:F26)</f>
        <v>0</v>
      </c>
      <c r="G24" s="360">
        <f>SUM(G25:G26)</f>
        <v>0</v>
      </c>
    </row>
    <row r="25" spans="1:7" s="295" customFormat="1" ht="15.95" customHeight="1">
      <c r="A25" s="347"/>
      <c r="B25" s="353"/>
      <c r="C25" s="354" t="s">
        <v>529</v>
      </c>
      <c r="D25" s="352" t="s">
        <v>606</v>
      </c>
      <c r="E25" s="374"/>
      <c r="F25" s="346"/>
      <c r="G25" s="346"/>
    </row>
    <row r="26" spans="1:7" s="295" customFormat="1" ht="15.95" customHeight="1">
      <c r="A26" s="347"/>
      <c r="B26" s="353"/>
      <c r="C26" s="354" t="s">
        <v>531</v>
      </c>
      <c r="D26" s="352" t="s">
        <v>589</v>
      </c>
      <c r="E26" s="374"/>
      <c r="F26" s="346"/>
      <c r="G26" s="346"/>
    </row>
    <row r="27" spans="1:7" s="295" customFormat="1" ht="15.95" customHeight="1">
      <c r="A27" s="347"/>
      <c r="B27" s="345">
        <v>2</v>
      </c>
      <c r="C27" s="348" t="s">
        <v>121</v>
      </c>
      <c r="D27" s="349"/>
      <c r="E27" s="374"/>
      <c r="F27" s="346">
        <v>0</v>
      </c>
      <c r="G27" s="346">
        <v>0</v>
      </c>
    </row>
    <row r="28" spans="1:7" s="295" customFormat="1" ht="15.95" customHeight="1">
      <c r="A28" s="347"/>
      <c r="B28" s="345">
        <v>3</v>
      </c>
      <c r="C28" s="348" t="s">
        <v>118</v>
      </c>
      <c r="D28" s="349"/>
      <c r="E28" s="374"/>
      <c r="F28" s="346">
        <v>0</v>
      </c>
      <c r="G28" s="346">
        <v>0</v>
      </c>
    </row>
    <row r="29" spans="1:7" s="295" customFormat="1" ht="15.95" customHeight="1">
      <c r="A29" s="347"/>
      <c r="B29" s="345">
        <v>4</v>
      </c>
      <c r="C29" s="348" t="s">
        <v>590</v>
      </c>
      <c r="D29" s="349"/>
      <c r="E29" s="374"/>
      <c r="F29" s="346">
        <v>0</v>
      </c>
      <c r="G29" s="346">
        <v>0</v>
      </c>
    </row>
    <row r="30" spans="1:7" s="295" customFormat="1" ht="24.75" customHeight="1">
      <c r="A30" s="347"/>
      <c r="B30" s="471" t="s">
        <v>591</v>
      </c>
      <c r="C30" s="472"/>
      <c r="D30" s="473"/>
      <c r="E30" s="374"/>
      <c r="F30" s="360">
        <f>F6+F7+F10+F21+F22+F24+F27+F28+F29</f>
        <v>3951490</v>
      </c>
      <c r="G30" s="360">
        <f>G7+G10+G24</f>
        <v>1328845</v>
      </c>
    </row>
    <row r="31" spans="1:7" s="295" customFormat="1" ht="24.75" customHeight="1">
      <c r="A31" s="355" t="s">
        <v>80</v>
      </c>
      <c r="B31" s="471" t="s">
        <v>592</v>
      </c>
      <c r="C31" s="472"/>
      <c r="D31" s="473"/>
      <c r="E31" s="374" t="s">
        <v>636</v>
      </c>
      <c r="F31" s="360">
        <f>SUM(F33:F41)</f>
        <v>400000</v>
      </c>
      <c r="G31" s="360">
        <f>SUM(G33:G41)</f>
        <v>400000</v>
      </c>
    </row>
    <row r="32" spans="1:7" s="295" customFormat="1" ht="15.95" customHeight="1">
      <c r="A32" s="347"/>
      <c r="B32" s="345">
        <v>1</v>
      </c>
      <c r="C32" s="348" t="s">
        <v>593</v>
      </c>
      <c r="D32" s="349"/>
      <c r="E32" s="374"/>
      <c r="F32" s="346"/>
      <c r="G32" s="346"/>
    </row>
    <row r="33" spans="1:7" s="295" customFormat="1" ht="15.95" customHeight="1">
      <c r="A33" s="347"/>
      <c r="B33" s="357">
        <v>2</v>
      </c>
      <c r="C33" s="348" t="s">
        <v>594</v>
      </c>
      <c r="D33" s="349"/>
      <c r="E33" s="374"/>
      <c r="F33" s="346"/>
      <c r="G33" s="346"/>
    </row>
    <row r="34" spans="1:7" s="295" customFormat="1" ht="15.95" customHeight="1">
      <c r="A34" s="347"/>
      <c r="B34" s="345">
        <v>3</v>
      </c>
      <c r="C34" s="348" t="s">
        <v>595</v>
      </c>
      <c r="D34" s="349"/>
      <c r="E34" s="374"/>
      <c r="F34" s="346">
        <v>400000</v>
      </c>
      <c r="G34" s="346">
        <v>400000</v>
      </c>
    </row>
    <row r="35" spans="1:7" s="295" customFormat="1" ht="15.95" customHeight="1">
      <c r="A35" s="347"/>
      <c r="B35" s="357">
        <v>4</v>
      </c>
      <c r="C35" s="348" t="s">
        <v>596</v>
      </c>
      <c r="D35" s="349"/>
      <c r="E35" s="374"/>
      <c r="F35" s="346"/>
      <c r="G35" s="346"/>
    </row>
    <row r="36" spans="1:7" s="295" customFormat="1" ht="15.95" customHeight="1">
      <c r="A36" s="347"/>
      <c r="B36" s="345">
        <v>5</v>
      </c>
      <c r="C36" s="348" t="s">
        <v>597</v>
      </c>
      <c r="D36" s="349"/>
      <c r="E36" s="374"/>
      <c r="F36" s="346"/>
      <c r="G36" s="346"/>
    </row>
    <row r="37" spans="1:7" s="295" customFormat="1" ht="15.95" customHeight="1">
      <c r="A37" s="347"/>
      <c r="B37" s="357">
        <v>6</v>
      </c>
      <c r="C37" s="348" t="s">
        <v>598</v>
      </c>
      <c r="D37" s="349"/>
      <c r="E37" s="374"/>
      <c r="F37" s="346"/>
      <c r="G37" s="346"/>
    </row>
    <row r="38" spans="1:7" s="295" customFormat="1" ht="15.95" customHeight="1">
      <c r="A38" s="347"/>
      <c r="B38" s="345">
        <v>7</v>
      </c>
      <c r="C38" s="348" t="s">
        <v>599</v>
      </c>
      <c r="D38" s="349"/>
      <c r="E38" s="374"/>
      <c r="F38" s="346"/>
      <c r="G38" s="346"/>
    </row>
    <row r="39" spans="1:7" s="295" customFormat="1" ht="15.95" customHeight="1">
      <c r="A39" s="347"/>
      <c r="B39" s="357">
        <v>8</v>
      </c>
      <c r="C39" s="348" t="s">
        <v>600</v>
      </c>
      <c r="D39" s="349"/>
      <c r="E39" s="374"/>
      <c r="F39" s="346"/>
      <c r="G39" s="346"/>
    </row>
    <row r="40" spans="1:7" s="295" customFormat="1" ht="15.95" customHeight="1">
      <c r="A40" s="347"/>
      <c r="B40" s="345">
        <v>9</v>
      </c>
      <c r="C40" s="348" t="s">
        <v>601</v>
      </c>
      <c r="D40" s="349"/>
      <c r="E40" s="374"/>
      <c r="F40" s="346"/>
      <c r="G40" s="346"/>
    </row>
    <row r="41" spans="1:7" s="295" customFormat="1" ht="15.95" customHeight="1">
      <c r="A41" s="347"/>
      <c r="B41" s="357">
        <v>10</v>
      </c>
      <c r="C41" s="348" t="s">
        <v>602</v>
      </c>
      <c r="D41" s="349"/>
      <c r="E41" s="374"/>
      <c r="F41" s="346"/>
      <c r="G41" s="346">
        <v>0</v>
      </c>
    </row>
    <row r="42" spans="1:7" s="295" customFormat="1" ht="24.75" customHeight="1">
      <c r="A42" s="347"/>
      <c r="B42" s="471" t="s">
        <v>603</v>
      </c>
      <c r="C42" s="472"/>
      <c r="D42" s="473"/>
      <c r="E42" s="374"/>
      <c r="F42" s="346">
        <f>F30+F32+F33+F34+F35+F36+F37+F38+F39+F40+F41</f>
        <v>4351490</v>
      </c>
      <c r="G42" s="346">
        <f>G10+G24+G31</f>
        <v>1728845</v>
      </c>
    </row>
    <row r="43" spans="1:7" s="295" customFormat="1" ht="15.95" customHeight="1">
      <c r="A43" s="296"/>
      <c r="B43" s="296"/>
      <c r="C43" s="358"/>
      <c r="D43" s="297"/>
      <c r="E43" s="375"/>
      <c r="F43" s="298"/>
      <c r="G43" s="298"/>
    </row>
    <row r="44" spans="1:7" s="295" customFormat="1" ht="15.95" customHeight="1">
      <c r="A44" s="296"/>
      <c r="B44" s="296"/>
      <c r="C44" s="358"/>
      <c r="D44" s="297"/>
      <c r="E44" s="296"/>
      <c r="F44" s="298"/>
      <c r="G44" s="298"/>
    </row>
    <row r="45" spans="1:7" s="295" customFormat="1" ht="15.95" customHeight="1">
      <c r="A45" s="296"/>
      <c r="B45" s="296"/>
      <c r="C45" s="358"/>
      <c r="D45" s="297"/>
      <c r="E45" s="296"/>
      <c r="F45" s="298"/>
      <c r="G45" s="298"/>
    </row>
    <row r="46" spans="1:7" s="295" customFormat="1" ht="15.95" customHeight="1">
      <c r="A46" s="296"/>
      <c r="B46" s="296"/>
      <c r="C46" s="358"/>
      <c r="D46" s="297"/>
      <c r="E46" s="296"/>
      <c r="F46" s="298"/>
      <c r="G46" s="298"/>
    </row>
    <row r="47" spans="1:7" s="295" customFormat="1" ht="15.95" customHeight="1">
      <c r="A47" s="296"/>
      <c r="B47" s="296"/>
      <c r="C47" s="358"/>
      <c r="D47" s="297"/>
      <c r="E47" s="296"/>
      <c r="F47" s="298"/>
      <c r="G47" s="298"/>
    </row>
    <row r="48" spans="1:7" s="295" customFormat="1" ht="15.95" customHeight="1">
      <c r="A48" s="296"/>
      <c r="B48" s="296"/>
      <c r="C48" s="358"/>
      <c r="D48" s="297"/>
      <c r="E48" s="297"/>
      <c r="F48" s="298"/>
      <c r="G48" s="298"/>
    </row>
    <row r="49" spans="1:7" s="295" customFormat="1" ht="15.95" customHeight="1">
      <c r="A49" s="296"/>
      <c r="B49" s="296"/>
      <c r="C49" s="358"/>
      <c r="D49" s="297"/>
      <c r="E49" s="297"/>
      <c r="F49" s="298"/>
      <c r="G49" s="298"/>
    </row>
    <row r="50" spans="1:7" s="295" customFormat="1" ht="15.95" customHeight="1">
      <c r="A50" s="296"/>
      <c r="B50" s="296"/>
      <c r="C50" s="358"/>
      <c r="D50" s="297"/>
      <c r="E50" s="297"/>
      <c r="F50" s="298"/>
      <c r="G50" s="298"/>
    </row>
    <row r="51" spans="1:7" s="295" customFormat="1" ht="15.95" customHeight="1">
      <c r="A51" s="296"/>
      <c r="B51" s="296"/>
      <c r="C51" s="358"/>
      <c r="D51" s="297"/>
      <c r="E51" s="297"/>
      <c r="F51" s="298"/>
      <c r="G51" s="298"/>
    </row>
    <row r="52" spans="1:7" s="295" customFormat="1" ht="15.95" customHeight="1">
      <c r="A52" s="296"/>
      <c r="B52" s="296"/>
      <c r="C52" s="296"/>
      <c r="D52" s="296"/>
      <c r="E52" s="297"/>
      <c r="F52" s="298"/>
      <c r="G52" s="298"/>
    </row>
    <row r="53" spans="1:7">
      <c r="A53" s="299"/>
      <c r="B53" s="299"/>
      <c r="C53" s="359"/>
      <c r="D53" s="1"/>
      <c r="E53" s="1"/>
      <c r="F53" s="300"/>
      <c r="G53" s="300"/>
    </row>
  </sheetData>
  <mergeCells count="9">
    <mergeCell ref="A1:G1"/>
    <mergeCell ref="A3:A4"/>
    <mergeCell ref="B3:D4"/>
    <mergeCell ref="E3:E4"/>
    <mergeCell ref="B42:D42"/>
    <mergeCell ref="B5:D5"/>
    <mergeCell ref="B23:D23"/>
    <mergeCell ref="B30:D30"/>
    <mergeCell ref="B31:D31"/>
  </mergeCells>
  <phoneticPr fontId="3" type="noConversion"/>
  <pageMargins left="0.75" right="0.75" top="0.5" bottom="0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8">
    <tabColor indexed="16"/>
  </sheetPr>
  <dimension ref="A1:M130"/>
  <sheetViews>
    <sheetView topLeftCell="A112" zoomScaleNormal="100" workbookViewId="0">
      <selection activeCell="E43" sqref="E43"/>
    </sheetView>
  </sheetViews>
  <sheetFormatPr defaultRowHeight="12.75"/>
  <cols>
    <col min="1" max="1" width="16.85546875" customWidth="1"/>
    <col min="2" max="2" width="69.42578125" bestFit="1" customWidth="1"/>
    <col min="3" max="3" width="10.42578125" bestFit="1" customWidth="1"/>
    <col min="4" max="4" width="19.42578125" bestFit="1" customWidth="1"/>
    <col min="5" max="5" width="18.140625" bestFit="1" customWidth="1"/>
    <col min="6" max="6" width="17" bestFit="1" customWidth="1"/>
    <col min="7" max="9" width="18.140625" bestFit="1" customWidth="1"/>
  </cols>
  <sheetData>
    <row r="1" spans="1:9" ht="14.25" thickTop="1" thickBot="1">
      <c r="A1" s="484" t="s">
        <v>1</v>
      </c>
      <c r="B1" s="486" t="s">
        <v>21</v>
      </c>
      <c r="C1" s="230" t="s">
        <v>152</v>
      </c>
      <c r="D1" s="488" t="s">
        <v>746</v>
      </c>
      <c r="E1" s="488" t="s">
        <v>738</v>
      </c>
    </row>
    <row r="2" spans="1:9" ht="13.5" thickBot="1">
      <c r="A2" s="485"/>
      <c r="B2" s="487"/>
      <c r="C2" s="229" t="s">
        <v>153</v>
      </c>
      <c r="D2" s="489"/>
      <c r="E2" s="489"/>
    </row>
    <row r="3" spans="1:9" ht="13.5" thickBot="1">
      <c r="A3" s="227">
        <v>1</v>
      </c>
      <c r="B3" s="228" t="s">
        <v>154</v>
      </c>
      <c r="C3" s="228"/>
      <c r="D3" s="71">
        <f>D4+D5</f>
        <v>0</v>
      </c>
      <c r="E3" s="245">
        <f>E4+E5</f>
        <v>0</v>
      </c>
      <c r="G3" s="68"/>
    </row>
    <row r="4" spans="1:9">
      <c r="A4" s="181"/>
      <c r="B4" s="35" t="s">
        <v>169</v>
      </c>
      <c r="C4" s="57">
        <v>701</v>
      </c>
      <c r="D4" s="268">
        <v>0</v>
      </c>
      <c r="E4" s="269"/>
    </row>
    <row r="5" spans="1:9" ht="13.5" thickBot="1">
      <c r="A5" s="182"/>
      <c r="B5" s="34" t="s">
        <v>384</v>
      </c>
      <c r="C5" s="58">
        <v>705</v>
      </c>
      <c r="D5" s="270">
        <v>0</v>
      </c>
      <c r="E5" s="271"/>
    </row>
    <row r="6" spans="1:9" ht="13.5" thickBot="1">
      <c r="A6" s="204">
        <v>2</v>
      </c>
      <c r="B6" s="37" t="s">
        <v>155</v>
      </c>
      <c r="C6" s="211"/>
      <c r="D6" s="226">
        <f>D7+D8+D9+D10+D11+D12+D13+D14+D15+D16</f>
        <v>0</v>
      </c>
      <c r="E6" s="272">
        <f>E7+E8+E9+E10+E11+E12+E13+E14+E15+E16</f>
        <v>0</v>
      </c>
    </row>
    <row r="7" spans="1:9">
      <c r="A7" s="183"/>
      <c r="B7" s="235" t="s">
        <v>170</v>
      </c>
      <c r="C7" s="57">
        <v>702</v>
      </c>
      <c r="D7" s="262"/>
      <c r="E7" s="263"/>
    </row>
    <row r="8" spans="1:9">
      <c r="A8" s="184"/>
      <c r="B8" s="231" t="s">
        <v>171</v>
      </c>
      <c r="C8" s="59">
        <v>703</v>
      </c>
      <c r="D8" s="264"/>
      <c r="E8" s="265"/>
    </row>
    <row r="9" spans="1:9">
      <c r="A9" s="184"/>
      <c r="B9" s="231" t="s">
        <v>172</v>
      </c>
      <c r="C9" s="59">
        <v>704</v>
      </c>
      <c r="D9" s="264"/>
      <c r="E9" s="265"/>
    </row>
    <row r="10" spans="1:9">
      <c r="A10" s="184"/>
      <c r="B10" s="232" t="s">
        <v>385</v>
      </c>
      <c r="C10" s="59">
        <v>707</v>
      </c>
      <c r="D10" s="264"/>
      <c r="E10" s="265"/>
      <c r="I10" s="68"/>
    </row>
    <row r="11" spans="1:9">
      <c r="A11" s="184"/>
      <c r="B11" s="233" t="s">
        <v>386</v>
      </c>
      <c r="C11" s="59">
        <v>708</v>
      </c>
      <c r="D11" s="264"/>
      <c r="E11" s="266"/>
    </row>
    <row r="12" spans="1:9">
      <c r="A12" s="184"/>
      <c r="B12" s="233" t="s">
        <v>387</v>
      </c>
      <c r="C12" s="59">
        <v>7081</v>
      </c>
      <c r="D12" s="264"/>
      <c r="E12" s="265"/>
    </row>
    <row r="13" spans="1:9">
      <c r="A13" s="184"/>
      <c r="B13" s="233" t="s">
        <v>388</v>
      </c>
      <c r="C13" s="59">
        <v>7082</v>
      </c>
      <c r="D13" s="264"/>
      <c r="E13" s="265"/>
    </row>
    <row r="14" spans="1:9">
      <c r="A14" s="184"/>
      <c r="B14" s="233" t="s">
        <v>389</v>
      </c>
      <c r="C14" s="59">
        <v>7083</v>
      </c>
      <c r="D14" s="264"/>
      <c r="E14" s="265"/>
    </row>
    <row r="15" spans="1:9">
      <c r="A15" s="184"/>
      <c r="B15" s="233" t="s">
        <v>390</v>
      </c>
      <c r="C15" s="59">
        <v>7084</v>
      </c>
      <c r="D15" s="264"/>
      <c r="E15" s="265"/>
    </row>
    <row r="16" spans="1:9" ht="13.5" thickBot="1">
      <c r="A16" s="185"/>
      <c r="B16" s="234" t="s">
        <v>391</v>
      </c>
      <c r="C16" s="58">
        <v>7088</v>
      </c>
      <c r="D16" s="264"/>
      <c r="E16" s="267"/>
    </row>
    <row r="17" spans="1:5" ht="13.5" thickBot="1">
      <c r="A17" s="204">
        <v>3</v>
      </c>
      <c r="B17" s="37" t="s">
        <v>488</v>
      </c>
      <c r="C17" s="211">
        <v>714</v>
      </c>
      <c r="D17" s="226"/>
      <c r="E17" s="272"/>
    </row>
    <row r="18" spans="1:5" ht="13.5" thickBot="1">
      <c r="A18" s="204">
        <v>4</v>
      </c>
      <c r="B18" s="37" t="s">
        <v>25</v>
      </c>
      <c r="C18" s="211">
        <v>721</v>
      </c>
      <c r="D18" s="226">
        <v>0</v>
      </c>
      <c r="E18" s="272"/>
    </row>
    <row r="19" spans="1:5" ht="13.5" thickBot="1">
      <c r="A19" s="204">
        <v>5</v>
      </c>
      <c r="B19" s="37" t="s">
        <v>26</v>
      </c>
      <c r="C19" s="211">
        <v>73</v>
      </c>
      <c r="D19" s="226">
        <f>D20+D21</f>
        <v>0</v>
      </c>
      <c r="E19" s="272">
        <f>E20+E21</f>
        <v>0</v>
      </c>
    </row>
    <row r="20" spans="1:5">
      <c r="A20" s="186"/>
      <c r="B20" s="236" t="s">
        <v>27</v>
      </c>
      <c r="C20" s="60">
        <v>731</v>
      </c>
      <c r="D20" s="258"/>
      <c r="E20" s="259"/>
    </row>
    <row r="21" spans="1:5" ht="13.5" thickBot="1">
      <c r="A21" s="185"/>
      <c r="B21" s="237" t="s">
        <v>28</v>
      </c>
      <c r="C21" s="58">
        <v>732</v>
      </c>
      <c r="D21" s="260"/>
      <c r="E21" s="261"/>
    </row>
    <row r="22" spans="1:5" ht="13.5" thickBot="1">
      <c r="A22" s="204">
        <v>6</v>
      </c>
      <c r="B22" s="37" t="s">
        <v>29</v>
      </c>
      <c r="C22" s="211">
        <v>75</v>
      </c>
      <c r="D22" s="226">
        <f>D23+D24+D25+D26+D27+D28</f>
        <v>0</v>
      </c>
      <c r="E22" s="272">
        <f>E23+E24+E25+E26+E27+E28</f>
        <v>0</v>
      </c>
    </row>
    <row r="23" spans="1:5">
      <c r="A23" s="186"/>
      <c r="B23" s="236" t="s">
        <v>30</v>
      </c>
      <c r="C23" s="60">
        <v>751</v>
      </c>
      <c r="D23" s="258"/>
      <c r="E23" s="259"/>
    </row>
    <row r="24" spans="1:5" ht="13.5" thickBot="1">
      <c r="A24" s="185"/>
      <c r="B24" s="237" t="s">
        <v>31</v>
      </c>
      <c r="C24" s="58">
        <v>752</v>
      </c>
      <c r="D24" s="76"/>
      <c r="E24" s="261"/>
    </row>
    <row r="25" spans="1:5" ht="20.25" thickBot="1">
      <c r="A25" s="187" t="s">
        <v>419</v>
      </c>
      <c r="B25" s="237" t="s">
        <v>32</v>
      </c>
      <c r="C25" s="58">
        <v>754</v>
      </c>
      <c r="D25" s="76"/>
      <c r="E25" s="261"/>
    </row>
    <row r="26" spans="1:5">
      <c r="A26" s="185"/>
      <c r="B26" s="237" t="s">
        <v>33</v>
      </c>
      <c r="C26" s="58">
        <v>756</v>
      </c>
      <c r="D26" s="260"/>
      <c r="E26" s="261"/>
    </row>
    <row r="27" spans="1:5">
      <c r="A27" s="185"/>
      <c r="B27" s="237" t="s">
        <v>34</v>
      </c>
      <c r="C27" s="58">
        <v>757</v>
      </c>
      <c r="D27" s="76"/>
      <c r="E27" s="261"/>
    </row>
    <row r="28" spans="1:5" ht="13.5" thickBot="1">
      <c r="A28" s="185"/>
      <c r="B28" s="237" t="s">
        <v>42</v>
      </c>
      <c r="C28" s="58">
        <v>758</v>
      </c>
      <c r="D28" s="76"/>
      <c r="E28" s="261"/>
    </row>
    <row r="29" spans="1:5" ht="13.5" thickBot="1">
      <c r="A29" s="204">
        <v>7</v>
      </c>
      <c r="B29" s="37" t="s">
        <v>403</v>
      </c>
      <c r="C29" s="211">
        <v>60</v>
      </c>
      <c r="D29" s="226">
        <f>+D3+D6+D17+D19+D22</f>
        <v>0</v>
      </c>
      <c r="E29" s="272"/>
    </row>
    <row r="30" spans="1:5" ht="13.5" thickBot="1">
      <c r="A30" s="204">
        <v>8</v>
      </c>
      <c r="B30" s="37" t="s">
        <v>156</v>
      </c>
      <c r="C30" s="211">
        <v>60</v>
      </c>
      <c r="D30" s="226">
        <f>SUM(D31:D40)</f>
        <v>0</v>
      </c>
      <c r="E30" s="272">
        <f>SUM(E31:E40)</f>
        <v>0</v>
      </c>
    </row>
    <row r="31" spans="1:5">
      <c r="A31" s="183"/>
      <c r="B31" s="235" t="s">
        <v>159</v>
      </c>
      <c r="C31" s="57">
        <v>601</v>
      </c>
      <c r="D31" s="73"/>
      <c r="E31" s="273"/>
    </row>
    <row r="32" spans="1:5">
      <c r="A32" s="184"/>
      <c r="B32" s="231" t="s">
        <v>160</v>
      </c>
      <c r="C32" s="59">
        <v>602</v>
      </c>
      <c r="D32" s="73"/>
      <c r="E32" s="273"/>
    </row>
    <row r="33" spans="1:7">
      <c r="A33" s="188"/>
      <c r="B33" s="231" t="s">
        <v>161</v>
      </c>
      <c r="C33" s="59">
        <v>603</v>
      </c>
      <c r="D33" s="73"/>
      <c r="E33" s="273"/>
      <c r="G33" s="68"/>
    </row>
    <row r="34" spans="1:7">
      <c r="A34" s="189"/>
      <c r="B34" s="235" t="s">
        <v>162</v>
      </c>
      <c r="C34" s="59">
        <v>6031</v>
      </c>
      <c r="D34" s="73"/>
      <c r="E34" s="273"/>
    </row>
    <row r="35" spans="1:7">
      <c r="A35" s="189"/>
      <c r="B35" s="235" t="s">
        <v>163</v>
      </c>
      <c r="C35" s="59">
        <v>6035</v>
      </c>
      <c r="D35" s="73"/>
      <c r="E35" s="273"/>
    </row>
    <row r="36" spans="1:7">
      <c r="A36" s="189"/>
      <c r="B36" s="235" t="s">
        <v>164</v>
      </c>
      <c r="C36" s="59">
        <v>604</v>
      </c>
      <c r="D36" s="73"/>
      <c r="E36" s="273"/>
    </row>
    <row r="37" spans="1:7">
      <c r="A37" s="189"/>
      <c r="B37" s="235" t="s">
        <v>165</v>
      </c>
      <c r="C37" s="59">
        <v>605</v>
      </c>
      <c r="D37" s="73"/>
      <c r="E37" s="273"/>
    </row>
    <row r="38" spans="1:7">
      <c r="A38" s="189"/>
      <c r="B38" s="235" t="s">
        <v>166</v>
      </c>
      <c r="C38" s="59">
        <v>606</v>
      </c>
      <c r="D38" s="73"/>
      <c r="E38" s="273"/>
    </row>
    <row r="39" spans="1:7">
      <c r="A39" s="189"/>
      <c r="B39" s="235" t="s">
        <v>167</v>
      </c>
      <c r="C39" s="59">
        <v>607</v>
      </c>
      <c r="D39" s="73"/>
      <c r="E39" s="273"/>
    </row>
    <row r="40" spans="1:7" ht="13.5" thickBot="1">
      <c r="A40" s="190"/>
      <c r="B40" s="236" t="s">
        <v>168</v>
      </c>
      <c r="C40" s="58">
        <v>608</v>
      </c>
      <c r="D40" s="74"/>
      <c r="E40" s="273"/>
    </row>
    <row r="41" spans="1:7" ht="13.5" thickBot="1">
      <c r="A41" s="204">
        <v>9</v>
      </c>
      <c r="B41" s="37" t="s">
        <v>157</v>
      </c>
      <c r="C41" s="211">
        <v>64</v>
      </c>
      <c r="D41" s="212">
        <f>SUM(D42:D45)</f>
        <v>0</v>
      </c>
      <c r="E41" s="274">
        <f>SUM(E42:E45)</f>
        <v>0</v>
      </c>
    </row>
    <row r="42" spans="1:7">
      <c r="A42" s="183"/>
      <c r="B42" s="235" t="s">
        <v>158</v>
      </c>
      <c r="C42" s="57">
        <v>641</v>
      </c>
      <c r="D42" s="73"/>
      <c r="E42" s="273"/>
    </row>
    <row r="43" spans="1:7">
      <c r="A43" s="191"/>
      <c r="B43" s="231" t="s">
        <v>392</v>
      </c>
      <c r="C43" s="59">
        <v>644</v>
      </c>
      <c r="D43" s="257"/>
      <c r="E43" s="257"/>
    </row>
    <row r="44" spans="1:7">
      <c r="A44" s="191"/>
      <c r="B44" s="231" t="s">
        <v>393</v>
      </c>
      <c r="C44" s="59">
        <v>645</v>
      </c>
      <c r="D44" s="72"/>
      <c r="E44" s="273"/>
    </row>
    <row r="45" spans="1:7" ht="13.5" thickBot="1">
      <c r="A45" s="185"/>
      <c r="B45" s="237" t="s">
        <v>394</v>
      </c>
      <c r="C45" s="58">
        <v>648</v>
      </c>
      <c r="D45" s="76"/>
      <c r="E45" s="273"/>
    </row>
    <row r="46" spans="1:7" ht="13.5" thickBot="1">
      <c r="A46" s="204">
        <v>10</v>
      </c>
      <c r="B46" s="37" t="s">
        <v>36</v>
      </c>
      <c r="C46" s="211">
        <v>68</v>
      </c>
      <c r="D46" s="212">
        <f>SUM(D47:D57)</f>
        <v>0</v>
      </c>
      <c r="E46" s="274">
        <f>SUM(E47:E57)</f>
        <v>0</v>
      </c>
    </row>
    <row r="47" spans="1:7">
      <c r="A47" s="192"/>
      <c r="B47" s="238" t="s">
        <v>395</v>
      </c>
      <c r="C47" s="61">
        <v>681</v>
      </c>
      <c r="D47" s="77"/>
      <c r="E47" s="275"/>
    </row>
    <row r="48" spans="1:7">
      <c r="A48" s="184"/>
      <c r="B48" s="239" t="s">
        <v>396</v>
      </c>
      <c r="C48" s="59">
        <v>6811</v>
      </c>
      <c r="D48" s="78"/>
      <c r="E48" s="275"/>
    </row>
    <row r="49" spans="1:8">
      <c r="A49" s="191"/>
      <c r="B49" s="239" t="s">
        <v>397</v>
      </c>
      <c r="C49" s="59">
        <v>6812</v>
      </c>
      <c r="D49" s="78"/>
      <c r="E49" s="275"/>
    </row>
    <row r="50" spans="1:8">
      <c r="A50" s="184"/>
      <c r="B50" s="239" t="s">
        <v>398</v>
      </c>
      <c r="C50" s="59">
        <v>6813</v>
      </c>
      <c r="D50" s="78"/>
      <c r="E50" s="275"/>
    </row>
    <row r="51" spans="1:8">
      <c r="A51" s="194"/>
      <c r="B51" s="239" t="s">
        <v>399</v>
      </c>
      <c r="C51" s="59">
        <v>6815</v>
      </c>
      <c r="D51" s="78"/>
      <c r="E51" s="275"/>
    </row>
    <row r="52" spans="1:8">
      <c r="A52" s="184"/>
      <c r="B52" s="239" t="s">
        <v>400</v>
      </c>
      <c r="C52" s="59">
        <v>6816</v>
      </c>
      <c r="D52" s="78"/>
      <c r="E52" s="275"/>
    </row>
    <row r="53" spans="1:8">
      <c r="A53" s="185"/>
      <c r="B53" s="239" t="s">
        <v>401</v>
      </c>
      <c r="C53" s="59">
        <v>686</v>
      </c>
      <c r="D53" s="78"/>
      <c r="E53" s="275"/>
    </row>
    <row r="54" spans="1:8">
      <c r="A54" s="191"/>
      <c r="B54" s="239" t="s">
        <v>2</v>
      </c>
      <c r="C54" s="59">
        <v>6862</v>
      </c>
      <c r="D54" s="78"/>
      <c r="E54" s="275"/>
    </row>
    <row r="55" spans="1:8">
      <c r="A55" s="191"/>
      <c r="B55" s="239" t="s">
        <v>399</v>
      </c>
      <c r="C55" s="59">
        <v>6864</v>
      </c>
      <c r="D55" s="78"/>
      <c r="E55" s="275"/>
    </row>
    <row r="56" spans="1:8">
      <c r="A56" s="191"/>
      <c r="B56" s="231" t="s">
        <v>3</v>
      </c>
      <c r="C56" s="59">
        <v>6865</v>
      </c>
      <c r="D56" s="78"/>
      <c r="E56" s="275"/>
    </row>
    <row r="57" spans="1:8" ht="13.5" thickBot="1">
      <c r="A57" s="195"/>
      <c r="B57" s="240" t="s">
        <v>4</v>
      </c>
      <c r="C57" s="82">
        <v>687</v>
      </c>
      <c r="D57" s="80"/>
      <c r="E57" s="275"/>
    </row>
    <row r="58" spans="1:8" ht="13.5" thickBot="1">
      <c r="A58" s="196">
        <v>11</v>
      </c>
      <c r="B58" s="37" t="s">
        <v>5</v>
      </c>
      <c r="C58" s="62"/>
      <c r="D58" s="212">
        <f>SUM(D59:D86)</f>
        <v>0</v>
      </c>
      <c r="E58" s="274">
        <f>SUM(E59:E86)</f>
        <v>0</v>
      </c>
      <c r="F58" s="1"/>
      <c r="G58" s="68"/>
      <c r="H58" s="68"/>
    </row>
    <row r="59" spans="1:8">
      <c r="A59" s="197"/>
      <c r="B59" s="84" t="s">
        <v>37</v>
      </c>
      <c r="C59" s="85">
        <v>61</v>
      </c>
      <c r="D59" s="86"/>
      <c r="E59" s="275"/>
      <c r="F59" s="1"/>
      <c r="G59" s="68"/>
      <c r="H59" s="68"/>
    </row>
    <row r="60" spans="1:8">
      <c r="A60" s="198"/>
      <c r="B60" s="36" t="s">
        <v>38</v>
      </c>
      <c r="C60" s="63">
        <v>611</v>
      </c>
      <c r="D60" s="78"/>
      <c r="E60" s="275"/>
      <c r="G60" s="68"/>
    </row>
    <row r="61" spans="1:8">
      <c r="A61" s="188"/>
      <c r="B61" s="231" t="s">
        <v>387</v>
      </c>
      <c r="C61" s="83">
        <v>613</v>
      </c>
      <c r="D61" s="78"/>
      <c r="E61" s="275"/>
      <c r="G61" s="68"/>
    </row>
    <row r="62" spans="1:8">
      <c r="A62" s="188"/>
      <c r="B62" s="231" t="s">
        <v>39</v>
      </c>
      <c r="C62" s="81">
        <v>615</v>
      </c>
      <c r="D62" s="78"/>
      <c r="E62" s="275"/>
      <c r="G62" s="68"/>
    </row>
    <row r="63" spans="1:8">
      <c r="A63" s="188"/>
      <c r="B63" s="231" t="s">
        <v>40</v>
      </c>
      <c r="C63" s="81">
        <v>616</v>
      </c>
      <c r="D63" s="78"/>
      <c r="E63" s="275"/>
      <c r="G63" s="68"/>
    </row>
    <row r="64" spans="1:8">
      <c r="A64" s="188"/>
      <c r="B64" s="231" t="s">
        <v>41</v>
      </c>
      <c r="C64" s="81">
        <v>617</v>
      </c>
      <c r="D64" s="78"/>
      <c r="E64" s="275"/>
      <c r="G64" s="68"/>
    </row>
    <row r="65" spans="1:13">
      <c r="A65" s="188"/>
      <c r="B65" s="231" t="s">
        <v>42</v>
      </c>
      <c r="C65" s="81">
        <v>618</v>
      </c>
      <c r="D65" s="78"/>
      <c r="E65" s="275"/>
    </row>
    <row r="66" spans="1:13">
      <c r="A66" s="188"/>
      <c r="B66" s="231" t="s">
        <v>43</v>
      </c>
      <c r="C66" s="81">
        <v>62</v>
      </c>
      <c r="D66" s="78"/>
      <c r="E66" s="275"/>
    </row>
    <row r="67" spans="1:13">
      <c r="A67" s="188"/>
      <c r="B67" s="231" t="s">
        <v>44</v>
      </c>
      <c r="C67" s="81">
        <v>621</v>
      </c>
      <c r="D67" s="78"/>
      <c r="E67" s="275"/>
    </row>
    <row r="68" spans="1:13">
      <c r="A68" s="188"/>
      <c r="B68" s="231" t="s">
        <v>45</v>
      </c>
      <c r="C68" s="81">
        <v>622</v>
      </c>
      <c r="D68" s="78"/>
      <c r="E68" s="275"/>
    </row>
    <row r="69" spans="1:13">
      <c r="A69" s="188"/>
      <c r="B69" s="231" t="s">
        <v>46</v>
      </c>
      <c r="C69" s="81">
        <v>623</v>
      </c>
      <c r="D69" s="78"/>
      <c r="E69" s="275"/>
      <c r="H69" s="68"/>
    </row>
    <row r="70" spans="1:13">
      <c r="A70" s="188"/>
      <c r="B70" s="231" t="s">
        <v>47</v>
      </c>
      <c r="C70" s="81">
        <v>624</v>
      </c>
      <c r="D70" s="78"/>
      <c r="E70" s="78"/>
      <c r="G70" s="68"/>
    </row>
    <row r="71" spans="1:13">
      <c r="A71" s="188"/>
      <c r="B71" s="231" t="s">
        <v>48</v>
      </c>
      <c r="C71" s="81">
        <v>625</v>
      </c>
      <c r="D71" s="78"/>
      <c r="E71" s="78"/>
      <c r="F71" s="68"/>
      <c r="G71" s="68"/>
      <c r="H71" s="68"/>
      <c r="I71" s="68"/>
      <c r="J71" s="68"/>
      <c r="K71" s="68"/>
      <c r="L71" s="68"/>
      <c r="M71" s="68"/>
    </row>
    <row r="72" spans="1:13">
      <c r="A72" s="188"/>
      <c r="B72" s="231" t="s">
        <v>49</v>
      </c>
      <c r="C72" s="81">
        <v>626</v>
      </c>
      <c r="D72" s="78"/>
      <c r="E72" s="78"/>
      <c r="F72" s="68"/>
      <c r="G72" s="68"/>
      <c r="H72" s="68"/>
      <c r="I72" s="68"/>
      <c r="J72" s="68"/>
      <c r="K72" s="68"/>
      <c r="L72" s="68"/>
      <c r="M72" s="68"/>
    </row>
    <row r="73" spans="1:13">
      <c r="A73" s="188"/>
      <c r="B73" s="232" t="s">
        <v>50</v>
      </c>
      <c r="C73" s="81">
        <v>627</v>
      </c>
      <c r="D73" s="78"/>
      <c r="E73" s="78"/>
      <c r="F73" s="68"/>
      <c r="G73" s="68"/>
      <c r="H73" s="68"/>
      <c r="I73" s="68"/>
      <c r="J73" s="68"/>
      <c r="K73" s="68"/>
      <c r="L73" s="68"/>
      <c r="M73" s="68"/>
    </row>
    <row r="74" spans="1:13">
      <c r="A74" s="188"/>
      <c r="B74" s="233" t="s">
        <v>51</v>
      </c>
      <c r="C74" s="81">
        <v>628</v>
      </c>
      <c r="D74" s="78"/>
      <c r="E74" s="78"/>
      <c r="F74" s="68"/>
      <c r="G74" s="68"/>
      <c r="H74" s="68"/>
      <c r="I74" s="68"/>
      <c r="J74" s="68"/>
      <c r="K74" s="68"/>
      <c r="L74" s="68"/>
      <c r="M74" s="68"/>
    </row>
    <row r="75" spans="1:13">
      <c r="A75" s="188"/>
      <c r="B75" s="233" t="s">
        <v>52</v>
      </c>
      <c r="C75" s="81">
        <v>63</v>
      </c>
      <c r="D75" s="78"/>
      <c r="E75" s="275"/>
      <c r="F75" s="68"/>
      <c r="G75" s="68"/>
      <c r="H75" s="68"/>
      <c r="I75" s="68"/>
      <c r="J75" s="68"/>
      <c r="K75" s="68"/>
      <c r="L75" s="68"/>
      <c r="M75" s="68"/>
    </row>
    <row r="76" spans="1:13">
      <c r="A76" s="188"/>
      <c r="B76" s="233" t="s">
        <v>53</v>
      </c>
      <c r="C76" s="81">
        <v>631</v>
      </c>
      <c r="D76" s="78"/>
      <c r="E76" s="275"/>
      <c r="F76" s="68"/>
      <c r="G76" s="68"/>
      <c r="H76" s="68"/>
      <c r="I76" s="68"/>
      <c r="J76" s="68"/>
      <c r="K76" s="68"/>
      <c r="L76" s="68"/>
      <c r="M76" s="68"/>
    </row>
    <row r="77" spans="1:13">
      <c r="A77" s="188"/>
      <c r="B77" s="233" t="s">
        <v>54</v>
      </c>
      <c r="C77" s="81">
        <v>632</v>
      </c>
      <c r="D77" s="78"/>
      <c r="E77" s="275"/>
      <c r="F77" s="68"/>
      <c r="G77" s="68"/>
      <c r="H77" s="68"/>
      <c r="I77" s="68"/>
      <c r="J77" s="68"/>
      <c r="K77" s="68"/>
      <c r="L77" s="68"/>
      <c r="M77" s="68"/>
    </row>
    <row r="78" spans="1:13">
      <c r="A78" s="188"/>
      <c r="B78" s="233" t="s">
        <v>55</v>
      </c>
      <c r="C78" s="81">
        <v>633</v>
      </c>
      <c r="D78" s="78"/>
      <c r="E78" s="275"/>
      <c r="F78" s="68"/>
      <c r="G78" s="68"/>
      <c r="H78" s="68"/>
      <c r="I78" s="68"/>
      <c r="J78" s="68"/>
      <c r="K78" s="68"/>
      <c r="L78" s="68"/>
      <c r="M78" s="68"/>
    </row>
    <row r="79" spans="1:13">
      <c r="A79" s="188"/>
      <c r="B79" s="233" t="s">
        <v>56</v>
      </c>
      <c r="C79" s="81">
        <v>638</v>
      </c>
      <c r="D79" s="78"/>
      <c r="E79" s="275"/>
      <c r="F79" s="68"/>
      <c r="G79" s="68"/>
      <c r="H79" s="68"/>
      <c r="I79" s="68"/>
      <c r="J79" s="68"/>
      <c r="K79" s="68"/>
      <c r="L79" s="68"/>
      <c r="M79" s="68"/>
    </row>
    <row r="80" spans="1:13">
      <c r="A80" s="188"/>
      <c r="B80" s="233" t="s">
        <v>6</v>
      </c>
      <c r="C80" s="81">
        <v>65</v>
      </c>
      <c r="D80" s="78"/>
      <c r="E80" s="275"/>
      <c r="F80" s="68"/>
      <c r="G80" s="68"/>
      <c r="H80" s="68"/>
      <c r="I80" s="68"/>
      <c r="J80" s="68"/>
      <c r="K80" s="68"/>
      <c r="L80" s="68"/>
      <c r="M80" s="68"/>
    </row>
    <row r="81" spans="1:13">
      <c r="A81" s="188"/>
      <c r="B81" s="233" t="s">
        <v>7</v>
      </c>
      <c r="C81" s="81">
        <v>652</v>
      </c>
      <c r="D81" s="78"/>
      <c r="E81" s="275"/>
      <c r="F81" s="68"/>
      <c r="G81" s="68"/>
      <c r="H81" s="68"/>
      <c r="I81" s="68"/>
      <c r="J81" s="68"/>
      <c r="K81" s="68"/>
      <c r="L81" s="68"/>
      <c r="M81" s="68"/>
    </row>
    <row r="82" spans="1:13">
      <c r="A82" s="188"/>
      <c r="B82" s="233" t="s">
        <v>8</v>
      </c>
      <c r="C82" s="81">
        <v>653</v>
      </c>
      <c r="D82" s="78"/>
      <c r="E82" s="275"/>
      <c r="F82" s="68"/>
      <c r="G82" s="68"/>
      <c r="H82" s="68"/>
      <c r="I82" s="68"/>
      <c r="J82" s="68"/>
      <c r="K82" s="68"/>
      <c r="L82" s="68"/>
      <c r="M82" s="68"/>
    </row>
    <row r="83" spans="1:13">
      <c r="A83" s="188"/>
      <c r="B83" s="233" t="s">
        <v>9</v>
      </c>
      <c r="C83" s="81">
        <v>654</v>
      </c>
      <c r="D83" s="78"/>
      <c r="E83" s="275"/>
      <c r="F83" s="68"/>
      <c r="G83" s="68"/>
      <c r="H83" s="68"/>
      <c r="I83" s="68"/>
      <c r="J83" s="68"/>
      <c r="K83" s="68"/>
      <c r="L83" s="68"/>
      <c r="M83" s="68"/>
    </row>
    <row r="84" spans="1:13">
      <c r="A84" s="188"/>
      <c r="B84" s="233" t="s">
        <v>10</v>
      </c>
      <c r="C84" s="81">
        <v>656</v>
      </c>
      <c r="D84" s="78"/>
      <c r="E84" s="275"/>
      <c r="F84" s="68"/>
      <c r="G84" s="68"/>
      <c r="H84" s="68"/>
      <c r="I84" s="68"/>
      <c r="J84" s="68"/>
      <c r="K84" s="68"/>
      <c r="L84" s="68"/>
      <c r="M84" s="68"/>
    </row>
    <row r="85" spans="1:13">
      <c r="A85" s="188"/>
      <c r="B85" s="233" t="s">
        <v>11</v>
      </c>
      <c r="C85" s="81">
        <v>657</v>
      </c>
      <c r="D85" s="78"/>
      <c r="E85" s="275"/>
      <c r="F85" s="68"/>
      <c r="G85" s="68"/>
      <c r="H85" s="68"/>
      <c r="I85" s="68"/>
      <c r="J85" s="68"/>
      <c r="K85" s="68"/>
      <c r="L85" s="68"/>
      <c r="M85" s="68"/>
    </row>
    <row r="86" spans="1:13" ht="13.5" thickBot="1">
      <c r="A86" s="199"/>
      <c r="B86" s="234" t="s">
        <v>12</v>
      </c>
      <c r="C86" s="81">
        <v>658</v>
      </c>
      <c r="D86" s="78"/>
      <c r="E86" s="275"/>
      <c r="F86" s="68"/>
      <c r="G86" s="68"/>
      <c r="H86" s="68"/>
      <c r="I86" s="68"/>
      <c r="J86" s="68"/>
      <c r="K86" s="68"/>
      <c r="L86" s="68"/>
      <c r="M86" s="68"/>
    </row>
    <row r="87" spans="1:13" ht="15.75" customHeight="1" thickBot="1">
      <c r="A87" s="206">
        <v>12</v>
      </c>
      <c r="B87" s="208" t="s">
        <v>476</v>
      </c>
      <c r="C87" s="209"/>
      <c r="D87" s="256">
        <f>+D30+D41+D46+D58</f>
        <v>0</v>
      </c>
      <c r="E87" s="276">
        <f>E30+E41+E46+E58</f>
        <v>0</v>
      </c>
      <c r="F87" s="68"/>
      <c r="G87" s="68"/>
      <c r="H87" s="68"/>
      <c r="I87" s="68"/>
      <c r="J87" s="68"/>
      <c r="K87" s="68"/>
      <c r="L87" s="68"/>
      <c r="M87" s="68"/>
    </row>
    <row r="88" spans="1:13" ht="13.5" thickBot="1">
      <c r="A88" s="207">
        <v>13</v>
      </c>
      <c r="B88" s="210" t="s">
        <v>404</v>
      </c>
      <c r="C88" s="211"/>
      <c r="D88" s="212">
        <f>D29+D87</f>
        <v>0</v>
      </c>
      <c r="E88" s="274">
        <f>E3+E17+E18</f>
        <v>0</v>
      </c>
      <c r="F88" s="68"/>
      <c r="G88" s="68"/>
      <c r="H88" s="68"/>
      <c r="I88" s="68"/>
      <c r="J88" s="68"/>
      <c r="K88" s="68"/>
      <c r="L88" s="68"/>
      <c r="M88" s="68"/>
    </row>
    <row r="89" spans="1:13">
      <c r="A89" s="205">
        <v>14</v>
      </c>
      <c r="B89" s="235" t="s">
        <v>57</v>
      </c>
      <c r="C89" s="70"/>
      <c r="D89" s="73"/>
      <c r="E89" s="275"/>
    </row>
    <row r="90" spans="1:13">
      <c r="A90" s="188"/>
      <c r="B90" s="231" t="s">
        <v>58</v>
      </c>
      <c r="C90" s="64">
        <v>761</v>
      </c>
      <c r="D90" s="78"/>
      <c r="E90" s="275"/>
    </row>
    <row r="91" spans="1:13">
      <c r="A91" s="188"/>
      <c r="B91" s="231" t="s">
        <v>59</v>
      </c>
      <c r="C91" s="64">
        <v>661</v>
      </c>
      <c r="D91" s="78"/>
      <c r="E91" s="275"/>
    </row>
    <row r="92" spans="1:13">
      <c r="A92" s="188">
        <v>15</v>
      </c>
      <c r="B92" s="231" t="s">
        <v>61</v>
      </c>
      <c r="C92" s="64"/>
      <c r="D92" s="78"/>
      <c r="E92" s="275"/>
    </row>
    <row r="93" spans="1:13">
      <c r="A93" s="188"/>
      <c r="B93" s="231" t="s">
        <v>60</v>
      </c>
      <c r="C93" s="64">
        <v>762</v>
      </c>
      <c r="D93" s="78"/>
      <c r="E93" s="275"/>
    </row>
    <row r="94" spans="1:13">
      <c r="A94" s="188"/>
      <c r="B94" s="231" t="s">
        <v>62</v>
      </c>
      <c r="C94" s="64">
        <v>662</v>
      </c>
      <c r="D94" s="78"/>
      <c r="E94" s="275"/>
    </row>
    <row r="95" spans="1:13">
      <c r="A95" s="188">
        <v>16</v>
      </c>
      <c r="B95" s="231" t="s">
        <v>63</v>
      </c>
      <c r="C95" s="64"/>
      <c r="D95" s="78"/>
      <c r="E95" s="275"/>
    </row>
    <row r="96" spans="1:13" ht="13.5" customHeight="1">
      <c r="A96" s="200">
        <v>16.100000000000001</v>
      </c>
      <c r="B96" s="231" t="s">
        <v>64</v>
      </c>
      <c r="C96" s="64"/>
      <c r="D96" s="78"/>
      <c r="E96" s="275"/>
    </row>
    <row r="97" spans="1:5" ht="15" customHeight="1">
      <c r="A97" s="200"/>
      <c r="B97" s="231" t="s">
        <v>65</v>
      </c>
      <c r="C97" s="64">
        <v>763</v>
      </c>
      <c r="D97" s="78"/>
      <c r="E97" s="275"/>
    </row>
    <row r="98" spans="1:5">
      <c r="A98" s="188"/>
      <c r="B98" s="231" t="s">
        <v>66</v>
      </c>
      <c r="C98" s="64">
        <v>764</v>
      </c>
      <c r="D98" s="78"/>
      <c r="E98" s="275"/>
    </row>
    <row r="99" spans="1:5">
      <c r="A99" s="188"/>
      <c r="B99" s="231" t="s">
        <v>67</v>
      </c>
      <c r="C99" s="64">
        <v>765</v>
      </c>
      <c r="D99" s="78"/>
      <c r="E99" s="275"/>
    </row>
    <row r="100" spans="1:5">
      <c r="A100" s="188"/>
      <c r="B100" s="231" t="s">
        <v>68</v>
      </c>
      <c r="C100" s="64">
        <v>665</v>
      </c>
      <c r="D100" s="78"/>
      <c r="E100" s="275"/>
    </row>
    <row r="101" spans="1:5">
      <c r="A101" s="200">
        <v>16.2</v>
      </c>
      <c r="B101" s="231" t="s">
        <v>69</v>
      </c>
      <c r="C101" s="64"/>
      <c r="D101" s="78"/>
      <c r="E101" s="275"/>
    </row>
    <row r="102" spans="1:5">
      <c r="A102" s="200"/>
      <c r="B102" s="231" t="s">
        <v>70</v>
      </c>
      <c r="C102" s="64">
        <v>767</v>
      </c>
      <c r="D102" s="78"/>
      <c r="E102" s="275"/>
    </row>
    <row r="103" spans="1:5">
      <c r="A103" s="200">
        <v>16.3</v>
      </c>
      <c r="B103" s="231" t="s">
        <v>71</v>
      </c>
      <c r="C103" s="64"/>
      <c r="D103" s="79"/>
      <c r="E103" s="275"/>
    </row>
    <row r="104" spans="1:5">
      <c r="A104" s="200"/>
      <c r="B104" s="231" t="s">
        <v>72</v>
      </c>
      <c r="C104" s="64">
        <v>766</v>
      </c>
      <c r="D104" s="78"/>
      <c r="E104" s="275"/>
    </row>
    <row r="105" spans="1:5">
      <c r="A105" s="200"/>
      <c r="B105" s="231" t="s">
        <v>73</v>
      </c>
      <c r="C105" s="64">
        <v>666</v>
      </c>
      <c r="D105" s="78"/>
      <c r="E105" s="275"/>
    </row>
    <row r="106" spans="1:5">
      <c r="A106" s="200">
        <v>16.399999999999999</v>
      </c>
      <c r="B106" s="231" t="s">
        <v>74</v>
      </c>
      <c r="C106" s="64"/>
      <c r="D106" s="78"/>
      <c r="E106" s="275"/>
    </row>
    <row r="107" spans="1:5">
      <c r="A107" s="200"/>
      <c r="B107" s="231" t="s">
        <v>76</v>
      </c>
      <c r="C107" s="64">
        <v>768</v>
      </c>
      <c r="D107" s="78"/>
      <c r="E107" s="275"/>
    </row>
    <row r="108" spans="1:5" ht="13.5" thickBot="1">
      <c r="A108" s="213"/>
      <c r="B108" s="237" t="s">
        <v>75</v>
      </c>
      <c r="C108" s="69">
        <v>668</v>
      </c>
      <c r="D108" s="76"/>
      <c r="E108" s="275"/>
    </row>
    <row r="109" spans="1:5" ht="13.5" thickBot="1">
      <c r="A109" s="215">
        <v>17</v>
      </c>
      <c r="B109" s="224" t="s">
        <v>286</v>
      </c>
      <c r="C109" s="211"/>
      <c r="D109" s="212">
        <f>SUM(D89:D108)</f>
        <v>0</v>
      </c>
      <c r="E109" s="274">
        <f>SUM(E89:E108)</f>
        <v>0</v>
      </c>
    </row>
    <row r="110" spans="1:5" ht="13.5" thickBot="1">
      <c r="A110" s="215">
        <v>18</v>
      </c>
      <c r="B110" s="225" t="s">
        <v>13</v>
      </c>
      <c r="C110" s="211" t="s">
        <v>14</v>
      </c>
      <c r="D110" s="212">
        <f>SUM(D111:D120)</f>
        <v>0</v>
      </c>
      <c r="E110" s="274">
        <f>SUM(E111:E120)</f>
        <v>0</v>
      </c>
    </row>
    <row r="111" spans="1:5">
      <c r="A111" s="214"/>
      <c r="B111" s="235" t="s">
        <v>15</v>
      </c>
      <c r="C111" s="70">
        <v>771</v>
      </c>
      <c r="D111" s="73"/>
      <c r="E111" s="201"/>
    </row>
    <row r="112" spans="1:5">
      <c r="A112" s="200"/>
      <c r="B112" s="231" t="s">
        <v>16</v>
      </c>
      <c r="C112" s="64">
        <v>772</v>
      </c>
      <c r="D112" s="78"/>
      <c r="E112" s="193"/>
    </row>
    <row r="113" spans="1:5">
      <c r="A113" s="200"/>
      <c r="B113" s="231" t="s">
        <v>17</v>
      </c>
      <c r="C113" s="64">
        <v>773</v>
      </c>
      <c r="D113" s="78"/>
      <c r="E113" s="193"/>
    </row>
    <row r="114" spans="1:5">
      <c r="A114" s="200"/>
      <c r="B114" s="231" t="s">
        <v>18</v>
      </c>
      <c r="C114" s="64">
        <v>777</v>
      </c>
      <c r="D114" s="78"/>
      <c r="E114" s="193"/>
    </row>
    <row r="115" spans="1:5">
      <c r="A115" s="200"/>
      <c r="B115" s="231" t="s">
        <v>19</v>
      </c>
      <c r="C115" s="64">
        <v>778</v>
      </c>
      <c r="D115" s="78"/>
      <c r="E115" s="193"/>
    </row>
    <row r="116" spans="1:5">
      <c r="A116" s="200"/>
      <c r="B116" s="231" t="s">
        <v>20</v>
      </c>
      <c r="C116" s="64">
        <v>671</v>
      </c>
      <c r="D116" s="78"/>
      <c r="E116" s="193"/>
    </row>
    <row r="117" spans="1:5">
      <c r="A117" s="200"/>
      <c r="B117" s="231" t="s">
        <v>22</v>
      </c>
      <c r="C117" s="64">
        <v>672</v>
      </c>
      <c r="D117" s="78"/>
      <c r="E117" s="193"/>
    </row>
    <row r="118" spans="1:5">
      <c r="A118" s="200"/>
      <c r="B118" s="231" t="s">
        <v>23</v>
      </c>
      <c r="C118" s="64">
        <v>673</v>
      </c>
      <c r="D118" s="78"/>
      <c r="E118" s="193"/>
    </row>
    <row r="119" spans="1:5">
      <c r="A119" s="200"/>
      <c r="B119" s="231" t="s">
        <v>24</v>
      </c>
      <c r="C119" s="64">
        <v>677</v>
      </c>
      <c r="D119" s="78"/>
      <c r="E119" s="193"/>
    </row>
    <row r="120" spans="1:5" ht="13.5" thickBot="1">
      <c r="A120" s="213"/>
      <c r="B120" s="237" t="s">
        <v>391</v>
      </c>
      <c r="C120" s="69">
        <v>678</v>
      </c>
      <c r="D120" s="76"/>
      <c r="E120" s="275"/>
    </row>
    <row r="121" spans="1:5" ht="13.5" thickBot="1">
      <c r="A121" s="217">
        <v>19</v>
      </c>
      <c r="B121" s="218" t="s">
        <v>407</v>
      </c>
      <c r="C121" s="219"/>
      <c r="D121" s="75">
        <f>D88+D109+D110</f>
        <v>0</v>
      </c>
      <c r="E121" s="277">
        <f>E88+E87+E109</f>
        <v>0</v>
      </c>
    </row>
    <row r="122" spans="1:5">
      <c r="A122" s="214"/>
      <c r="B122" s="241" t="s">
        <v>35</v>
      </c>
      <c r="C122" s="70">
        <v>694</v>
      </c>
      <c r="D122" s="73">
        <v>0</v>
      </c>
      <c r="E122" s="201"/>
    </row>
    <row r="123" spans="1:5" ht="13.5" thickBot="1">
      <c r="A123" s="202"/>
      <c r="B123" s="242" t="s">
        <v>287</v>
      </c>
      <c r="C123" s="65">
        <v>121</v>
      </c>
      <c r="D123" s="80">
        <v>0</v>
      </c>
      <c r="E123" s="203"/>
    </row>
    <row r="124" spans="1:5" ht="16.5" thickBot="1">
      <c r="A124" s="220"/>
      <c r="B124" s="221" t="s">
        <v>408</v>
      </c>
      <c r="C124" s="222">
        <v>121</v>
      </c>
      <c r="D124" s="223">
        <f>+D121-D122</f>
        <v>0</v>
      </c>
      <c r="E124" s="278">
        <f>+E121-E122</f>
        <v>0</v>
      </c>
    </row>
    <row r="125" spans="1:5" ht="13.5" thickTop="1"/>
    <row r="129" spans="1:5" ht="18">
      <c r="A129" s="469" t="s">
        <v>747</v>
      </c>
      <c r="B129" s="469"/>
      <c r="C129" s="243"/>
      <c r="D129" s="470" t="s">
        <v>726</v>
      </c>
      <c r="E129" s="470"/>
    </row>
    <row r="130" spans="1:5" ht="18">
      <c r="A130" s="469" t="s">
        <v>714</v>
      </c>
      <c r="B130" s="469"/>
      <c r="C130" s="243"/>
      <c r="D130" s="470" t="s">
        <v>725</v>
      </c>
      <c r="E130" s="470"/>
    </row>
  </sheetData>
  <mergeCells count="8">
    <mergeCell ref="A130:B130"/>
    <mergeCell ref="D130:E130"/>
    <mergeCell ref="A1:A2"/>
    <mergeCell ref="B1:B2"/>
    <mergeCell ref="D1:D2"/>
    <mergeCell ref="E1:E2"/>
    <mergeCell ref="A129:B129"/>
    <mergeCell ref="D129:E129"/>
  </mergeCells>
  <phoneticPr fontId="3" type="noConversion"/>
  <printOptions horizontalCentered="1"/>
  <pageMargins left="0.19" right="0" top="1" bottom="0" header="0.17" footer="0.34"/>
  <pageSetup paperSize="9" scale="77" orientation="portrait" r:id="rId1"/>
  <headerFooter alignWithMargins="0">
    <oddHeader xml:space="preserve">&amp;L&amp;"Arial,Bold Italic"&amp;12PERPARIMI  SK
KELCYRE
PERMET 
K99601201L&amp;C&amp;12
&amp;"Arial,Bold Italic"Pasqyra e te Ardhurave dhe Shpenzimeve&amp;"Arial,Regular"&amp;10
&amp;R&amp;12
&amp;"Arial,Bold" 2011&amp;"Arial,Regular"&amp;10
</oddHeader>
    <oddFooter xml:space="preserve">&amp;C&amp;P&amp;R
</oddFooter>
  </headerFooter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9">
    <tabColor indexed="16"/>
  </sheetPr>
  <dimension ref="A1:L107"/>
  <sheetViews>
    <sheetView zoomScaleNormal="100" workbookViewId="0">
      <selection activeCell="B7" sqref="B7:D8"/>
    </sheetView>
  </sheetViews>
  <sheetFormatPr defaultRowHeight="12.75"/>
  <cols>
    <col min="1" max="2" width="3.7109375" style="293" customWidth="1"/>
    <col min="3" max="3" width="2.7109375" style="293" customWidth="1"/>
    <col min="4" max="4" width="49.42578125" customWidth="1"/>
    <col min="5" max="5" width="8.28515625" bestFit="1" customWidth="1"/>
    <col min="6" max="6" width="14.5703125" style="294" customWidth="1"/>
    <col min="7" max="7" width="18.140625" style="294" bestFit="1" customWidth="1"/>
    <col min="8" max="8" width="9.5703125" customWidth="1"/>
    <col min="9" max="10" width="18.140625" bestFit="1" customWidth="1"/>
  </cols>
  <sheetData>
    <row r="1" spans="1:10" s="295" customFormat="1" ht="18" customHeight="1">
      <c r="A1" s="527" t="s">
        <v>750</v>
      </c>
      <c r="B1" s="527"/>
      <c r="C1" s="527"/>
      <c r="D1" s="527"/>
      <c r="E1" s="527"/>
      <c r="F1" s="527"/>
      <c r="G1" s="527"/>
    </row>
    <row r="3" spans="1:10" s="295" customFormat="1" ht="15.95" customHeight="1">
      <c r="A3" s="528" t="s">
        <v>77</v>
      </c>
      <c r="B3" s="530" t="s">
        <v>608</v>
      </c>
      <c r="C3" s="531"/>
      <c r="D3" s="532"/>
      <c r="E3" s="476" t="s">
        <v>112</v>
      </c>
      <c r="F3" s="361" t="s">
        <v>498</v>
      </c>
      <c r="G3" s="361" t="s">
        <v>498</v>
      </c>
    </row>
    <row r="4" spans="1:10" s="295" customFormat="1" ht="15.95" customHeight="1">
      <c r="A4" s="529"/>
      <c r="B4" s="533"/>
      <c r="C4" s="534"/>
      <c r="D4" s="535"/>
      <c r="E4" s="477"/>
      <c r="F4" s="362" t="s">
        <v>499</v>
      </c>
      <c r="G4" s="363" t="s">
        <v>518</v>
      </c>
    </row>
    <row r="5" spans="1:10" s="295" customFormat="1" ht="24.75" customHeight="1">
      <c r="A5" s="355">
        <v>1</v>
      </c>
      <c r="B5" s="508" t="s">
        <v>609</v>
      </c>
      <c r="C5" s="509"/>
      <c r="D5" s="510"/>
      <c r="E5" s="377">
        <v>7.1</v>
      </c>
      <c r="F5" s="452">
        <v>0</v>
      </c>
      <c r="G5" s="452">
        <v>0</v>
      </c>
    </row>
    <row r="6" spans="1:10" s="295" customFormat="1" ht="25.5" customHeight="1">
      <c r="A6" s="355">
        <v>2</v>
      </c>
      <c r="B6" s="508" t="s">
        <v>610</v>
      </c>
      <c r="C6" s="509"/>
      <c r="D6" s="510"/>
      <c r="E6" s="377" t="s">
        <v>638</v>
      </c>
      <c r="F6" s="452">
        <v>0</v>
      </c>
      <c r="G6" s="452">
        <v>0</v>
      </c>
      <c r="I6" s="301"/>
      <c r="J6" s="301"/>
    </row>
    <row r="7" spans="1:10" s="295" customFormat="1" ht="21.75" customHeight="1">
      <c r="A7" s="490">
        <v>3</v>
      </c>
      <c r="B7" s="511" t="s">
        <v>611</v>
      </c>
      <c r="C7" s="512"/>
      <c r="D7" s="513"/>
      <c r="E7" s="525"/>
      <c r="F7" s="517">
        <f>F5+F6</f>
        <v>0</v>
      </c>
      <c r="G7" s="517">
        <f>G5+G6</f>
        <v>0</v>
      </c>
      <c r="J7" s="301"/>
    </row>
    <row r="8" spans="1:10" s="295" customFormat="1">
      <c r="A8" s="491"/>
      <c r="B8" s="514"/>
      <c r="C8" s="515"/>
      <c r="D8" s="516"/>
      <c r="E8" s="526"/>
      <c r="F8" s="518"/>
      <c r="G8" s="518"/>
    </row>
    <row r="9" spans="1:10" s="295" customFormat="1" ht="18.75" customHeight="1">
      <c r="A9" s="490">
        <v>4</v>
      </c>
      <c r="B9" s="492" t="s">
        <v>612</v>
      </c>
      <c r="C9" s="493"/>
      <c r="D9" s="494"/>
      <c r="E9" s="500" t="s">
        <v>639</v>
      </c>
      <c r="F9" s="498">
        <v>0</v>
      </c>
      <c r="G9" s="498">
        <v>0</v>
      </c>
      <c r="I9" s="68"/>
    </row>
    <row r="10" spans="1:10" s="295" customFormat="1" ht="7.5" customHeight="1">
      <c r="A10" s="491"/>
      <c r="B10" s="495"/>
      <c r="C10" s="496"/>
      <c r="D10" s="497"/>
      <c r="E10" s="501"/>
      <c r="F10" s="499"/>
      <c r="G10" s="499"/>
    </row>
    <row r="11" spans="1:10" s="295" customFormat="1" ht="18.75" customHeight="1">
      <c r="A11" s="490">
        <v>5</v>
      </c>
      <c r="B11" s="492" t="s">
        <v>613</v>
      </c>
      <c r="C11" s="493"/>
      <c r="D11" s="494"/>
      <c r="E11" s="500" t="s">
        <v>640</v>
      </c>
      <c r="F11" s="498">
        <v>0</v>
      </c>
      <c r="G11" s="498">
        <v>0</v>
      </c>
    </row>
    <row r="12" spans="1:10" s="295" customFormat="1">
      <c r="A12" s="491"/>
      <c r="B12" s="495"/>
      <c r="C12" s="496"/>
      <c r="D12" s="497"/>
      <c r="E12" s="501"/>
      <c r="F12" s="499"/>
      <c r="G12" s="499"/>
    </row>
    <row r="13" spans="1:10" s="295" customFormat="1" ht="18.75" customHeight="1">
      <c r="A13" s="490">
        <v>6</v>
      </c>
      <c r="B13" s="492" t="s">
        <v>614</v>
      </c>
      <c r="C13" s="493"/>
      <c r="D13" s="494"/>
      <c r="E13" s="500" t="s">
        <v>641</v>
      </c>
      <c r="F13" s="498">
        <v>0</v>
      </c>
      <c r="G13" s="498">
        <v>0</v>
      </c>
    </row>
    <row r="14" spans="1:10" s="295" customFormat="1">
      <c r="A14" s="491"/>
      <c r="B14" s="495"/>
      <c r="C14" s="496"/>
      <c r="D14" s="497"/>
      <c r="E14" s="501"/>
      <c r="F14" s="499"/>
      <c r="G14" s="499"/>
    </row>
    <row r="15" spans="1:10" s="295" customFormat="1" ht="18.75" customHeight="1">
      <c r="A15" s="490">
        <v>7</v>
      </c>
      <c r="B15" s="492" t="s">
        <v>615</v>
      </c>
      <c r="C15" s="493"/>
      <c r="D15" s="494"/>
      <c r="E15" s="500" t="s">
        <v>642</v>
      </c>
      <c r="F15" s="498">
        <v>0</v>
      </c>
      <c r="G15" s="498">
        <v>0</v>
      </c>
    </row>
    <row r="16" spans="1:10" s="295" customFormat="1">
      <c r="A16" s="491"/>
      <c r="B16" s="495"/>
      <c r="C16" s="496"/>
      <c r="D16" s="497"/>
      <c r="E16" s="501"/>
      <c r="F16" s="499"/>
      <c r="G16" s="499"/>
      <c r="I16" s="301"/>
    </row>
    <row r="17" spans="1:9" s="295" customFormat="1">
      <c r="A17" s="490">
        <v>8</v>
      </c>
      <c r="B17" s="492" t="s">
        <v>624</v>
      </c>
      <c r="C17" s="493"/>
      <c r="D17" s="494"/>
      <c r="E17" s="500" t="s">
        <v>643</v>
      </c>
      <c r="F17" s="498">
        <v>0</v>
      </c>
      <c r="G17" s="498">
        <v>0</v>
      </c>
    </row>
    <row r="18" spans="1:9" s="295" customFormat="1" ht="21.75" customHeight="1">
      <c r="A18" s="491"/>
      <c r="B18" s="495"/>
      <c r="C18" s="496"/>
      <c r="D18" s="497"/>
      <c r="E18" s="501"/>
      <c r="F18" s="499"/>
      <c r="G18" s="499"/>
      <c r="I18" s="301"/>
    </row>
    <row r="19" spans="1:9" s="295" customFormat="1">
      <c r="A19" s="490">
        <v>9</v>
      </c>
      <c r="B19" s="492" t="s">
        <v>36</v>
      </c>
      <c r="C19" s="493"/>
      <c r="D19" s="494"/>
      <c r="E19" s="500" t="s">
        <v>644</v>
      </c>
      <c r="F19" s="498">
        <v>0</v>
      </c>
      <c r="G19" s="498">
        <v>0</v>
      </c>
    </row>
    <row r="20" spans="1:9" s="295" customFormat="1" ht="19.5" customHeight="1">
      <c r="A20" s="491"/>
      <c r="B20" s="495"/>
      <c r="C20" s="496"/>
      <c r="D20" s="497"/>
      <c r="E20" s="501"/>
      <c r="F20" s="499"/>
      <c r="G20" s="499"/>
      <c r="I20" s="301"/>
    </row>
    <row r="21" spans="1:9" s="295" customFormat="1" ht="18.75" customHeight="1">
      <c r="A21" s="490">
        <v>10</v>
      </c>
      <c r="B21" s="511" t="s">
        <v>616</v>
      </c>
      <c r="C21" s="512"/>
      <c r="D21" s="513"/>
      <c r="E21" s="500"/>
      <c r="F21" s="517">
        <f>F7+F9+F11+F13+F15+F17+F19</f>
        <v>0</v>
      </c>
      <c r="G21" s="517">
        <f>G7+G9+G11+G13+G15+G17+G19</f>
        <v>0</v>
      </c>
    </row>
    <row r="22" spans="1:9" s="295" customFormat="1">
      <c r="A22" s="491"/>
      <c r="B22" s="514"/>
      <c r="C22" s="515" t="s">
        <v>57</v>
      </c>
      <c r="D22" s="516"/>
      <c r="E22" s="501"/>
      <c r="F22" s="518"/>
      <c r="G22" s="518"/>
    </row>
    <row r="23" spans="1:9" s="295" customFormat="1" ht="18.75" customHeight="1">
      <c r="A23" s="490">
        <v>11</v>
      </c>
      <c r="B23" s="519" t="s">
        <v>617</v>
      </c>
      <c r="C23" s="520"/>
      <c r="D23" s="521"/>
      <c r="E23" s="500"/>
      <c r="F23" s="498">
        <v>0</v>
      </c>
      <c r="G23" s="498">
        <v>0</v>
      </c>
    </row>
    <row r="24" spans="1:9" s="295" customFormat="1" ht="9" customHeight="1">
      <c r="A24" s="491"/>
      <c r="B24" s="522"/>
      <c r="C24" s="523"/>
      <c r="D24" s="524"/>
      <c r="E24" s="501"/>
      <c r="F24" s="499"/>
      <c r="G24" s="499"/>
    </row>
    <row r="25" spans="1:9" s="295" customFormat="1" ht="18.75" customHeight="1">
      <c r="A25" s="490">
        <v>12</v>
      </c>
      <c r="B25" s="492" t="s">
        <v>57</v>
      </c>
      <c r="C25" s="493"/>
      <c r="D25" s="494"/>
      <c r="E25" s="500"/>
      <c r="F25" s="498">
        <v>0</v>
      </c>
      <c r="G25" s="498">
        <v>0</v>
      </c>
    </row>
    <row r="26" spans="1:9" s="295" customFormat="1" ht="9" customHeight="1">
      <c r="A26" s="491"/>
      <c r="B26" s="495"/>
      <c r="C26" s="496"/>
      <c r="D26" s="497"/>
      <c r="E26" s="501"/>
      <c r="F26" s="499"/>
      <c r="G26" s="499"/>
    </row>
    <row r="27" spans="1:9" s="295" customFormat="1" ht="18.75" customHeight="1">
      <c r="A27" s="490">
        <v>13</v>
      </c>
      <c r="B27" s="492" t="s">
        <v>618</v>
      </c>
      <c r="C27" s="493"/>
      <c r="D27" s="494"/>
      <c r="E27" s="500" t="s">
        <v>645</v>
      </c>
      <c r="F27" s="498">
        <v>0</v>
      </c>
      <c r="G27" s="498">
        <v>0</v>
      </c>
    </row>
    <row r="28" spans="1:9" s="295" customFormat="1" ht="7.5" customHeight="1">
      <c r="A28" s="491"/>
      <c r="B28" s="495"/>
      <c r="C28" s="496"/>
      <c r="D28" s="497"/>
      <c r="E28" s="501"/>
      <c r="F28" s="499"/>
      <c r="G28" s="499"/>
    </row>
    <row r="29" spans="1:9" s="295" customFormat="1" ht="15.95" customHeight="1">
      <c r="A29" s="347"/>
      <c r="B29" s="365" t="s">
        <v>625</v>
      </c>
      <c r="C29" s="366"/>
      <c r="D29" s="349"/>
      <c r="E29" s="378"/>
      <c r="F29" s="452">
        <v>0</v>
      </c>
      <c r="G29" s="452">
        <v>0</v>
      </c>
    </row>
    <row r="30" spans="1:9" s="295" customFormat="1" ht="15.95" customHeight="1">
      <c r="A30" s="347"/>
      <c r="B30" s="502" t="s">
        <v>626</v>
      </c>
      <c r="C30" s="503"/>
      <c r="D30" s="504"/>
      <c r="E30" s="378"/>
      <c r="F30" s="452">
        <v>0</v>
      </c>
      <c r="G30" s="452">
        <v>0</v>
      </c>
    </row>
    <row r="31" spans="1:9" s="295" customFormat="1" ht="15.95" customHeight="1">
      <c r="A31" s="347"/>
      <c r="B31" s="365" t="s">
        <v>627</v>
      </c>
      <c r="C31" s="366"/>
      <c r="D31" s="349"/>
      <c r="E31" s="378"/>
      <c r="F31" s="452">
        <v>0</v>
      </c>
      <c r="G31" s="452">
        <v>0</v>
      </c>
    </row>
    <row r="32" spans="1:9" s="295" customFormat="1" ht="15.95" customHeight="1">
      <c r="A32" s="347"/>
      <c r="B32" s="502" t="s">
        <v>628</v>
      </c>
      <c r="C32" s="503"/>
      <c r="D32" s="504"/>
      <c r="E32" s="378"/>
      <c r="F32" s="452">
        <v>0</v>
      </c>
      <c r="G32" s="452">
        <v>0</v>
      </c>
    </row>
    <row r="33" spans="1:7" s="295" customFormat="1" ht="27.75" customHeight="1">
      <c r="A33" s="355">
        <v>14</v>
      </c>
      <c r="B33" s="471" t="s">
        <v>619</v>
      </c>
      <c r="C33" s="472"/>
      <c r="D33" s="473"/>
      <c r="E33" s="376"/>
      <c r="F33" s="360">
        <f>SUM(F23:F32)</f>
        <v>0</v>
      </c>
      <c r="G33" s="360">
        <f>SUM(G23:G32)</f>
        <v>0</v>
      </c>
    </row>
    <row r="34" spans="1:7" s="295" customFormat="1" ht="27.75" customHeight="1">
      <c r="A34" s="355">
        <v>15</v>
      </c>
      <c r="B34" s="505" t="s">
        <v>629</v>
      </c>
      <c r="C34" s="506"/>
      <c r="D34" s="507"/>
      <c r="E34" s="377" t="s">
        <v>646</v>
      </c>
      <c r="F34" s="360">
        <v>0</v>
      </c>
      <c r="G34" s="360">
        <v>0</v>
      </c>
    </row>
    <row r="35" spans="1:7" s="295" customFormat="1" ht="26.25" customHeight="1">
      <c r="A35" s="355">
        <v>16</v>
      </c>
      <c r="B35" s="368" t="s">
        <v>620</v>
      </c>
      <c r="C35" s="364"/>
      <c r="D35" s="349"/>
      <c r="E35" s="378"/>
      <c r="F35" s="360">
        <f>F21+F33+F34</f>
        <v>0</v>
      </c>
      <c r="G35" s="360">
        <f>G21+G33+G34</f>
        <v>0</v>
      </c>
    </row>
    <row r="36" spans="1:7" s="295" customFormat="1" ht="24.75" customHeight="1">
      <c r="A36" s="355">
        <v>17</v>
      </c>
      <c r="B36" s="508" t="s">
        <v>621</v>
      </c>
      <c r="C36" s="509"/>
      <c r="D36" s="510"/>
      <c r="E36" s="377"/>
      <c r="F36" s="346">
        <v>0</v>
      </c>
      <c r="G36" s="346">
        <v>0</v>
      </c>
    </row>
    <row r="37" spans="1:7" s="295" customFormat="1" ht="24" customHeight="1">
      <c r="A37" s="355">
        <v>18</v>
      </c>
      <c r="B37" s="368" t="s">
        <v>622</v>
      </c>
      <c r="C37" s="364"/>
      <c r="D37" s="349"/>
      <c r="E37" s="378"/>
      <c r="F37" s="360">
        <f>F35+F36</f>
        <v>0</v>
      </c>
      <c r="G37" s="360">
        <f>G35+G36</f>
        <v>0</v>
      </c>
    </row>
    <row r="38" spans="1:7" s="295" customFormat="1" ht="24" customHeight="1">
      <c r="A38" s="355">
        <v>19</v>
      </c>
      <c r="B38" s="502" t="s">
        <v>623</v>
      </c>
      <c r="C38" s="503"/>
      <c r="D38" s="504"/>
      <c r="E38" s="378"/>
      <c r="F38" s="346"/>
      <c r="G38" s="346"/>
    </row>
    <row r="39" spans="1:7" s="295" customFormat="1" ht="15.95" customHeight="1">
      <c r="A39" s="296"/>
      <c r="B39" s="296"/>
      <c r="C39" s="296"/>
      <c r="D39" s="297"/>
      <c r="E39" s="375"/>
      <c r="F39" s="298"/>
      <c r="G39" s="298"/>
    </row>
    <row r="40" spans="1:7" s="295" customFormat="1" ht="15.95" customHeight="1">
      <c r="A40" s="296"/>
      <c r="B40" s="296"/>
      <c r="C40" s="296"/>
      <c r="D40" s="297"/>
      <c r="E40" s="375"/>
      <c r="F40" s="298"/>
      <c r="G40" s="298"/>
    </row>
    <row r="41" spans="1:7" s="295" customFormat="1" ht="15.95" customHeight="1">
      <c r="A41" s="296"/>
      <c r="B41" s="296"/>
      <c r="C41" s="296"/>
      <c r="D41" s="297"/>
      <c r="E41" s="375"/>
      <c r="F41" s="298"/>
      <c r="G41" s="298"/>
    </row>
    <row r="42" spans="1:7" s="295" customFormat="1" ht="15.95" customHeight="1">
      <c r="A42" s="296"/>
      <c r="B42" s="296"/>
      <c r="C42" s="296"/>
      <c r="D42" s="297"/>
      <c r="E42" s="375"/>
      <c r="F42" s="298"/>
      <c r="G42" s="298"/>
    </row>
    <row r="43" spans="1:7" s="295" customFormat="1" ht="15.95" customHeight="1">
      <c r="A43" s="296"/>
      <c r="B43" s="296"/>
      <c r="C43" s="296"/>
      <c r="D43" s="369"/>
      <c r="E43" s="379"/>
      <c r="F43" s="298"/>
      <c r="G43" s="298"/>
    </row>
    <row r="44" spans="1:7" s="295" customFormat="1" ht="15.95" customHeight="1">
      <c r="A44" s="296"/>
      <c r="B44" s="296"/>
      <c r="C44" s="296"/>
      <c r="D44" s="297"/>
      <c r="E44" s="375"/>
      <c r="F44" s="298"/>
      <c r="G44" s="298"/>
    </row>
    <row r="45" spans="1:7" s="295" customFormat="1" ht="15.95" customHeight="1">
      <c r="A45" s="296"/>
      <c r="B45" s="296"/>
      <c r="C45" s="296"/>
      <c r="D45" s="297"/>
      <c r="E45" s="375"/>
      <c r="F45" s="298"/>
      <c r="G45" s="298"/>
    </row>
    <row r="46" spans="1:7" s="295" customFormat="1" ht="15.95" customHeight="1">
      <c r="A46" s="296"/>
      <c r="B46" s="296"/>
      <c r="C46" s="296"/>
      <c r="D46" s="297"/>
      <c r="E46" s="375"/>
      <c r="F46" s="298"/>
      <c r="G46" s="298"/>
    </row>
    <row r="47" spans="1:7" s="295" customFormat="1" ht="15.95" customHeight="1">
      <c r="A47" s="296"/>
      <c r="B47" s="296"/>
      <c r="C47" s="296"/>
      <c r="D47" s="297"/>
      <c r="E47" s="375"/>
      <c r="F47" s="298"/>
      <c r="G47" s="298"/>
    </row>
    <row r="48" spans="1:7" s="295" customFormat="1" ht="15.95" customHeight="1">
      <c r="A48" s="296"/>
      <c r="B48" s="296"/>
      <c r="C48" s="296"/>
      <c r="D48" s="296"/>
      <c r="E48" s="375"/>
      <c r="F48" s="298"/>
      <c r="G48" s="298"/>
    </row>
    <row r="49" spans="1:7">
      <c r="A49" s="299"/>
      <c r="B49" s="299"/>
      <c r="C49" s="299"/>
      <c r="D49" s="1"/>
      <c r="E49" s="380"/>
      <c r="F49" s="300"/>
      <c r="G49" s="300"/>
    </row>
    <row r="50" spans="1:7">
      <c r="E50" s="381"/>
    </row>
    <row r="51" spans="1:7">
      <c r="E51" s="381"/>
    </row>
    <row r="52" spans="1:7">
      <c r="E52" s="381"/>
    </row>
    <row r="53" spans="1:7">
      <c r="E53" s="381"/>
    </row>
    <row r="54" spans="1:7">
      <c r="E54" s="381"/>
    </row>
    <row r="55" spans="1:7">
      <c r="E55" s="381"/>
    </row>
    <row r="56" spans="1:7">
      <c r="E56" s="381"/>
    </row>
    <row r="57" spans="1:7">
      <c r="E57" s="381"/>
    </row>
    <row r="58" spans="1:7">
      <c r="E58" s="381"/>
    </row>
    <row r="59" spans="1:7">
      <c r="E59" s="381"/>
    </row>
    <row r="60" spans="1:7">
      <c r="E60" s="381"/>
    </row>
    <row r="61" spans="1:7">
      <c r="E61" s="381"/>
    </row>
    <row r="62" spans="1:7">
      <c r="E62" s="381"/>
    </row>
    <row r="63" spans="1:7">
      <c r="E63" s="381"/>
    </row>
    <row r="64" spans="1:7">
      <c r="E64" s="381"/>
    </row>
    <row r="65" spans="5:12">
      <c r="E65" s="381"/>
    </row>
    <row r="66" spans="5:12">
      <c r="E66" s="381"/>
    </row>
    <row r="67" spans="5:12">
      <c r="E67" s="381"/>
    </row>
    <row r="68" spans="5:12">
      <c r="E68" s="381"/>
    </row>
    <row r="69" spans="5:12">
      <c r="E69" s="381"/>
    </row>
    <row r="70" spans="5:12">
      <c r="E70" s="381"/>
    </row>
    <row r="71" spans="5:12">
      <c r="E71" s="381"/>
    </row>
    <row r="72" spans="5:12">
      <c r="E72" s="381"/>
    </row>
    <row r="73" spans="5:12">
      <c r="E73" s="381"/>
    </row>
    <row r="74" spans="5:12">
      <c r="E74" s="381"/>
    </row>
    <row r="75" spans="5:12">
      <c r="E75" s="381"/>
    </row>
    <row r="76" spans="5:12">
      <c r="E76" s="381"/>
      <c r="I76" s="68" t="e">
        <f>#REF!+#REF!+#REF!+#REF!+#REF!+#REF!+#REF!</f>
        <v>#REF!</v>
      </c>
      <c r="J76" s="68"/>
      <c r="K76" s="68"/>
      <c r="L76" s="68"/>
    </row>
    <row r="77" spans="5:12">
      <c r="E77" s="381"/>
      <c r="I77" s="68"/>
      <c r="J77" s="68"/>
      <c r="K77" s="68"/>
      <c r="L77" s="68"/>
    </row>
    <row r="78" spans="5:12">
      <c r="E78" s="381"/>
      <c r="I78" s="68"/>
      <c r="J78" s="68"/>
      <c r="K78" s="68"/>
      <c r="L78" s="68"/>
    </row>
    <row r="79" spans="5:12">
      <c r="E79" s="381"/>
      <c r="I79" s="68"/>
      <c r="J79" s="68"/>
      <c r="K79" s="68"/>
      <c r="L79" s="68"/>
    </row>
    <row r="80" spans="5:12">
      <c r="E80" s="381"/>
      <c r="I80" s="68"/>
      <c r="J80" s="68"/>
      <c r="K80" s="68"/>
      <c r="L80" s="68"/>
    </row>
    <row r="81" spans="5:12">
      <c r="E81" s="381"/>
      <c r="I81" s="68"/>
      <c r="J81" s="68"/>
      <c r="K81" s="68"/>
      <c r="L81" s="68"/>
    </row>
    <row r="82" spans="5:12">
      <c r="E82" s="381"/>
      <c r="I82" s="68"/>
      <c r="J82" s="68"/>
      <c r="K82" s="68"/>
      <c r="L82" s="68"/>
    </row>
    <row r="83" spans="5:12">
      <c r="E83" s="381"/>
      <c r="I83" s="68"/>
      <c r="J83" s="68"/>
      <c r="K83" s="68"/>
      <c r="L83" s="68"/>
    </row>
    <row r="84" spans="5:12">
      <c r="E84" s="381"/>
      <c r="I84" s="68"/>
      <c r="J84" s="68"/>
      <c r="K84" s="68"/>
      <c r="L84" s="68"/>
    </row>
    <row r="85" spans="5:12">
      <c r="E85" s="381"/>
    </row>
    <row r="86" spans="5:12">
      <c r="E86" s="381"/>
    </row>
    <row r="87" spans="5:12">
      <c r="E87" s="293"/>
    </row>
    <row r="88" spans="5:12">
      <c r="E88" s="293"/>
    </row>
    <row r="89" spans="5:12">
      <c r="E89" s="293"/>
    </row>
    <row r="90" spans="5:12">
      <c r="E90" s="293"/>
    </row>
    <row r="91" spans="5:12">
      <c r="E91" s="293"/>
    </row>
    <row r="92" spans="5:12">
      <c r="E92" s="293"/>
    </row>
    <row r="93" spans="5:12">
      <c r="E93" s="293"/>
    </row>
    <row r="94" spans="5:12">
      <c r="E94" s="293"/>
    </row>
    <row r="95" spans="5:12">
      <c r="E95" s="293"/>
    </row>
    <row r="96" spans="5:12">
      <c r="E96" s="293"/>
    </row>
    <row r="97" spans="5:5">
      <c r="E97" s="293"/>
    </row>
    <row r="98" spans="5:5">
      <c r="E98" s="293"/>
    </row>
    <row r="99" spans="5:5">
      <c r="E99" s="293"/>
    </row>
    <row r="100" spans="5:5">
      <c r="E100" s="293"/>
    </row>
    <row r="101" spans="5:5">
      <c r="E101" s="293"/>
    </row>
    <row r="102" spans="5:5">
      <c r="E102" s="293"/>
    </row>
    <row r="103" spans="5:5">
      <c r="E103" s="293"/>
    </row>
    <row r="104" spans="5:5">
      <c r="E104" s="293"/>
    </row>
    <row r="105" spans="5:5">
      <c r="E105" s="293"/>
    </row>
    <row r="106" spans="5:5">
      <c r="E106" s="293"/>
    </row>
    <row r="107" spans="5:5">
      <c r="E107" s="293"/>
    </row>
  </sheetData>
  <mergeCells count="67">
    <mergeCell ref="A1:G1"/>
    <mergeCell ref="A3:A4"/>
    <mergeCell ref="B3:D4"/>
    <mergeCell ref="B5:D5"/>
    <mergeCell ref="E3:E4"/>
    <mergeCell ref="F11:F12"/>
    <mergeCell ref="E7:E8"/>
    <mergeCell ref="E9:E10"/>
    <mergeCell ref="B6:D6"/>
    <mergeCell ref="A7:A8"/>
    <mergeCell ref="B7:D8"/>
    <mergeCell ref="G11:G12"/>
    <mergeCell ref="E11:E12"/>
    <mergeCell ref="G7:G8"/>
    <mergeCell ref="A9:A10"/>
    <mergeCell ref="B9:D10"/>
    <mergeCell ref="F9:F10"/>
    <mergeCell ref="G9:G10"/>
    <mergeCell ref="F7:F8"/>
    <mergeCell ref="A11:A12"/>
    <mergeCell ref="B11:D12"/>
    <mergeCell ref="A13:A14"/>
    <mergeCell ref="B13:D14"/>
    <mergeCell ref="F13:F14"/>
    <mergeCell ref="G13:G14"/>
    <mergeCell ref="E13:E14"/>
    <mergeCell ref="A15:A16"/>
    <mergeCell ref="B15:D16"/>
    <mergeCell ref="F15:F16"/>
    <mergeCell ref="G15:G16"/>
    <mergeCell ref="E15:E16"/>
    <mergeCell ref="A21:A22"/>
    <mergeCell ref="B21:D22"/>
    <mergeCell ref="F21:F22"/>
    <mergeCell ref="G21:G22"/>
    <mergeCell ref="E21:E22"/>
    <mergeCell ref="A23:A24"/>
    <mergeCell ref="B23:D24"/>
    <mergeCell ref="F23:F24"/>
    <mergeCell ref="G23:G24"/>
    <mergeCell ref="E23:E24"/>
    <mergeCell ref="A25:A26"/>
    <mergeCell ref="B25:D26"/>
    <mergeCell ref="F25:F26"/>
    <mergeCell ref="G25:G26"/>
    <mergeCell ref="E25:E26"/>
    <mergeCell ref="A27:A28"/>
    <mergeCell ref="B27:D28"/>
    <mergeCell ref="F27:F28"/>
    <mergeCell ref="G27:G28"/>
    <mergeCell ref="E27:E28"/>
    <mergeCell ref="B38:D38"/>
    <mergeCell ref="B34:D34"/>
    <mergeCell ref="B30:D30"/>
    <mergeCell ref="B32:D32"/>
    <mergeCell ref="B33:D33"/>
    <mergeCell ref="B36:D36"/>
    <mergeCell ref="A19:A20"/>
    <mergeCell ref="B19:D20"/>
    <mergeCell ref="F19:F20"/>
    <mergeCell ref="G19:G20"/>
    <mergeCell ref="E19:E20"/>
    <mergeCell ref="A17:A18"/>
    <mergeCell ref="B17:D18"/>
    <mergeCell ref="F17:F18"/>
    <mergeCell ref="G17:G18"/>
    <mergeCell ref="E17:E18"/>
  </mergeCells>
  <phoneticPr fontId="3" type="noConversion"/>
  <printOptions horizontalCentered="1"/>
  <pageMargins left="0.75" right="0" top="1" bottom="1" header="0.5" footer="0.5"/>
  <pageSetup scale="94" orientation="portrait" r:id="rId1"/>
  <headerFooter alignWithMargins="0">
    <oddHeader>&amp;LQERAMIKA E JUGUT 
KELCYRE 
PERMET
J69102228V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____10">
    <tabColor indexed="16"/>
  </sheetPr>
  <dimension ref="A1:D40"/>
  <sheetViews>
    <sheetView workbookViewId="0">
      <selection activeCell="B5" sqref="B5"/>
    </sheetView>
  </sheetViews>
  <sheetFormatPr defaultRowHeight="12.75"/>
  <cols>
    <col min="2" max="2" width="38.42578125" bestFit="1" customWidth="1"/>
    <col min="3" max="3" width="10.28515625" bestFit="1" customWidth="1"/>
    <col min="4" max="4" width="24.85546875" customWidth="1"/>
  </cols>
  <sheetData>
    <row r="1" spans="1:4" ht="13.5" thickBot="1"/>
    <row r="2" spans="1:4" ht="14.25" thickTop="1" thickBot="1">
      <c r="A2" s="484" t="s">
        <v>1</v>
      </c>
      <c r="B2" s="486" t="s">
        <v>477</v>
      </c>
      <c r="C2" s="230" t="s">
        <v>152</v>
      </c>
      <c r="D2" s="536" t="s">
        <v>746</v>
      </c>
    </row>
    <row r="3" spans="1:4" ht="13.5" thickBot="1">
      <c r="A3" s="485"/>
      <c r="B3" s="487"/>
      <c r="C3" s="229" t="s">
        <v>153</v>
      </c>
      <c r="D3" s="537"/>
    </row>
    <row r="4" spans="1:4" ht="13.5" thickBot="1">
      <c r="A4" s="227">
        <v>1</v>
      </c>
      <c r="B4" s="216" t="s">
        <v>751</v>
      </c>
      <c r="C4" s="216"/>
      <c r="D4" s="245">
        <f>SUM(D5:D7)</f>
        <v>0</v>
      </c>
    </row>
    <row r="5" spans="1:4" ht="39.75" customHeight="1">
      <c r="A5" s="249"/>
      <c r="B5" s="250" t="s">
        <v>494</v>
      </c>
      <c r="C5" s="250">
        <v>0</v>
      </c>
      <c r="D5" s="286">
        <v>0</v>
      </c>
    </row>
    <row r="6" spans="1:4" ht="39.75" customHeight="1">
      <c r="A6" s="283"/>
      <c r="B6" s="285" t="s">
        <v>495</v>
      </c>
      <c r="C6" s="284">
        <v>0</v>
      </c>
      <c r="D6" s="287">
        <v>0</v>
      </c>
    </row>
    <row r="7" spans="1:4" ht="39.75" customHeight="1" thickBot="1">
      <c r="A7" s="251"/>
      <c r="B7" s="252" t="s">
        <v>734</v>
      </c>
      <c r="C7" s="252">
        <v>0</v>
      </c>
      <c r="D7" s="288">
        <v>0</v>
      </c>
    </row>
    <row r="8" spans="1:4" ht="39.75" customHeight="1" thickBot="1">
      <c r="A8" s="227">
        <v>2</v>
      </c>
      <c r="B8" s="216" t="s">
        <v>736</v>
      </c>
      <c r="C8" s="216">
        <v>0</v>
      </c>
      <c r="D8" s="245">
        <v>0</v>
      </c>
    </row>
    <row r="9" spans="1:4" ht="39.75" customHeight="1" thickBot="1">
      <c r="A9" s="227">
        <v>3</v>
      </c>
      <c r="B9" s="216" t="s">
        <v>478</v>
      </c>
      <c r="C9" s="216"/>
      <c r="D9" s="245">
        <v>0</v>
      </c>
    </row>
    <row r="10" spans="1:4" ht="39.75" customHeight="1">
      <c r="A10" s="249"/>
      <c r="B10" s="253" t="s">
        <v>479</v>
      </c>
      <c r="C10" s="250">
        <v>0</v>
      </c>
      <c r="D10" s="289">
        <v>0</v>
      </c>
    </row>
    <row r="11" spans="1:4" ht="39.75" customHeight="1">
      <c r="A11" s="254"/>
      <c r="B11" s="255" t="s">
        <v>480</v>
      </c>
      <c r="C11" s="255">
        <v>0</v>
      </c>
      <c r="D11" s="290">
        <v>0</v>
      </c>
    </row>
    <row r="12" spans="1:4" ht="39.75" customHeight="1">
      <c r="A12" s="254"/>
      <c r="B12" s="255" t="s">
        <v>481</v>
      </c>
      <c r="C12" s="255">
        <v>0</v>
      </c>
      <c r="D12" s="290">
        <v>0</v>
      </c>
    </row>
    <row r="13" spans="1:4" ht="39.75" customHeight="1">
      <c r="A13" s="254"/>
      <c r="B13" s="255" t="s">
        <v>482</v>
      </c>
      <c r="C13" s="255">
        <v>0</v>
      </c>
      <c r="D13" s="290"/>
    </row>
    <row r="14" spans="1:4" ht="39.75" customHeight="1">
      <c r="A14" s="254"/>
      <c r="B14" s="255" t="s">
        <v>483</v>
      </c>
      <c r="C14" s="255">
        <v>0</v>
      </c>
      <c r="D14" s="290"/>
    </row>
    <row r="15" spans="1:4" ht="39.75" customHeight="1">
      <c r="A15" s="254"/>
      <c r="B15" s="255" t="s">
        <v>496</v>
      </c>
      <c r="C15" s="255">
        <v>0</v>
      </c>
      <c r="D15" s="290">
        <v>0</v>
      </c>
    </row>
    <row r="16" spans="1:4" ht="39.75" customHeight="1" thickBot="1">
      <c r="A16" s="251"/>
      <c r="B16" s="252" t="s">
        <v>0</v>
      </c>
      <c r="C16" s="252">
        <v>0</v>
      </c>
      <c r="D16" s="291"/>
    </row>
    <row r="17" spans="1:4" ht="39.75" customHeight="1" thickBot="1">
      <c r="A17" s="227">
        <v>4</v>
      </c>
      <c r="B17" s="216" t="s">
        <v>484</v>
      </c>
      <c r="C17" s="216">
        <v>0</v>
      </c>
      <c r="D17" s="245">
        <f>+D8+D9</f>
        <v>0</v>
      </c>
    </row>
    <row r="18" spans="1:4" ht="39.75" customHeight="1" thickBot="1">
      <c r="A18" s="227">
        <v>5</v>
      </c>
      <c r="B18" s="216" t="s">
        <v>485</v>
      </c>
      <c r="C18" s="216">
        <v>0</v>
      </c>
      <c r="D18" s="245"/>
    </row>
    <row r="19" spans="1:4" ht="39.75" customHeight="1" thickBot="1">
      <c r="A19" s="227">
        <v>6</v>
      </c>
      <c r="B19" s="216" t="s">
        <v>737</v>
      </c>
      <c r="C19" s="216">
        <v>0</v>
      </c>
      <c r="D19" s="245">
        <f>D17+D18</f>
        <v>0</v>
      </c>
    </row>
    <row r="20" spans="1:4" ht="39.75" customHeight="1" thickBot="1">
      <c r="A20" s="227">
        <v>7</v>
      </c>
      <c r="B20" s="216" t="s">
        <v>486</v>
      </c>
      <c r="C20" s="216">
        <v>0</v>
      </c>
      <c r="D20" s="245">
        <v>0.1</v>
      </c>
    </row>
    <row r="21" spans="1:4" ht="39.75" customHeight="1" thickBot="1">
      <c r="A21" s="246">
        <v>8</v>
      </c>
      <c r="B21" s="247" t="s">
        <v>487</v>
      </c>
      <c r="C21" s="247">
        <v>0</v>
      </c>
      <c r="D21" s="248">
        <v>0</v>
      </c>
    </row>
    <row r="22" spans="1:4" ht="13.5" thickTop="1">
      <c r="A22" s="244"/>
      <c r="B22" s="244"/>
      <c r="C22" s="244"/>
      <c r="D22" s="292"/>
    </row>
    <row r="23" spans="1:4">
      <c r="A23" s="244"/>
      <c r="B23" s="244"/>
      <c r="C23" s="244"/>
      <c r="D23" s="292"/>
    </row>
    <row r="24" spans="1:4">
      <c r="A24" s="244"/>
      <c r="B24" s="244"/>
      <c r="C24" s="244"/>
      <c r="D24" s="292"/>
    </row>
    <row r="25" spans="1:4">
      <c r="A25" s="244"/>
      <c r="B25" s="244"/>
      <c r="C25" s="244"/>
      <c r="D25" s="292"/>
    </row>
    <row r="26" spans="1:4">
      <c r="A26" s="244"/>
      <c r="B26" s="244"/>
      <c r="C26" s="244"/>
      <c r="D26" s="292"/>
    </row>
    <row r="27" spans="1:4">
      <c r="A27" s="244"/>
      <c r="B27" s="244"/>
      <c r="C27" s="244"/>
      <c r="D27" s="292"/>
    </row>
    <row r="28" spans="1:4">
      <c r="A28" s="244"/>
      <c r="B28" s="244"/>
      <c r="C28" s="244"/>
      <c r="D28" s="292"/>
    </row>
    <row r="29" spans="1:4">
      <c r="A29" s="244"/>
      <c r="B29" s="244"/>
      <c r="C29" s="244"/>
      <c r="D29" s="292"/>
    </row>
    <row r="30" spans="1:4">
      <c r="A30" s="244"/>
      <c r="B30" s="244"/>
      <c r="C30" s="244"/>
      <c r="D30" s="292"/>
    </row>
    <row r="31" spans="1:4">
      <c r="A31" s="244"/>
      <c r="B31" s="244"/>
      <c r="C31" s="244"/>
      <c r="D31" s="292"/>
    </row>
    <row r="32" spans="1:4">
      <c r="A32" s="244"/>
      <c r="B32" s="244"/>
      <c r="C32" s="244"/>
      <c r="D32" s="292"/>
    </row>
    <row r="33" spans="1:4">
      <c r="A33" s="244"/>
      <c r="B33" s="244"/>
      <c r="C33" s="244"/>
      <c r="D33" s="292"/>
    </row>
    <row r="34" spans="1:4">
      <c r="A34" s="244"/>
      <c r="B34" s="244"/>
      <c r="C34" s="244"/>
      <c r="D34" s="292"/>
    </row>
    <row r="35" spans="1:4">
      <c r="A35" s="244"/>
      <c r="B35" s="244"/>
      <c r="C35" s="244"/>
      <c r="D35" s="244"/>
    </row>
    <row r="36" spans="1:4">
      <c r="A36" s="244"/>
      <c r="B36" s="244"/>
      <c r="C36" s="244"/>
      <c r="D36" s="244"/>
    </row>
    <row r="37" spans="1:4">
      <c r="A37" s="244"/>
      <c r="B37" s="244"/>
      <c r="C37" s="244"/>
      <c r="D37" s="244"/>
    </row>
    <row r="38" spans="1:4">
      <c r="A38" s="244"/>
      <c r="B38" s="244"/>
      <c r="C38" s="244"/>
      <c r="D38" s="244"/>
    </row>
    <row r="39" spans="1:4">
      <c r="A39" s="244"/>
      <c r="B39" s="244"/>
      <c r="C39" s="244"/>
      <c r="D39" s="244"/>
    </row>
    <row r="40" spans="1:4">
      <c r="A40" s="244"/>
      <c r="B40" s="244"/>
      <c r="C40" s="244"/>
      <c r="D40" s="244"/>
    </row>
  </sheetData>
  <mergeCells count="3">
    <mergeCell ref="A2:A3"/>
    <mergeCell ref="B2:B3"/>
    <mergeCell ref="D2:D3"/>
  </mergeCells>
  <phoneticPr fontId="3" type="noConversion"/>
  <printOptions horizontalCentered="1"/>
  <pageMargins left="0.75" right="0.75" top="0" bottom="0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KAPAKU</vt:lpstr>
      <vt:lpstr>Menu</vt:lpstr>
      <vt:lpstr>AKTIVI analit.</vt:lpstr>
      <vt:lpstr>AKTIVI</vt:lpstr>
      <vt:lpstr>PASIVI analit.</vt:lpstr>
      <vt:lpstr>PASIVI</vt:lpstr>
      <vt:lpstr>Te Ardhura+Shpenzime Anal.</vt:lpstr>
      <vt:lpstr>Te Ardh - Shpez Funks</vt:lpstr>
      <vt:lpstr>REZULTATI TATIMOR</vt:lpstr>
      <vt:lpstr>Pasqyra e flluksit te parase</vt:lpstr>
      <vt:lpstr>pasqyra e kapitalit</vt:lpstr>
      <vt:lpstr>Amortizimi fiskal</vt:lpstr>
      <vt:lpstr>AKTIVI!Print_Area</vt:lpstr>
      <vt:lpstr>'AKTIVI analit.'!Print_Area</vt:lpstr>
      <vt:lpstr>PASIVI!Print_Area</vt:lpstr>
      <vt:lpstr>'PASIVI analit.'!Print_Area</vt:lpstr>
      <vt:lpstr>'Pasqyra e flluksit te parase'!Print_Area</vt:lpstr>
      <vt:lpstr>'pasqyra e kapitalit'!Print_Area</vt:lpstr>
      <vt:lpstr>'Te Ardh - Shpez Funks'!Print_Area</vt:lpstr>
      <vt:lpstr>'Te Ardhura+Shpenzime Anal.'!Print_Area</vt:lpstr>
    </vt:vector>
  </TitlesOfParts>
  <Company>Computer &amp; Copier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C S</dc:creator>
  <cp:lastModifiedBy>User</cp:lastModifiedBy>
  <cp:lastPrinted>2012-01-23T14:13:25Z</cp:lastPrinted>
  <dcterms:created xsi:type="dcterms:W3CDTF">2004-09-15T22:40:45Z</dcterms:created>
  <dcterms:modified xsi:type="dcterms:W3CDTF">2018-04-27T09:56:29Z</dcterms:modified>
</cp:coreProperties>
</file>