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14820" yWindow="0" windowWidth="13980" windowHeight="11235" firstSheet="1" activeTab="2"/>
  </bookViews>
  <sheets>
    <sheet name="TB_PBC" sheetId="8" state="hidden" r:id="rId1"/>
    <sheet name="SOFP" sheetId="1" r:id="rId2"/>
    <sheet name="SOCI" sheetId="18" r:id="rId3"/>
    <sheet name="Cash Flow" sheetId="17" r:id="rId4"/>
    <sheet name="Equity" sheetId="19" r:id="rId5"/>
    <sheet name="Sheet1" sheetId="12" state="hidden" r:id="rId6"/>
  </sheets>
  <definedNames>
    <definedName name="_xlnm._FilterDatabase" localSheetId="0" hidden="1">TB_PBC!$A$2:$L$289</definedName>
    <definedName name="_Toc227120506" localSheetId="1">SOFP!#REF!</definedName>
    <definedName name="_Toc351455637" localSheetId="1">SOFP!#REF!</definedName>
    <definedName name="_Toc351752649" localSheetId="1">SOFP!#REF!</definedName>
    <definedName name="_Toc351992477" localSheetId="1">SOFP!#REF!</definedName>
    <definedName name="_Toc351992481" localSheetId="1">SOFP!#REF!</definedName>
    <definedName name="_Toc383537842" localSheetId="1">SOFP!#REF!</definedName>
    <definedName name="_Toc383537843" localSheetId="1">SOFP!#REF!</definedName>
    <definedName name="_Toc383537844" localSheetId="1">SOFP!#REF!</definedName>
    <definedName name="_Toc383537845" localSheetId="1">SOFP!#REF!</definedName>
    <definedName name="_Toc383537846" localSheetId="1">SOFP!#REF!</definedName>
    <definedName name="_Toc383537847" localSheetId="1">SOFP!#REF!</definedName>
    <definedName name="_Toc383537849" localSheetId="1">SOFP!#REF!</definedName>
    <definedName name="_Toc383537850" localSheetId="1">SOFP!#REF!</definedName>
    <definedName name="_Toc383537851" localSheetId="1">SOFP!#REF!</definedName>
    <definedName name="_Toc383537853" localSheetId="1">SOFP!#REF!</definedName>
    <definedName name="_Toc383537854" localSheetId="1">SOFP!#REF!</definedName>
    <definedName name="_Toc383537855" localSheetId="1">SOFP!#REF!</definedName>
    <definedName name="_Toc383537856" localSheetId="1">SOFP!#REF!</definedName>
    <definedName name="_Toc383537857" localSheetId="1">SOFP!#REF!</definedName>
    <definedName name="_Toc383537858" localSheetId="1">SOFP!#REF!</definedName>
    <definedName name="_Toc383537859" localSheetId="1">SOFP!#REF!</definedName>
    <definedName name="_Toc383537860" localSheetId="1">SOFP!#REF!</definedName>
    <definedName name="_Toc383537862" localSheetId="1">SOFP!#REF!</definedName>
    <definedName name="_Toc383537863" localSheetId="1">SOFP!#REF!</definedName>
    <definedName name="_Toc383537865" localSheetId="1">SOFP!#REF!</definedName>
    <definedName name="_Toc383537867" localSheetId="1">SOFP!#REF!</definedName>
    <definedName name="_Toc383537869" localSheetId="1">SOFP!#REF!</definedName>
    <definedName name="_Toc383537870" localSheetId="1">SOFP!#REF!</definedName>
    <definedName name="_Toc383537871" localSheetId="1">SOFP!#REF!</definedName>
    <definedName name="_Toc383537876" localSheetId="1">SOFP!#REF!</definedName>
    <definedName name="_Toc383537878" localSheetId="1">SOFP!#REF!</definedName>
    <definedName name="_Toc383537880" localSheetId="1">SOFP!#REF!</definedName>
    <definedName name="_Toc383537881" localSheetId="1">SOFP!#REF!</definedName>
    <definedName name="_Toc383537882" localSheetId="1">SOFP!#REF!</definedName>
    <definedName name="_Toc383537883" localSheetId="1">SOFP!#REF!</definedName>
    <definedName name="_Toc383537884" localSheetId="1">SOFP!#REF!</definedName>
    <definedName name="_Toc383537885" localSheetId="1">SOFP!#REF!</definedName>
    <definedName name="_Toc383537886" localSheetId="1">SOFP!#REF!</definedName>
    <definedName name="_Toc383537887" localSheetId="1">SOFP!#REF!</definedName>
    <definedName name="_Toc383537888" localSheetId="1">SOFP!#REF!</definedName>
    <definedName name="_Toc383537889" localSheetId="1">SOFP!#REF!</definedName>
    <definedName name="_Toc383537890" localSheetId="1">SOFP!#REF!</definedName>
    <definedName name="_Toc383537891" localSheetId="1">SOFP!#REF!</definedName>
    <definedName name="_Toc383537892" localSheetId="1">SOFP!#REF!</definedName>
    <definedName name="_Toc383537893" localSheetId="1">SOFP!#REF!</definedName>
    <definedName name="_Toc383537894" localSheetId="1">SOFP!#REF!</definedName>
    <definedName name="_Toc383537895" localSheetId="1">SOFP!#REF!</definedName>
    <definedName name="_Toc383537896" localSheetId="1">SOFP!#REF!</definedName>
    <definedName name="_Toc383537897" localSheetId="1">SOFP!#REF!</definedName>
    <definedName name="_Toc383537898" localSheetId="1">SOFP!#REF!</definedName>
    <definedName name="_Toc383537899" localSheetId="1">SOFP!#REF!</definedName>
    <definedName name="_Toc383537900" localSheetId="1">SOFP!#REF!</definedName>
    <definedName name="_Toc383537901" localSheetId="1">SOFP!#REF!</definedName>
    <definedName name="_Toc383537902" localSheetId="1">SOFP!#REF!</definedName>
    <definedName name="_xlnm.Print_Area" localSheetId="1">SOFP!#REF!</definedName>
    <definedName name="Text" localSheetId="1">SOFP!#REF!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7"/>
  <c r="C34"/>
  <c r="C16"/>
  <c r="C23" s="1"/>
  <c r="C28" s="1"/>
  <c r="D19" i="19"/>
  <c r="D17"/>
  <c r="B23" i="18"/>
  <c r="B9"/>
  <c r="B19" s="1"/>
  <c r="B25" s="1"/>
  <c r="B29" s="1"/>
  <c r="B35" i="1"/>
  <c r="B30"/>
  <c r="B25"/>
  <c r="B18"/>
  <c r="B11"/>
  <c r="C41" i="17" l="1"/>
  <c r="C43" s="1"/>
  <c r="B19" i="1"/>
  <c r="B36"/>
  <c r="B37"/>
  <c r="B38" s="1"/>
  <c r="C17" i="19" l="1"/>
  <c r="B17"/>
  <c r="B12"/>
  <c r="C10"/>
  <c r="C12" s="1"/>
  <c r="C19" l="1"/>
  <c r="B19"/>
  <c r="D10"/>
  <c r="D12" s="1"/>
  <c r="O734" i="12" l="1"/>
  <c r="O730"/>
  <c r="O728"/>
  <c r="O726"/>
  <c r="O722"/>
  <c r="O720"/>
  <c r="O718"/>
  <c r="O714"/>
  <c r="O712"/>
  <c r="O710"/>
  <c r="O706"/>
  <c r="O704"/>
  <c r="O702"/>
  <c r="O698"/>
  <c r="O696"/>
  <c r="O694"/>
  <c r="O692"/>
  <c r="O688"/>
  <c r="O686"/>
  <c r="O684"/>
  <c r="O678"/>
  <c r="O676"/>
  <c r="O674"/>
  <c r="O670"/>
  <c r="O668"/>
  <c r="O666"/>
  <c r="O664"/>
  <c r="O660"/>
  <c r="O658"/>
  <c r="O656"/>
  <c r="O652"/>
  <c r="O650"/>
  <c r="O648"/>
  <c r="O644"/>
  <c r="O642"/>
  <c r="O640"/>
  <c r="O636"/>
  <c r="O634"/>
  <c r="O632"/>
  <c r="O630"/>
  <c r="O626"/>
  <c r="O624"/>
  <c r="O622"/>
  <c r="O618"/>
  <c r="O616"/>
  <c r="O614"/>
  <c r="O612"/>
  <c r="O608"/>
  <c r="O604"/>
  <c r="O602"/>
  <c r="O598"/>
  <c r="O596"/>
  <c r="O594"/>
  <c r="O590"/>
  <c r="O588"/>
  <c r="O586"/>
  <c r="O582"/>
  <c r="O580"/>
  <c r="O578"/>
  <c r="O574"/>
  <c r="O572"/>
  <c r="O570"/>
  <c r="O566"/>
  <c r="O564"/>
  <c r="O562"/>
  <c r="O560"/>
  <c r="O556"/>
  <c r="O554"/>
  <c r="O552"/>
  <c r="O550"/>
  <c r="O546"/>
  <c r="O544"/>
  <c r="O542"/>
  <c r="O540"/>
  <c r="O536"/>
  <c r="O534"/>
  <c r="O532"/>
  <c r="O528"/>
  <c r="O526"/>
  <c r="O524"/>
  <c r="O520"/>
  <c r="O518"/>
  <c r="O516"/>
  <c r="O512"/>
  <c r="O510"/>
  <c r="O508"/>
  <c r="O504"/>
  <c r="O500"/>
  <c r="O498"/>
  <c r="O494"/>
  <c r="O492"/>
  <c r="O490"/>
  <c r="O488"/>
  <c r="O484"/>
  <c r="O482"/>
  <c r="O480"/>
  <c r="O478"/>
  <c r="O474"/>
  <c r="O472"/>
  <c r="O470"/>
  <c r="O466"/>
  <c r="O464"/>
  <c r="O462"/>
  <c r="O458"/>
  <c r="O456"/>
  <c r="O454"/>
  <c r="O450"/>
  <c r="O448"/>
  <c r="O446"/>
  <c r="O442"/>
  <c r="O440"/>
  <c r="O438"/>
  <c r="O436"/>
  <c r="O432"/>
  <c r="O430"/>
  <c r="O428"/>
  <c r="O422"/>
  <c r="O420"/>
  <c r="O418"/>
  <c r="O414"/>
  <c r="O412"/>
  <c r="O410"/>
  <c r="O408"/>
  <c r="O404"/>
  <c r="O402"/>
  <c r="O400"/>
  <c r="O396"/>
  <c r="O394"/>
  <c r="O392"/>
  <c r="O388"/>
  <c r="O386"/>
  <c r="O384"/>
  <c r="O382"/>
  <c r="O378"/>
  <c r="O376"/>
  <c r="O374"/>
  <c r="O370"/>
  <c r="O368"/>
  <c r="O366"/>
  <c r="O364"/>
  <c r="O360"/>
  <c r="O358"/>
  <c r="O356"/>
  <c r="O350"/>
  <c r="O348"/>
  <c r="O346"/>
  <c r="O342"/>
  <c r="O340"/>
  <c r="O338"/>
  <c r="O336"/>
  <c r="O332"/>
  <c r="O330"/>
  <c r="O328"/>
  <c r="O324"/>
  <c r="O322"/>
  <c r="O320"/>
  <c r="O318"/>
  <c r="O314"/>
  <c r="O312"/>
  <c r="O310"/>
  <c r="O306"/>
  <c r="O304"/>
  <c r="O302"/>
  <c r="O300"/>
  <c r="O296"/>
  <c r="O294"/>
  <c r="O292"/>
  <c r="O286"/>
  <c r="O284"/>
  <c r="O282"/>
  <c r="O278"/>
  <c r="O276"/>
  <c r="O274"/>
  <c r="O272"/>
  <c r="O268"/>
  <c r="O266"/>
  <c r="O264"/>
  <c r="O260"/>
  <c r="O258"/>
  <c r="O256"/>
  <c r="O254"/>
  <c r="O250"/>
  <c r="O248"/>
  <c r="O246"/>
  <c r="O242"/>
  <c r="O240"/>
  <c r="O238"/>
  <c r="O236"/>
  <c r="O232"/>
  <c r="O230"/>
  <c r="O228"/>
  <c r="O222"/>
  <c r="O220"/>
  <c r="O218"/>
  <c r="O214"/>
  <c r="O212"/>
  <c r="O210"/>
  <c r="O208"/>
  <c r="O204"/>
  <c r="O202"/>
  <c r="O200"/>
  <c r="O196"/>
  <c r="O194"/>
  <c r="O192"/>
  <c r="O190"/>
  <c r="O186"/>
  <c r="O184"/>
  <c r="O182"/>
  <c r="O178"/>
  <c r="O176"/>
  <c r="O174"/>
  <c r="O172"/>
  <c r="O168"/>
  <c r="O166"/>
  <c r="O164"/>
  <c r="O158"/>
  <c r="O156"/>
  <c r="O154"/>
  <c r="O150"/>
  <c r="O148"/>
  <c r="O146"/>
  <c r="O144"/>
  <c r="O140"/>
  <c r="O138"/>
  <c r="O136"/>
  <c r="O134"/>
  <c r="O128"/>
  <c r="O126"/>
  <c r="O124"/>
  <c r="O122"/>
  <c r="O120"/>
  <c r="O118"/>
  <c r="O112"/>
  <c r="O110"/>
  <c r="O108"/>
  <c r="O106"/>
  <c r="O104"/>
  <c r="O102"/>
  <c r="O96"/>
  <c r="O94"/>
  <c r="O90"/>
  <c r="O88"/>
  <c r="O86"/>
  <c r="O80"/>
  <c r="O78"/>
  <c r="O74"/>
  <c r="O72"/>
  <c r="O70"/>
  <c r="O64"/>
  <c r="O62"/>
  <c r="O58"/>
  <c r="O56"/>
  <c r="O54"/>
  <c r="O48"/>
  <c r="O46"/>
  <c r="O42"/>
  <c r="O40"/>
  <c r="O38"/>
  <c r="O32"/>
  <c r="O30"/>
  <c r="O26"/>
  <c r="O24"/>
  <c r="O22"/>
  <c r="O16"/>
  <c r="O14"/>
  <c r="O732"/>
  <c r="O724"/>
  <c r="O716"/>
  <c r="O708"/>
  <c r="O700"/>
  <c r="O690"/>
  <c r="O680"/>
  <c r="O672"/>
  <c r="O662"/>
  <c r="O654"/>
  <c r="O646"/>
  <c r="O638"/>
  <c r="O628"/>
  <c r="O620"/>
  <c r="O610"/>
  <c r="O600"/>
  <c r="O592"/>
  <c r="O584"/>
  <c r="O576"/>
  <c r="O568"/>
  <c r="O558"/>
  <c r="O548"/>
  <c r="O538"/>
  <c r="O530"/>
  <c r="O522"/>
  <c r="O514"/>
  <c r="O506"/>
  <c r="O496"/>
  <c r="O486"/>
  <c r="O476"/>
  <c r="O468"/>
  <c r="O460"/>
  <c r="O452"/>
  <c r="O444"/>
  <c r="O434"/>
  <c r="O424"/>
  <c r="O416"/>
  <c r="O406"/>
  <c r="O398"/>
  <c r="O390"/>
  <c r="O380"/>
  <c r="O372"/>
  <c r="O362"/>
  <c r="O352"/>
  <c r="O344"/>
  <c r="O334"/>
  <c r="O326"/>
  <c r="O316"/>
  <c r="O308"/>
  <c r="O298"/>
  <c r="O288"/>
  <c r="O280"/>
  <c r="O270"/>
  <c r="O262"/>
  <c r="O252"/>
  <c r="O244"/>
  <c r="O234"/>
  <c r="O224"/>
  <c r="O216"/>
  <c r="O206"/>
  <c r="O198"/>
  <c r="O188"/>
  <c r="O180"/>
  <c r="O170"/>
  <c r="O160"/>
  <c r="O152"/>
  <c r="O142"/>
  <c r="O130"/>
  <c r="O114"/>
  <c r="O98"/>
  <c r="O82"/>
  <c r="O66"/>
  <c r="O50"/>
  <c r="O34"/>
  <c r="O18"/>
  <c r="O735"/>
  <c r="O733"/>
  <c r="O731"/>
  <c r="O729"/>
  <c r="O727"/>
  <c r="O725"/>
  <c r="O723"/>
  <c r="O721"/>
  <c r="O719"/>
  <c r="O717"/>
  <c r="O715"/>
  <c r="O713"/>
  <c r="O711"/>
  <c r="O709"/>
  <c r="O707"/>
  <c r="O705"/>
  <c r="O703"/>
  <c r="O701"/>
  <c r="O699"/>
  <c r="O697"/>
  <c r="O695"/>
  <c r="O693"/>
  <c r="O691"/>
  <c r="O689"/>
  <c r="O687"/>
  <c r="O685"/>
  <c r="O683"/>
  <c r="O682"/>
  <c r="O681"/>
  <c r="O679"/>
  <c r="O677"/>
  <c r="O675"/>
  <c r="O673"/>
  <c r="O671"/>
  <c r="O669"/>
  <c r="O667"/>
  <c r="O665"/>
  <c r="O663"/>
  <c r="O661"/>
  <c r="O659"/>
  <c r="O657"/>
  <c r="O655"/>
  <c r="O653"/>
  <c r="O651"/>
  <c r="O649"/>
  <c r="O647"/>
  <c r="O645"/>
  <c r="O643"/>
  <c r="O641"/>
  <c r="O639"/>
  <c r="O637"/>
  <c r="O635"/>
  <c r="O633"/>
  <c r="O631"/>
  <c r="O629"/>
  <c r="O627"/>
  <c r="O625"/>
  <c r="O623"/>
  <c r="O621"/>
  <c r="O619"/>
  <c r="O617"/>
  <c r="O615"/>
  <c r="O613"/>
  <c r="O611"/>
  <c r="O609"/>
  <c r="O607"/>
  <c r="O606"/>
  <c r="O605"/>
  <c r="O603"/>
  <c r="O601"/>
  <c r="O599"/>
  <c r="O597"/>
  <c r="O595"/>
  <c r="O593"/>
  <c r="O591"/>
  <c r="O589"/>
  <c r="O587"/>
  <c r="O585"/>
  <c r="O583"/>
  <c r="O581"/>
  <c r="O579"/>
  <c r="O577"/>
  <c r="O575"/>
  <c r="O573"/>
  <c r="O571"/>
  <c r="O569"/>
  <c r="O567"/>
  <c r="O565"/>
  <c r="O563"/>
  <c r="O561"/>
  <c r="O559"/>
  <c r="O557"/>
  <c r="O555"/>
  <c r="O553"/>
  <c r="O551"/>
  <c r="O549"/>
  <c r="O547"/>
  <c r="O545"/>
  <c r="O543"/>
  <c r="O541"/>
  <c r="O539"/>
  <c r="O537"/>
  <c r="O535"/>
  <c r="O533"/>
  <c r="O531"/>
  <c r="O529"/>
  <c r="O527"/>
  <c r="O525"/>
  <c r="O523"/>
  <c r="O521"/>
  <c r="O519"/>
  <c r="O517"/>
  <c r="O515"/>
  <c r="O513"/>
  <c r="O511"/>
  <c r="O509"/>
  <c r="O507"/>
  <c r="O505"/>
  <c r="O503"/>
  <c r="O502"/>
  <c r="O501"/>
  <c r="O499"/>
  <c r="O497"/>
  <c r="O495"/>
  <c r="O493"/>
  <c r="O491"/>
  <c r="O489"/>
  <c r="O487"/>
  <c r="O485"/>
  <c r="O483"/>
  <c r="O481"/>
  <c r="O479"/>
  <c r="O477"/>
  <c r="O475"/>
  <c r="O473"/>
  <c r="O471"/>
  <c r="O469"/>
  <c r="O467"/>
  <c r="O465"/>
  <c r="O463"/>
  <c r="O461"/>
  <c r="O459"/>
  <c r="O457"/>
  <c r="O455"/>
  <c r="O453"/>
  <c r="O451"/>
  <c r="O449"/>
  <c r="O447"/>
  <c r="O445"/>
  <c r="O443"/>
  <c r="O441"/>
  <c r="O439"/>
  <c r="O437"/>
  <c r="O435"/>
  <c r="O433"/>
  <c r="O431"/>
  <c r="O429"/>
  <c r="O427"/>
  <c r="O426"/>
  <c r="O425"/>
  <c r="O423"/>
  <c r="O421"/>
  <c r="O419"/>
  <c r="O417"/>
  <c r="O415"/>
  <c r="O413"/>
  <c r="O411"/>
  <c r="O409"/>
  <c r="O407"/>
  <c r="O405"/>
  <c r="O403"/>
  <c r="O401"/>
  <c r="O399"/>
  <c r="O397"/>
  <c r="O395"/>
  <c r="O393"/>
  <c r="O391"/>
  <c r="O389"/>
  <c r="O387"/>
  <c r="O385"/>
  <c r="O383"/>
  <c r="O381"/>
  <c r="O379"/>
  <c r="O377"/>
  <c r="O375"/>
  <c r="O373"/>
  <c r="O371"/>
  <c r="O369"/>
  <c r="O367"/>
  <c r="O365"/>
  <c r="O363"/>
  <c r="O361"/>
  <c r="O359"/>
  <c r="O357"/>
  <c r="O355"/>
  <c r="O354"/>
  <c r="O353"/>
  <c r="O351"/>
  <c r="O349"/>
  <c r="O347"/>
  <c r="O345"/>
  <c r="O343"/>
  <c r="O341"/>
  <c r="O339"/>
  <c r="O337"/>
  <c r="O335"/>
  <c r="O333"/>
  <c r="O331"/>
  <c r="O329"/>
  <c r="O327"/>
  <c r="O325"/>
  <c r="O323"/>
  <c r="O321"/>
  <c r="O319"/>
  <c r="O317"/>
  <c r="O315"/>
  <c r="O313"/>
  <c r="O311"/>
  <c r="O309"/>
  <c r="O307"/>
  <c r="O305"/>
  <c r="O303"/>
  <c r="O301"/>
  <c r="O299"/>
  <c r="O297"/>
  <c r="O295"/>
  <c r="O293"/>
  <c r="O291"/>
  <c r="O290"/>
  <c r="O289"/>
  <c r="O287"/>
  <c r="O285"/>
  <c r="O283"/>
  <c r="O281"/>
  <c r="O279"/>
  <c r="O277"/>
  <c r="O275"/>
  <c r="O273"/>
  <c r="O271"/>
  <c r="O269"/>
  <c r="O267"/>
  <c r="O265"/>
  <c r="O263"/>
  <c r="O261"/>
  <c r="O259"/>
  <c r="O257"/>
  <c r="O255"/>
  <c r="O253"/>
  <c r="O251"/>
  <c r="O249"/>
  <c r="O247"/>
  <c r="O245"/>
  <c r="O243"/>
  <c r="O241"/>
  <c r="O239"/>
  <c r="O237"/>
  <c r="O235"/>
  <c r="O233"/>
  <c r="O231"/>
  <c r="O229"/>
  <c r="O227"/>
  <c r="O226"/>
  <c r="O225"/>
  <c r="O223"/>
  <c r="O221"/>
  <c r="O219"/>
  <c r="O217"/>
  <c r="O215"/>
  <c r="O213"/>
  <c r="O211"/>
  <c r="O209"/>
  <c r="O207"/>
  <c r="O205"/>
  <c r="O203"/>
  <c r="O201"/>
  <c r="O199"/>
  <c r="O197"/>
  <c r="O195"/>
  <c r="O193"/>
  <c r="O191"/>
  <c r="O189"/>
  <c r="O187"/>
  <c r="O185"/>
  <c r="O183"/>
  <c r="O181"/>
  <c r="O179"/>
  <c r="O177"/>
  <c r="O175"/>
  <c r="O173"/>
  <c r="O171"/>
  <c r="O169"/>
  <c r="O167"/>
  <c r="O165"/>
  <c r="O163"/>
  <c r="O162"/>
  <c r="O161"/>
  <c r="O159"/>
  <c r="O157"/>
  <c r="O155"/>
  <c r="O153"/>
  <c r="O151"/>
  <c r="O149"/>
  <c r="O147"/>
  <c r="O145"/>
  <c r="O143"/>
  <c r="O141"/>
  <c r="O139"/>
  <c r="O137"/>
  <c r="O135"/>
  <c r="O133"/>
  <c r="O132"/>
  <c r="O131"/>
  <c r="O129"/>
  <c r="O127"/>
  <c r="O125"/>
  <c r="O123"/>
  <c r="O121"/>
  <c r="O119"/>
  <c r="O117"/>
  <c r="O116"/>
  <c r="O115"/>
  <c r="O113"/>
  <c r="O111"/>
  <c r="O109"/>
  <c r="O107"/>
  <c r="O105"/>
  <c r="O103"/>
  <c r="O101"/>
  <c r="O100"/>
  <c r="O99"/>
  <c r="O97"/>
  <c r="O95"/>
  <c r="O93"/>
  <c r="O92"/>
  <c r="O91"/>
  <c r="O89"/>
  <c r="O87"/>
  <c r="O85"/>
  <c r="O84"/>
  <c r="O83"/>
  <c r="O81"/>
  <c r="O79"/>
  <c r="O77"/>
  <c r="O76"/>
  <c r="O75"/>
  <c r="O73"/>
  <c r="O71"/>
  <c r="O69"/>
  <c r="O68"/>
  <c r="O67"/>
  <c r="O65"/>
  <c r="O63"/>
  <c r="O61"/>
  <c r="O60"/>
  <c r="O59"/>
  <c r="O57"/>
  <c r="O55"/>
  <c r="O53"/>
  <c r="O52"/>
  <c r="O51"/>
  <c r="O49"/>
  <c r="O47"/>
  <c r="O45"/>
  <c r="O44"/>
  <c r="O43"/>
  <c r="O41"/>
  <c r="O39"/>
  <c r="O37"/>
  <c r="O36"/>
  <c r="O35"/>
  <c r="O33"/>
  <c r="O31"/>
  <c r="O29"/>
  <c r="O28"/>
  <c r="O27"/>
  <c r="O25"/>
  <c r="O23"/>
  <c r="O21"/>
  <c r="O20"/>
  <c r="O19"/>
  <c r="O17"/>
  <c r="O15"/>
  <c r="O13"/>
  <c r="O12"/>
  <c r="O11"/>
  <c r="L287" i="8" l="1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G289"/>
  <c r="C289"/>
  <c r="H288"/>
  <c r="G288"/>
  <c r="F288"/>
  <c r="E288"/>
  <c r="D288"/>
  <c r="C288"/>
</calcChain>
</file>

<file path=xl/sharedStrings.xml><?xml version="1.0" encoding="utf-8"?>
<sst xmlns="http://schemas.openxmlformats.org/spreadsheetml/2006/main" count="1150" uniqueCount="777">
  <si>
    <t>TOTAL</t>
  </si>
  <si>
    <t>Market research</t>
  </si>
  <si>
    <t>Sponsorships</t>
  </si>
  <si>
    <t>Leasing of personnel</t>
  </si>
  <si>
    <t>No</t>
  </si>
  <si>
    <t>Name</t>
  </si>
  <si>
    <t>Commissions to distributors (lotteries)</t>
  </si>
  <si>
    <t>Other expenses for employee benefits</t>
  </si>
  <si>
    <t>Interest income on bank deposits and cash in banks</t>
  </si>
  <si>
    <t>Beginning Balance</t>
  </si>
  <si>
    <t>Net Change</t>
  </si>
  <si>
    <t>End Balance</t>
  </si>
  <si>
    <t>Debit</t>
  </si>
  <si>
    <t>Credit</t>
  </si>
  <si>
    <t>Kapitali i paguar.</t>
  </si>
  <si>
    <t>Fitimi/Humbja e pashpërndarë</t>
  </si>
  <si>
    <t xml:space="preserve"> Koncesione dhe të drejt</t>
  </si>
  <si>
    <t>Të tjera AA jomateriale</t>
  </si>
  <si>
    <t>Permiresime ne qeramarrje</t>
  </si>
  <si>
    <t>Instalime teknike</t>
  </si>
  <si>
    <t>Mjete transporti</t>
  </si>
  <si>
    <t>Terminale</t>
  </si>
  <si>
    <t>Mobilje dhe pajisje zyre</t>
  </si>
  <si>
    <t>Pajisje informative</t>
  </si>
  <si>
    <t>Të tjera</t>
  </si>
  <si>
    <t>Te tjera - Telefone</t>
  </si>
  <si>
    <t>Për konçesione, patenta, liçenca</t>
  </si>
  <si>
    <t>Për konçesione, patenta, liçenca - ADJ</t>
  </si>
  <si>
    <t>Për të tjera AA jomateriale</t>
  </si>
  <si>
    <t>Per permiresime ne qeramarrje</t>
  </si>
  <si>
    <t>Për instalime teknike, makineri</t>
  </si>
  <si>
    <t>Për mjetet e transportit</t>
  </si>
  <si>
    <t>Per terminale</t>
  </si>
  <si>
    <t>Per mobilje dhe pajisje zyre</t>
  </si>
  <si>
    <t>Per pajisje informative</t>
  </si>
  <si>
    <t>Per të tjera</t>
  </si>
  <si>
    <t>Per të tjera- Telefone</t>
  </si>
  <si>
    <t>Skeda lotarie</t>
  </si>
  <si>
    <t>Leter rulo per bileta</t>
  </si>
  <si>
    <t>Aksesore mirembajtjeje dhe te tjera</t>
  </si>
  <si>
    <t>Bileta gervishtese</t>
  </si>
  <si>
    <t>Bileta Gervishtese EN</t>
  </si>
  <si>
    <t>Pjese nderrimi per terminalet</t>
  </si>
  <si>
    <t>Inventar i imet</t>
  </si>
  <si>
    <t>Inventar i imet (Marketing)</t>
  </si>
  <si>
    <t>Furnitore vendas ne leke</t>
  </si>
  <si>
    <t>Furnitore te huaj - pale te lidhura</t>
  </si>
  <si>
    <t>Furnitore te huaj - pale te treta</t>
  </si>
  <si>
    <t>Accrued expenses - other</t>
  </si>
  <si>
    <t>Accrued expenses -KMPG</t>
  </si>
  <si>
    <t>Accrued expenses -Municipalities</t>
  </si>
  <si>
    <t>Accrued expenses - Extra commissions Lotto</t>
  </si>
  <si>
    <t>Accrued expenses - Extra commissions Scratch</t>
  </si>
  <si>
    <t>Accrued expenses - Extra commissions Fito Fito</t>
  </si>
  <si>
    <t>Parapagime te marra</t>
  </si>
  <si>
    <t>Kliente me nje pike shitje- bonus comm</t>
  </si>
  <si>
    <t>Kliente me disa pika shitje</t>
  </si>
  <si>
    <t>Kliente - pale te lidhura</t>
  </si>
  <si>
    <t>Arketime te paidentifikuara - COPA</t>
  </si>
  <si>
    <t>Arketime te identifikuara - FLM card</t>
  </si>
  <si>
    <t>Kliente te tjere per aktive</t>
  </si>
  <si>
    <t>Clearing account commission</t>
  </si>
  <si>
    <t>Clearing account commission scratch tickets</t>
  </si>
  <si>
    <t>Clearing account commission Fito Fito</t>
  </si>
  <si>
    <t>Clearing account winnings payout  keno</t>
  </si>
  <si>
    <t>Clearing account prize claim Loto</t>
  </si>
  <si>
    <t>Clearing account PCF scratch tickets</t>
  </si>
  <si>
    <t>Clearing account payout Keno</t>
  </si>
  <si>
    <t>Booster fund liability lotto (class 3)</t>
  </si>
  <si>
    <t>Booster fund liability joker (class 3)</t>
  </si>
  <si>
    <t>Booster Fund Liability Loto_adj_ (over 90D)</t>
  </si>
  <si>
    <t>Liability Winnings loto draw</t>
  </si>
  <si>
    <t>Liability Winnings scratch tickets</t>
  </si>
  <si>
    <t xml:space="preserve">Pay out Liability Fito Fito </t>
  </si>
  <si>
    <t>Clearing account winning liabilties scratch ticket</t>
  </si>
  <si>
    <t>Lotto Jackpot</t>
  </si>
  <si>
    <t>Te tjera per t'u arketuar</t>
  </si>
  <si>
    <t>Parapagime të dhëna - aktive fikse</t>
  </si>
  <si>
    <t>Parapagime të dhëna - SHERBIME</t>
  </si>
  <si>
    <t>Parapagime të dhëna - te tjera</t>
  </si>
  <si>
    <t>Paga dhe shpërblime</t>
  </si>
  <si>
    <t>Salaries payable LK network</t>
  </si>
  <si>
    <t>Parapagime per paga dhe shpërblime</t>
  </si>
  <si>
    <t>Paradhënie për punonjësit</t>
  </si>
  <si>
    <t>Sigurime shoqërore dhe shëndet</t>
  </si>
  <si>
    <t>Sigurime shoqerore - perfitime nga ISSH</t>
  </si>
  <si>
    <t>Tatim mbi të ardhurat personal</t>
  </si>
  <si>
    <t>Tatim mbi fitimin</t>
  </si>
  <si>
    <t>Shteti – TVSH e pagueshme</t>
  </si>
  <si>
    <t>Aktiv tatimor I shtyre</t>
  </si>
  <si>
    <t>Tatimi në burim</t>
  </si>
  <si>
    <t>Liability WHT Lotto</t>
  </si>
  <si>
    <t>Liability WHT Fito Fito</t>
  </si>
  <si>
    <t>Liability WHT scratch tickets</t>
  </si>
  <si>
    <t>Liability WHT Keno</t>
  </si>
  <si>
    <t>Frozen guarantees from COPAs</t>
  </si>
  <si>
    <t>Receivable guarantee from Raiffeisen _credit cards</t>
  </si>
  <si>
    <t>Provision for court cases</t>
  </si>
  <si>
    <t>Provision for tax authorities</t>
  </si>
  <si>
    <t>Liability 10% tax to NjMLF</t>
  </si>
  <si>
    <t>Liability 2.2% tax for Good Causes</t>
  </si>
  <si>
    <t>Liability 0.5% tax for Concession Tax for NJMLF</t>
  </si>
  <si>
    <t>Hua 5 vjecare nga Raiffeisen Albania</t>
  </si>
  <si>
    <t>Shpenzime të llogaritura</t>
  </si>
  <si>
    <t>Deferred Tax</t>
  </si>
  <si>
    <t>Shpenzime të periudhave të ard</t>
  </si>
  <si>
    <t>Deferred income lotto(class 3)</t>
  </si>
  <si>
    <t>Deferred income Fito Fito</t>
  </si>
  <si>
    <t>RZB - Current ALL (0000478143)</t>
  </si>
  <si>
    <t>RZB -Deposit ALL (0003478143)</t>
  </si>
  <si>
    <t>RZB -Current EUR (0001478143)</t>
  </si>
  <si>
    <t>RZB - Deposit EUR (0004478143)</t>
  </si>
  <si>
    <t>RZB - Current ALL Sales (0005478143)</t>
  </si>
  <si>
    <t>RZB - Deposit ALL Sales (0006478143)</t>
  </si>
  <si>
    <t>ISP - Current ALL (20600135301)</t>
  </si>
  <si>
    <t>Vlera monetare ne ALL</t>
  </si>
  <si>
    <t>Vlera monetare ne EUR</t>
  </si>
  <si>
    <t>Vlera monetare ne ALL - Shop</t>
  </si>
  <si>
    <t>Vlera monetare ne ALL - TEG</t>
  </si>
  <si>
    <t>Vlera monetare ne ALL - QTU</t>
  </si>
  <si>
    <t>Company credit card ALL</t>
  </si>
  <si>
    <t>Company credit card EUR</t>
  </si>
  <si>
    <t>Ndr.gjendje. skeda lotarie</t>
  </si>
  <si>
    <t>Ndr.gjendje.Leter rulo per bileta</t>
  </si>
  <si>
    <t>Ndr.gjendje.aksesore mirembajtje terminaleve</t>
  </si>
  <si>
    <t>Ndr.gjendje.bileta gervishtese</t>
  </si>
  <si>
    <t>Ndr.gjendje.pjese nderrimi per terminale</t>
  </si>
  <si>
    <t>Blerje materiale per marketing - POS</t>
  </si>
  <si>
    <t>Lëndë djegëse</t>
  </si>
  <si>
    <t>Shpenzime per energjine elektrike</t>
  </si>
  <si>
    <t>Shpenzime per uje</t>
  </si>
  <si>
    <t>Prize fund loto draw 1 free tips</t>
  </si>
  <si>
    <t>Prize fund loto draw 1</t>
  </si>
  <si>
    <t>Prize fund Fito Fito</t>
  </si>
  <si>
    <t>Prize fund Fito Fito Extra - Compensation</t>
  </si>
  <si>
    <t>Prize fund Lotto Extra - Compensation</t>
  </si>
  <si>
    <t>Prize fund - Scratch tickets (55%)</t>
  </si>
  <si>
    <t>Prize fund - Scratch tickets Extra - Compensation</t>
  </si>
  <si>
    <t>Prize fund - Scratch tickets Promotional prizes</t>
  </si>
  <si>
    <t>Prize fund - Keno</t>
  </si>
  <si>
    <t>Prize fund - Keno Extra Compensation</t>
  </si>
  <si>
    <t>Commission to agents - Lotto ( 5% )</t>
  </si>
  <si>
    <t>Commission to agents - Lotto ( extra % )</t>
  </si>
  <si>
    <t>Commission to agents - Lotto ( bonus % )</t>
  </si>
  <si>
    <t>Commission to agents - Scratch tickets ( 5% )</t>
  </si>
  <si>
    <t>Commission to agents - Scratch tickets ( extra % )</t>
  </si>
  <si>
    <t>Commission to agents - Scratch tickets ( bonus % )</t>
  </si>
  <si>
    <t>Commission to agents - Fito Fito ( 5% )</t>
  </si>
  <si>
    <t>Commission to agents - Fito Fito ( extra % )</t>
  </si>
  <si>
    <t>Komision Keno</t>
  </si>
  <si>
    <t>Komision Keno 3% operator fee</t>
  </si>
  <si>
    <t xml:space="preserve">Komision Keno - Bonus </t>
  </si>
  <si>
    <t>Good will Lotto</t>
  </si>
  <si>
    <t>Good will Keno</t>
  </si>
  <si>
    <t>Qira për magazinat</t>
  </si>
  <si>
    <t>Qira automjetesh</t>
  </si>
  <si>
    <t>Qira për administratën</t>
  </si>
  <si>
    <t>Qira per apartamente</t>
  </si>
  <si>
    <t>Qira per parkim</t>
  </si>
  <si>
    <t>Qira per trajnime/IT equipment</t>
  </si>
  <si>
    <t>Qira per POS</t>
  </si>
  <si>
    <t>Repairs and maintenance of buildings</t>
  </si>
  <si>
    <t>Repairs and maintenance of cars</t>
  </si>
  <si>
    <t>Repairs and maintenance of IT - own premises</t>
  </si>
  <si>
    <t xml:space="preserve">Repairs and maintenance of IT - POS </t>
  </si>
  <si>
    <t>Repairs and maintenance - other</t>
  </si>
  <si>
    <t>Sigurim I nderteses</t>
  </si>
  <si>
    <t>Sigurim I terminaleve</t>
  </si>
  <si>
    <t>Sigurim I makinave</t>
  </si>
  <si>
    <t>Sigurim I punonjesve</t>
  </si>
  <si>
    <t>Kancelari</t>
  </si>
  <si>
    <t>Shpenzime karburanti</t>
  </si>
  <si>
    <t xml:space="preserve">Uje </t>
  </si>
  <si>
    <t>Materiale pastrimi</t>
  </si>
  <si>
    <t>Sherbime te ruajtjes fizike</t>
  </si>
  <si>
    <t>Te tjera</t>
  </si>
  <si>
    <t>Sherbime te tjera nga te tjeret</t>
  </si>
  <si>
    <t xml:space="preserve">Sherbime GPS (kontroll online vendodhje makine) </t>
  </si>
  <si>
    <t>Deduction from salaries - Vehicle expenses</t>
  </si>
  <si>
    <t>Legal service</t>
  </si>
  <si>
    <t>Notary service</t>
  </si>
  <si>
    <t xml:space="preserve">Audit &amp; tax consultancy </t>
  </si>
  <si>
    <t>Software license expenses</t>
  </si>
  <si>
    <t>Oracle License</t>
  </si>
  <si>
    <t>Shpenzime për konçesione, pate</t>
  </si>
  <si>
    <t>NJMLF Board Members</t>
  </si>
  <si>
    <t>Agency Fees</t>
  </si>
  <si>
    <t>Print media placements</t>
  </si>
  <si>
    <t>Internet placements</t>
  </si>
  <si>
    <t>TV placements</t>
  </si>
  <si>
    <t>Radio placements</t>
  </si>
  <si>
    <t>TV, radio, Internet development/production</t>
  </si>
  <si>
    <t>Outdoor &amp; other media placement</t>
  </si>
  <si>
    <t>Promotional items development/production</t>
  </si>
  <si>
    <t>Promotion and events</t>
  </si>
  <si>
    <t>PR press releases</t>
  </si>
  <si>
    <t>PR events</t>
  </si>
  <si>
    <t>Advertising and media cooperations</t>
  </si>
  <si>
    <t>Media monitoring</t>
  </si>
  <si>
    <t>Draw Show &amp; renting of materials</t>
  </si>
  <si>
    <t>Celebrities costs for Draw</t>
  </si>
  <si>
    <t>Draw Show studio</t>
  </si>
  <si>
    <t>Web site &amp; social media creation &amp; mentainance</t>
  </si>
  <si>
    <t>Production posters, POS materials, outdoors</t>
  </si>
  <si>
    <t>BTL Activities</t>
  </si>
  <si>
    <t>Marketing Other</t>
  </si>
  <si>
    <t>Bonus prizes - marketing activities</t>
  </si>
  <si>
    <t>Commission to agents - Scratch tickets Vizion Plus</t>
  </si>
  <si>
    <t>Bileta avioni</t>
  </si>
  <si>
    <t>Other transport costs</t>
  </si>
  <si>
    <t>Dieta per udhetime brenda vendit</t>
  </si>
  <si>
    <t>Insurance travel</t>
  </si>
  <si>
    <t>Dieta per udhetime jashte vendit</t>
  </si>
  <si>
    <t>Hotel Accommodation</t>
  </si>
  <si>
    <t>Shpenzime telefoni celulare</t>
  </si>
  <si>
    <t>Shpenzime telefoni fiks</t>
  </si>
  <si>
    <t>Shpenzime interneti LK</t>
  </si>
  <si>
    <t>Shpenzime postare</t>
  </si>
  <si>
    <t>Shpenzime postare - scratch tickets</t>
  </si>
  <si>
    <t>Shpenzime interneti COPA</t>
  </si>
  <si>
    <t>Shpenzime transporti - Për shitjet</t>
  </si>
  <si>
    <t>Shpenzime transporti - Për personelin</t>
  </si>
  <si>
    <t>Shpenzime transporti - Te tjere</t>
  </si>
  <si>
    <t>Shpenzime për shërbimet bankar</t>
  </si>
  <si>
    <t>Taksa, tarifa doganore</t>
  </si>
  <si>
    <t>Concession fee -good causes  (2.2%)</t>
  </si>
  <si>
    <t>Gambling tax - lotteries (10%)</t>
  </si>
  <si>
    <t>Gambling tax - Keno (10%)</t>
  </si>
  <si>
    <t>Gambling tax to NJMLF Albania (0.5%)</t>
  </si>
  <si>
    <t>Taksa dhe tarifa vendore</t>
  </si>
  <si>
    <t>Taksa e regjistrimit</t>
  </si>
  <si>
    <t>Tatime të tjera</t>
  </si>
  <si>
    <t>Pagat dhe shpërblimet e person</t>
  </si>
  <si>
    <t>Pagat dhe shpërblimet - promocion</t>
  </si>
  <si>
    <t>Pagat dhe shpërblimet - draw</t>
  </si>
  <si>
    <t>Temporary disability - disease</t>
  </si>
  <si>
    <t>Other bonuses and compensations</t>
  </si>
  <si>
    <t>Other bonuses  - promoters</t>
  </si>
  <si>
    <t>Medical check up</t>
  </si>
  <si>
    <t>Gross salaries LK network</t>
  </si>
  <si>
    <t>Rimbursim nge Keno network/pjesa pervec komisionit</t>
  </si>
  <si>
    <t>Sigurimet shoqërore dhe shënde</t>
  </si>
  <si>
    <t>Sigurimet shoqërore - promoters</t>
  </si>
  <si>
    <t>Sigurimet shoqërore - draw</t>
  </si>
  <si>
    <t>Sigurime shoqerore Keno network</t>
  </si>
  <si>
    <t>Recruitment amd othe similar expenses</t>
  </si>
  <si>
    <t>Canteen consumables</t>
  </si>
  <si>
    <t>Trajnime te personelit</t>
  </si>
  <si>
    <t>Trajnime te partnereve kontraktore</t>
  </si>
  <si>
    <t xml:space="preserve">Shpenzime pritje /përfaq. me institucione, evente </t>
  </si>
  <si>
    <t>Shpenzime per dhurata</t>
  </si>
  <si>
    <t>Shpenzime per anetaresime</t>
  </si>
  <si>
    <t>Shpenzime per evente te administrates</t>
  </si>
  <si>
    <t xml:space="preserve">Gjoba dhe dëmshpërblime </t>
  </si>
  <si>
    <t>Gjoba dhe dëmshpërblime-tax authority</t>
  </si>
  <si>
    <t>Dalje jashte perdorimit aktive fikse</t>
  </si>
  <si>
    <t>Shpenzime financiare - rrumbullakime</t>
  </si>
  <si>
    <t>Shpenzime për interesa</t>
  </si>
  <si>
    <t>Shpenzime per komisione bankare</t>
  </si>
  <si>
    <t>Shpenzime - disbursement fee</t>
  </si>
  <si>
    <t>Shpenzime për interesa - affiliates</t>
  </si>
  <si>
    <t>Humbje nga këmbimet dhe perkth</t>
  </si>
  <si>
    <t>Humbje nga azhornimi i Arkes/B</t>
  </si>
  <si>
    <t>Për mjetet e transportit të ad</t>
  </si>
  <si>
    <t>Per të tjera telefone</t>
  </si>
  <si>
    <t>Provizione për zhvlerësimin e</t>
  </si>
  <si>
    <t>Deferred Tax Income</t>
  </si>
  <si>
    <t>Expenses for free tickets Keno</t>
  </si>
  <si>
    <t>Expenses for free tickets Finance</t>
  </si>
  <si>
    <t>Expenses for free tickets FitoFito</t>
  </si>
  <si>
    <t>Expenses for free tickets MKT</t>
  </si>
  <si>
    <t>Expenses for free tickets Lotto</t>
  </si>
  <si>
    <t>Shitje - lotto</t>
  </si>
  <si>
    <t>Shitje - scratch-off tickets</t>
  </si>
  <si>
    <t>Shitje - Fito Fito</t>
  </si>
  <si>
    <t>Shitje - keno</t>
  </si>
  <si>
    <t>Të ardhura te tjera</t>
  </si>
  <si>
    <t>Te ardhura - intercompany</t>
  </si>
  <si>
    <t>Te ardhura (neto) nga shitja e AQ</t>
  </si>
  <si>
    <t>Të ardhura të tjera financiare - me pale te treta</t>
  </si>
  <si>
    <t>Të ardhura të tjera financiare - te tjere</t>
  </si>
  <si>
    <t>Fitim nga kembimet valutore</t>
  </si>
  <si>
    <t>Fitime nga azhornimi i Arkes/B</t>
  </si>
  <si>
    <t>Sales free tickets FitoFito</t>
  </si>
  <si>
    <t>Sales free tickets Lotto</t>
  </si>
  <si>
    <t>Fitim/humbjeAugust2015</t>
  </si>
  <si>
    <t>Mallra ( dhe produkte) për shitje</t>
  </si>
  <si>
    <t>Kliente - te tjere</t>
  </si>
  <si>
    <t>Reduction of Fito prize fund- unclaimed prizes</t>
  </si>
  <si>
    <t>Reduction of Keno prize fund- unclaimed prizes</t>
  </si>
  <si>
    <t>Commission to FSHF -SC Kuq e Zi</t>
  </si>
  <si>
    <t>Komision Keno - HERA</t>
  </si>
  <si>
    <t>Materiale te konsumueshme zyre</t>
  </si>
  <si>
    <t>Almark Product Listing Fee</t>
  </si>
  <si>
    <t>Management fee- Cost of media</t>
  </si>
  <si>
    <t>Short term benefits</t>
  </si>
  <si>
    <t>Provizione ceshtje gjyqesore Punonjes</t>
  </si>
  <si>
    <t>Shitje objekte inventari</t>
  </si>
  <si>
    <t>Te tjera - rimbursime nga te trete</t>
  </si>
  <si>
    <t>Kapitali, rezervat</t>
  </si>
  <si>
    <t>Kapitali.</t>
  </si>
  <si>
    <t>Kapitali i nenshkruar i papaguar</t>
  </si>
  <si>
    <t>Kapitali Total</t>
  </si>
  <si>
    <t>Aksione të thesarit</t>
  </si>
  <si>
    <t>Prime të lidhur me kapitalin</t>
  </si>
  <si>
    <t>Zbritje të lidhura me kapitali</t>
  </si>
  <si>
    <t>Rezerva nga rivlerësimi</t>
  </si>
  <si>
    <t>Rezerva te tjera</t>
  </si>
  <si>
    <t>Rezerva ligjore</t>
  </si>
  <si>
    <t>Rezerva statutore</t>
  </si>
  <si>
    <t>Pasiv tatimor I shtyre</t>
  </si>
  <si>
    <t>Deferred Tax Expense</t>
  </si>
  <si>
    <t>Trial Balance</t>
  </si>
  <si>
    <t>Lotaria Kombetare sh.p.k</t>
  </si>
  <si>
    <t>Date Filter: 01/01/15..31/12/15</t>
  </si>
  <si>
    <t>Rezultati i ushtrimit</t>
  </si>
  <si>
    <t>Aktivet afatgjatë</t>
  </si>
  <si>
    <t>AA Jomaterialë</t>
  </si>
  <si>
    <t>Emri i mirë</t>
  </si>
  <si>
    <t>AA materiale</t>
  </si>
  <si>
    <t>Toka</t>
  </si>
  <si>
    <t>Të tjera AA materiale</t>
  </si>
  <si>
    <t>clearing acc fx assets</t>
  </si>
  <si>
    <t>AA ne proçes</t>
  </si>
  <si>
    <t>AA  materiale ne proçes</t>
  </si>
  <si>
    <t>AA jomateriale ne proçes</t>
  </si>
  <si>
    <t>AA biologjike</t>
  </si>
  <si>
    <t>AA të mbajtura per shitje</t>
  </si>
  <si>
    <t>AA Financiare</t>
  </si>
  <si>
    <t>Aksione të shoqërive të kontro</t>
  </si>
  <si>
    <t>Aksione të shoqërive të lidhur</t>
  </si>
  <si>
    <t>Aksione të tjera dhe letra me</t>
  </si>
  <si>
    <t>Huadhënie afatgjatë</t>
  </si>
  <si>
    <t>Të drejta të tjera afatgjatë</t>
  </si>
  <si>
    <t>Amortizimi i AA jomaterialë</t>
  </si>
  <si>
    <t>Për emrin e mirë</t>
  </si>
  <si>
    <t>Amortizimi i AA materiale</t>
  </si>
  <si>
    <t>Amortizimi i AA biologjike</t>
  </si>
  <si>
    <t>Për AA jomateriale</t>
  </si>
  <si>
    <t>Për shpenzimet e zhvillimit</t>
  </si>
  <si>
    <t>Për AA materiale</t>
  </si>
  <si>
    <t>Për tokat</t>
  </si>
  <si>
    <t>Për ndërtesat</t>
  </si>
  <si>
    <t>Për instalimet teknike, makineri</t>
  </si>
  <si>
    <t>Për të tjera AA materiale</t>
  </si>
  <si>
    <t>Për AA në proces</t>
  </si>
  <si>
    <t>Për AA biologjike</t>
  </si>
  <si>
    <t>Për investimet financiare afat</t>
  </si>
  <si>
    <t>Të tjera aksione ose letra me vlere</t>
  </si>
  <si>
    <t>Inventarët</t>
  </si>
  <si>
    <t>Materiale</t>
  </si>
  <si>
    <t>Materiale të para</t>
  </si>
  <si>
    <t>Materiale të tjera</t>
  </si>
  <si>
    <t>LK Stock _Adjustment</t>
  </si>
  <si>
    <t>Materialë ndihmës</t>
  </si>
  <si>
    <t>Pjesë ndërrimi</t>
  </si>
  <si>
    <t>Materiale ambalazhimi</t>
  </si>
  <si>
    <t>Inventari i imët dhe ambalazhe</t>
  </si>
  <si>
    <t>Amballazh i kthyeshem(qarkullu</t>
  </si>
  <si>
    <t>Inventar i imet (IT)</t>
  </si>
  <si>
    <t>Prodhimi ne proçes</t>
  </si>
  <si>
    <t>Punime ne proçes</t>
  </si>
  <si>
    <t>Shërbime ne proçes</t>
  </si>
  <si>
    <t>Produkte</t>
  </si>
  <si>
    <t>Produkte të gatshme</t>
  </si>
  <si>
    <t>Produkte te ndërmjetme</t>
  </si>
  <si>
    <t>Nënprodukte dhe produkte mbetu</t>
  </si>
  <si>
    <t>Mallra</t>
  </si>
  <si>
    <t>Aktive biologjike (afatshkurtë)</t>
  </si>
  <si>
    <t>Inventar i pambërritur ose tek</t>
  </si>
  <si>
    <t>Produkte të gatshëm</t>
  </si>
  <si>
    <t>Gjë e gjallë</t>
  </si>
  <si>
    <t>Diferenca nga cmimet e magazines</t>
  </si>
  <si>
    <t>Zhvlerësimi i inventarëve</t>
  </si>
  <si>
    <t>Zhvlerësimi i materialeve të p</t>
  </si>
  <si>
    <t>Zhvlerësimi i materialeve të t</t>
  </si>
  <si>
    <t>Zhvlerësimi i prodhimeve në pr</t>
  </si>
  <si>
    <t>Zhvlerësimi i produkteve të ga</t>
  </si>
  <si>
    <t>Zhvlerësimi i mallrave dhe (pr</t>
  </si>
  <si>
    <t>Llogari teknike e kostove shtese - INVENTAR</t>
  </si>
  <si>
    <t>Llogari teknike inventaret</t>
  </si>
  <si>
    <t>Llogaritë me të tretët</t>
  </si>
  <si>
    <t>Furnitorë për mallra, produkte</t>
  </si>
  <si>
    <t>Furnitore per investime</t>
  </si>
  <si>
    <t xml:space="preserve">Furnitore </t>
  </si>
  <si>
    <t>Premtim pagesa të pagueshme</t>
  </si>
  <si>
    <t>Furnitorë për aktivet afatgjat</t>
  </si>
  <si>
    <t>Furnitore per fatura te pamber</t>
  </si>
  <si>
    <t>Accrued expenses - wages and salaries payable</t>
  </si>
  <si>
    <t>Accrued expenses - other liabilities towards perso</t>
  </si>
  <si>
    <t>Accrued expenses - dividends to non-controlling in</t>
  </si>
  <si>
    <t>Accrued expenses - chip liabilities</t>
  </si>
  <si>
    <t>Accrued expenses -other liabilities towards custom</t>
  </si>
  <si>
    <t>Accrued expenses - Intercompany</t>
  </si>
  <si>
    <t>Accrued expenses - not received import invoices</t>
  </si>
  <si>
    <t>Accrued expenses - Extra commissions Keno</t>
  </si>
  <si>
    <t>Accrued expenses - Extra commissions SC Media Part</t>
  </si>
  <si>
    <t>Te drejta tregtare</t>
  </si>
  <si>
    <t>Klientë për mallra, produkte e</t>
  </si>
  <si>
    <t>Kliente - dyqane te LK</t>
  </si>
  <si>
    <t>Arketime te paidentifikuara - te tjera</t>
  </si>
  <si>
    <t>Kliente - Keno</t>
  </si>
  <si>
    <t>Clearing account sales Loto (class 3)</t>
  </si>
  <si>
    <t>Clearing account sales Fito Fito(class 3)</t>
  </si>
  <si>
    <t>Clearing account payout</t>
  </si>
  <si>
    <t>Clearing account payout commission</t>
  </si>
  <si>
    <t>Clearing account payout scratch tickets</t>
  </si>
  <si>
    <t>Clearing account payout commission scratch tickets</t>
  </si>
  <si>
    <t>Clearing account payout Fito Fito</t>
  </si>
  <si>
    <t>Clearing account prize claim Fito Fito</t>
  </si>
  <si>
    <t>Sales delimination (class 4)</t>
  </si>
  <si>
    <t>Premtim pagesa të arkëtueeshme</t>
  </si>
  <si>
    <t>Klientë për aktivet afatgjata</t>
  </si>
  <si>
    <t>Pay out Liability loto draw - PCF (202)</t>
  </si>
  <si>
    <t>Payout liability bonus prizes</t>
  </si>
  <si>
    <t>Pay out Liability scratch tickets - PCF (202)</t>
  </si>
  <si>
    <t>Liability Winnings joker draw</t>
  </si>
  <si>
    <t>Provision Fito Fito</t>
  </si>
  <si>
    <t>Liability Jackpot 1 Keno</t>
  </si>
  <si>
    <t>Liability Jackpot 2 Keno</t>
  </si>
  <si>
    <t>Të drejta për t’u arkëtuar nga</t>
  </si>
  <si>
    <t>Parapagime të dhëna</t>
  </si>
  <si>
    <t>Parapagime të dhëna - Oracle Software d.o.o</t>
  </si>
  <si>
    <t>Parapagime DDB</t>
  </si>
  <si>
    <t>Parapagime të dhëna - fixed assets</t>
  </si>
  <si>
    <t>Parapagime të dhëna - Intersig</t>
  </si>
  <si>
    <t>Parapagime te dhena Media 6 Klan</t>
  </si>
  <si>
    <t>Detyrime ndaj personelit</t>
  </si>
  <si>
    <t>Detyrime te tjera per punonjesit</t>
  </si>
  <si>
    <t>Personeli-detyrime te kerkuara</t>
  </si>
  <si>
    <t>Detyrime për sigurime shoqëror</t>
  </si>
  <si>
    <t>Organizma të tjera shoqërore</t>
  </si>
  <si>
    <t>Detyrime permbarimore</t>
  </si>
  <si>
    <t>Shteti për tatime dhe taksa</t>
  </si>
  <si>
    <t>Akciza</t>
  </si>
  <si>
    <t>Tatime të tjera për punonjësit</t>
  </si>
  <si>
    <t>TVSH</t>
  </si>
  <si>
    <t>Shteti- TVSh për tu paguar</t>
  </si>
  <si>
    <t>Shteti- TVSH për tu marrë</t>
  </si>
  <si>
    <t>Shteti – TVSH e zbritshme</t>
  </si>
  <si>
    <t>Shteti – TVSH për tu rregullua</t>
  </si>
  <si>
    <t>Të tjera tatime detyrime doganore</t>
  </si>
  <si>
    <t>Tatime te shtyra</t>
  </si>
  <si>
    <t>Të drejta dhe detyrime ndaj pa</t>
  </si>
  <si>
    <t>Të drejta dhe detyrime ndaj or</t>
  </si>
  <si>
    <t>Të drejta ndaj pronarëve për k</t>
  </si>
  <si>
    <t>Dividentë për t’u paguar</t>
  </si>
  <si>
    <t>Qera financiare</t>
  </si>
  <si>
    <t>Huamarrje afatshkurtëra</t>
  </si>
  <si>
    <t>Bankat</t>
  </si>
  <si>
    <t>Bank - current account ALL</t>
  </si>
  <si>
    <t>Bank - durrent account ALL</t>
  </si>
  <si>
    <t>Bank - current account EUR</t>
  </si>
  <si>
    <t>Të tjerë tituj</t>
  </si>
  <si>
    <t>Provizionet</t>
  </si>
  <si>
    <t xml:space="preserve">Provision for pensions </t>
  </si>
  <si>
    <t>Provision for deferred taxes</t>
  </si>
  <si>
    <t>Liability for local taxes</t>
  </si>
  <si>
    <t>Detyrime për blerjet e letrave</t>
  </si>
  <si>
    <t>Grante</t>
  </si>
  <si>
    <t>Grante Afatshkurtër</t>
  </si>
  <si>
    <t>Grante Afatgjatë</t>
  </si>
  <si>
    <t>Debitorë të tjerë, kreditorë t</t>
  </si>
  <si>
    <t>Shites</t>
  </si>
  <si>
    <t>Te drejta ndaj furnitoreve per diferenca inventari</t>
  </si>
  <si>
    <t>Furnizues</t>
  </si>
  <si>
    <t>Huamarrjet  afatgjata</t>
  </si>
  <si>
    <t>Huamarrje nga pale te lidhura - afatgjata</t>
  </si>
  <si>
    <t>Huamarrje nga pale te lidhura - afatshkurta</t>
  </si>
  <si>
    <t>Zbritja e obligacionit</t>
  </si>
  <si>
    <t>Huadhënie afatshkurtër</t>
  </si>
  <si>
    <t>Llogari të përkohshme ose në p</t>
  </si>
  <si>
    <t>Diferenca konvertim -Aktive</t>
  </si>
  <si>
    <t>Diferenca konvertim -Pasive</t>
  </si>
  <si>
    <t>Të ardhura dhe shpenzime të ll</t>
  </si>
  <si>
    <t>Interesa pasive të llogaritura</t>
  </si>
  <si>
    <t>Të ardhura të llogaritura</t>
  </si>
  <si>
    <t>Deferred income Keno</t>
  </si>
  <si>
    <t>Të ardhura të periudhave të ar</t>
  </si>
  <si>
    <t>Zhvlerësim i detyrimeve</t>
  </si>
  <si>
    <t>Zhvlerësim për furnitorët e ma</t>
  </si>
  <si>
    <t>Zhvlerësim për premtim pagesa</t>
  </si>
  <si>
    <t>Zhvlerësim për furnitorët e ak</t>
  </si>
  <si>
    <t>Zhvlerësim për furnitorë për f</t>
  </si>
  <si>
    <t>Zhvlerësim i të drejtave</t>
  </si>
  <si>
    <t>Zhvlerësim për klientët e mall</t>
  </si>
  <si>
    <t>Zhvlerësim për klientët e akti</t>
  </si>
  <si>
    <t>Zhvlerësim -Të drejta për tu a</t>
  </si>
  <si>
    <t>Zhvlerësim-Parapagime të dhëna</t>
  </si>
  <si>
    <t>Clearing account Keno</t>
  </si>
  <si>
    <t>Mjete monetare dhe të ngjashme</t>
  </si>
  <si>
    <t>Letra me vlerë afatshkurtëra</t>
  </si>
  <si>
    <t>Letra me vlerë të pjesmarrjes</t>
  </si>
  <si>
    <t>Letra me vlerë të huave</t>
  </si>
  <si>
    <t>Banka dhe institucione të tjer</t>
  </si>
  <si>
    <t>Vlera monetare në tranzit</t>
  </si>
  <si>
    <t>Vlera monetare në tranzit, në</t>
  </si>
  <si>
    <t>Vlera monetare në bankë</t>
  </si>
  <si>
    <t>Llogari bankare të zbuluara (O</t>
  </si>
  <si>
    <t>RZB -Vlera monetare te ngurtesuara</t>
  </si>
  <si>
    <t>Vlera në arkë</t>
  </si>
  <si>
    <t>Vlera monetare në arkë</t>
  </si>
  <si>
    <t>Pulla tatimore</t>
  </si>
  <si>
    <t>Bileta</t>
  </si>
  <si>
    <t>Vlera të tjera</t>
  </si>
  <si>
    <t>Hua që konsiderohen likuide</t>
  </si>
  <si>
    <t>Hua në lek</t>
  </si>
  <si>
    <t>Hua në monedhë të huaj</t>
  </si>
  <si>
    <t>Hua të dhëna</t>
  </si>
  <si>
    <t>Hua në lekë</t>
  </si>
  <si>
    <t>Hua në monedha te huaja</t>
  </si>
  <si>
    <t>Hua të marrë</t>
  </si>
  <si>
    <t>Hua, në lekë</t>
  </si>
  <si>
    <t>Hua,në monedha të huaja</t>
  </si>
  <si>
    <t>Letra me vlerë të blera (të mb</t>
  </si>
  <si>
    <t>Letra me vlerë të blera, në le</t>
  </si>
  <si>
    <t>Letra me vlerë të blera, ne mo</t>
  </si>
  <si>
    <t>Letra me vlerë të borxhit, të</t>
  </si>
  <si>
    <t>Letra me vlerë të borxhit, në</t>
  </si>
  <si>
    <t>Letra me vlerë të borxhit, ne</t>
  </si>
  <si>
    <t>Letra të tjera për tregëtim</t>
  </si>
  <si>
    <t>Letra me vlerë në lek</t>
  </si>
  <si>
    <t>Letra me vlerë në monedha të h</t>
  </si>
  <si>
    <t>Derivatët dhe instrumentat fin</t>
  </si>
  <si>
    <t>Derivatët</t>
  </si>
  <si>
    <t>Vlera pozitive (aktivet)</t>
  </si>
  <si>
    <t>Vlera negative (detyrimet)</t>
  </si>
  <si>
    <t>Instrumentë financiarë primarë</t>
  </si>
  <si>
    <t>Aktive të tjera financiarë për</t>
  </si>
  <si>
    <t>Xhirime të brendëshme arke- banke</t>
  </si>
  <si>
    <t>Xhirime të brendëshme banke -banke</t>
  </si>
  <si>
    <t>Xhirime të brendëshme arke - arke</t>
  </si>
  <si>
    <t>Company credit card ALL RZB-8801478143</t>
  </si>
  <si>
    <t>Company credit card EUR RZB-8800478143</t>
  </si>
  <si>
    <t>Zhvlerësimi i letrave me vlerë</t>
  </si>
  <si>
    <t>Aksionet</t>
  </si>
  <si>
    <t>Obligacionet</t>
  </si>
  <si>
    <t>Zhvlerësime të tjera për aktiv</t>
  </si>
  <si>
    <t>Shpenzimet</t>
  </si>
  <si>
    <t>Blerje/Shpenzime të konsumuara</t>
  </si>
  <si>
    <t>Blerje materialeve te para e t</t>
  </si>
  <si>
    <t>Blerje materiale të para - kancelari</t>
  </si>
  <si>
    <t>Blerje objekte inventari</t>
  </si>
  <si>
    <t>Ambalazh i kthyeshem(qarkullue</t>
  </si>
  <si>
    <t>Ndryshim gjendje inventari</t>
  </si>
  <si>
    <t>Ndryshim gjendje inventari (kancelari)</t>
  </si>
  <si>
    <t>Ndryshim gjendje inventari (ushqime dhe pije)</t>
  </si>
  <si>
    <t>Ndryshim gjendje inventari (IT)</t>
  </si>
  <si>
    <t>Ndryshim gjendje inventari (Marketing)</t>
  </si>
  <si>
    <t>Ndryshim gjendje prodhim produ</t>
  </si>
  <si>
    <t>Blerje,energji,avull,uje</t>
  </si>
  <si>
    <t>Shpenzime per gas</t>
  </si>
  <si>
    <t>Blerje/Shpenzime mallrash, shë</t>
  </si>
  <si>
    <t>Prize fund - lotto (50%)</t>
  </si>
  <si>
    <t>Prize fund - Keno Jackpot 1</t>
  </si>
  <si>
    <t>Prize fund - Keno Jackpot 2</t>
  </si>
  <si>
    <t>Commission to agents -Scratch tickets reconcilati</t>
  </si>
  <si>
    <t>Commission to agents - Fito Fito ( bonus % )</t>
  </si>
  <si>
    <t>Other commisions</t>
  </si>
  <si>
    <t>Blerje / Shpenzime aktive biol</t>
  </si>
  <si>
    <t>Blerje tek te trete (te pamber</t>
  </si>
  <si>
    <t>Blerje /Shpenzime të tjera</t>
  </si>
  <si>
    <t>Zbritje financiare nga Furnito</t>
  </si>
  <si>
    <t>Shërbime nga të tretët</t>
  </si>
  <si>
    <t>Trajtime të përgjithshme</t>
  </si>
  <si>
    <t>Qira</t>
  </si>
  <si>
    <t>Rimarrje e shpenzimeve te qerave POS</t>
  </si>
  <si>
    <t>Mirëmbajtje dhe riparime</t>
  </si>
  <si>
    <t>Repairs and maintenance of IT</t>
  </si>
  <si>
    <t>Sigurime</t>
  </si>
  <si>
    <t>Insurance of Scratch tickites</t>
  </si>
  <si>
    <t>Kërkime dhe studime</t>
  </si>
  <si>
    <t>Kafe</t>
  </si>
  <si>
    <t xml:space="preserve">Shërbime të tjera </t>
  </si>
  <si>
    <t>Personel jashtë njesisë</t>
  </si>
  <si>
    <t>Corporate services ( Management fees)</t>
  </si>
  <si>
    <t xml:space="preserve">Other services </t>
  </si>
  <si>
    <t>Publicitet, reklama</t>
  </si>
  <si>
    <t>Printed media development/production</t>
  </si>
  <si>
    <t xml:space="preserve">Promotional items </t>
  </si>
  <si>
    <t>Gaming operations material development/production</t>
  </si>
  <si>
    <t>Company brochures, reports</t>
  </si>
  <si>
    <t>Media support</t>
  </si>
  <si>
    <t>Authorities costs for Draw</t>
  </si>
  <si>
    <t>Media analysis</t>
  </si>
  <si>
    <t>Booster Fund start</t>
  </si>
  <si>
    <t xml:space="preserve">Internal branding / events </t>
  </si>
  <si>
    <t>Transferime, udhëtime, dieta</t>
  </si>
  <si>
    <t>Other travel expenses</t>
  </si>
  <si>
    <t>Shpenzime postare dhe telekomunikacioni</t>
  </si>
  <si>
    <t>Shpenzime transpoti</t>
  </si>
  <si>
    <t>Shpenzime transporti - Për marketing</t>
  </si>
  <si>
    <t>Tatime dhe taksa</t>
  </si>
  <si>
    <t>Tatim ne burim</t>
  </si>
  <si>
    <t>Tatim mbi lojrat e fatit</t>
  </si>
  <si>
    <t>Gambling tax - scratch-off tickets (10%)</t>
  </si>
  <si>
    <t>Taksa dhe tarifa vendore - Taksa e tabeles</t>
  </si>
  <si>
    <t>Taksa dhe tarifa vendore - Taksa e pastrimit</t>
  </si>
  <si>
    <t>Taksa dhe tarifa vendore - Taksa e ndricimit, gjel</t>
  </si>
  <si>
    <t>Taksa dhe tarifa vendore - Taksa e reklames</t>
  </si>
  <si>
    <t>Taksa dhe tarifa vendore - Taksa rregjistrimi</t>
  </si>
  <si>
    <t>Shpenzime për personelin</t>
  </si>
  <si>
    <t>Performance bonus</t>
  </si>
  <si>
    <t>13th salary</t>
  </si>
  <si>
    <t>Gross salaries LK network Lotto</t>
  </si>
  <si>
    <t>Gross salaries LK network Keno</t>
  </si>
  <si>
    <t>Gross salaries LK network SC</t>
  </si>
  <si>
    <t>Pagat ... për personelin e fur</t>
  </si>
  <si>
    <t>Pagat ... për personelin e shp</t>
  </si>
  <si>
    <t>Pagat ... për personelin e adm</t>
  </si>
  <si>
    <t>Sigurime shoq.shendet.vullnetare</t>
  </si>
  <si>
    <t>Sigurimet ... për personelin e</t>
  </si>
  <si>
    <t>Shpenzime te tjera per personelin</t>
  </si>
  <si>
    <t>Trajnime</t>
  </si>
  <si>
    <t>Shpenzime të tjera të veçanta</t>
  </si>
  <si>
    <t>Subvencione të dhëna</t>
  </si>
  <si>
    <t>Diferenca nga inventarizimi fizik</t>
  </si>
  <si>
    <t>Shpenzime financiare - rrumbullakime te tjera</t>
  </si>
  <si>
    <t>Humbje nga rivlerësimi i letra</t>
  </si>
  <si>
    <t>Humbje nga shitja e letrave me</t>
  </si>
  <si>
    <t>Shpenzime pagese kredie</t>
  </si>
  <si>
    <t>Shpenzime te tjera jo korente</t>
  </si>
  <si>
    <t>Vlera kontabel e aktive afatgjata</t>
  </si>
  <si>
    <t>Humbje nga gabime te lejuara n</t>
  </si>
  <si>
    <t>Shpenzim amortizimi i AA Jomat</t>
  </si>
  <si>
    <t>Amortizimet e aktiveve afatgjate</t>
  </si>
  <si>
    <t>Shpenz. amortizimi për ndërtes</t>
  </si>
  <si>
    <t>Shpenz. Amortizimi për ndërtes</t>
  </si>
  <si>
    <t>Për instalime, makineri paisje</t>
  </si>
  <si>
    <t>Për instalime makineri paisje</t>
  </si>
  <si>
    <t>Shpenz amortiz për mjetet e transportit</t>
  </si>
  <si>
    <t>Për mjete e transportit të pro</t>
  </si>
  <si>
    <t>Për mjetet e transportit të sh</t>
  </si>
  <si>
    <t xml:space="preserve">Shpenzime të tjera </t>
  </si>
  <si>
    <t>Tatimi mbi fitimin</t>
  </si>
  <si>
    <t>Të ardhurat</t>
  </si>
  <si>
    <t>Të ardhurat nga shitjet, shërb</t>
  </si>
  <si>
    <t>Shitje e produkteve të gatshëm</t>
  </si>
  <si>
    <t>Shitje e produkteve të ndërmje</t>
  </si>
  <si>
    <t>Shitje e nënprodukteve</t>
  </si>
  <si>
    <t>Shitje e punimeve dhe e sherbi</t>
  </si>
  <si>
    <t>Shitje - scratch-off tickets reconcilation</t>
  </si>
  <si>
    <t>Shitje</t>
  </si>
  <si>
    <t>Other Revenues</t>
  </si>
  <si>
    <t>Shitje mallrash</t>
  </si>
  <si>
    <t>Shitje aktive biologjike</t>
  </si>
  <si>
    <t>Shitje materialeshe e furnitur</t>
  </si>
  <si>
    <t>Shitje materiale të para e ndi</t>
  </si>
  <si>
    <t>Shitje materiale të para</t>
  </si>
  <si>
    <t>Shitje materiale ndihmëse</t>
  </si>
  <si>
    <t>Të ardhura nga shtije te tjera</t>
  </si>
  <si>
    <t>Transport per te tretet</t>
  </si>
  <si>
    <t>Te ardhura tarifa e komunikimit</t>
  </si>
  <si>
    <t>Te ardhura nga suporte dhe grante</t>
  </si>
  <si>
    <t>Ndryshimi i gjendjes se prodhi</t>
  </si>
  <si>
    <t>Prodhimi i aktiveve afatgjatë</t>
  </si>
  <si>
    <t>Prodhimi i AA jomaterialë</t>
  </si>
  <si>
    <t>Prodhimi i AA materialë</t>
  </si>
  <si>
    <t>Të ardhura nga grantet</t>
  </si>
  <si>
    <t>Të ardhura të tjera korente</t>
  </si>
  <si>
    <t>Të ardhura financiare</t>
  </si>
  <si>
    <t>Të ardhura financiare nga shoq</t>
  </si>
  <si>
    <t>Të ardhura nga dividentët</t>
  </si>
  <si>
    <t>Fitim nga rivlerësim i letrave</t>
  </si>
  <si>
    <t>Fitim nga shitja e letrave me</t>
  </si>
  <si>
    <t>Të ardhura nga interesat</t>
  </si>
  <si>
    <t>Interest income on short term loans</t>
  </si>
  <si>
    <t>Interest income from short-term securities</t>
  </si>
  <si>
    <t>Interest income from other receivables and assets</t>
  </si>
  <si>
    <t>Të ardhura të tjera financiare</t>
  </si>
  <si>
    <t>Të ardhura të tjera financiare - me pale te lidhur</t>
  </si>
  <si>
    <t>Të ardhura të tjera jo korente</t>
  </si>
  <si>
    <t>Të ardhura nga rivlerësimi</t>
  </si>
  <si>
    <t>Të ardhura nga shitja e aktive</t>
  </si>
  <si>
    <t>Fitime nga gabime te lejuara n</t>
  </si>
  <si>
    <t>Llogarite e posacme</t>
  </si>
  <si>
    <t>Bilanci i Çeljes</t>
  </si>
  <si>
    <t>Tecnical account</t>
  </si>
  <si>
    <t>Technical account - Frozen Guarantee</t>
  </si>
  <si>
    <t>Bilanci i Mbylljes</t>
  </si>
  <si>
    <t>Technical account - bonus commission</t>
  </si>
  <si>
    <t>Aktive</t>
  </si>
  <si>
    <t>Aktive afatgjate te trupezuara</t>
  </si>
  <si>
    <t>Aktive afatgjate te patrupezuara</t>
  </si>
  <si>
    <t>Parapagime</t>
  </si>
  <si>
    <t>Totali i aktiveve afatgjata</t>
  </si>
  <si>
    <t>Tatim fitimi I parapaguar</t>
  </si>
  <si>
    <t>Inventaret</t>
  </si>
  <si>
    <t>Kerkesa te arketueshme</t>
  </si>
  <si>
    <t>Aktive te tjera</t>
  </si>
  <si>
    <t>Mjete monetare dhe ekuivalente me to</t>
  </si>
  <si>
    <t>Totali i aktiveve afatshkurtra</t>
  </si>
  <si>
    <t>Totali i aktiveve</t>
  </si>
  <si>
    <t>Kapitali</t>
  </si>
  <si>
    <t>Kapitali I regjistruar</t>
  </si>
  <si>
    <t>Humbjet e mbartura</t>
  </si>
  <si>
    <t>Totali I kapitalit</t>
  </si>
  <si>
    <t>Detyrimet</t>
  </si>
  <si>
    <t>Hua afatgjata</t>
  </si>
  <si>
    <t>Tatim fitimi I shtyre</t>
  </si>
  <si>
    <t>Totali I detyrimeve afatgjata</t>
  </si>
  <si>
    <t>Pjesa afatshkurter e huave aftgjate</t>
  </si>
  <si>
    <t>Te pagueshme ndaj furnitoreve</t>
  </si>
  <si>
    <t>Detyrime te tjera</t>
  </si>
  <si>
    <t>Detyrime afatshkurtra</t>
  </si>
  <si>
    <t>31 Dhjetor 2015</t>
  </si>
  <si>
    <t>Totali i detyrimeve</t>
  </si>
  <si>
    <t>Totali i detyrimeve dhe kapitalit</t>
  </si>
  <si>
    <t>Te ardhura nga lotarite</t>
  </si>
  <si>
    <t>Te ardhura te tjera</t>
  </si>
  <si>
    <t>Totali i te ardhurave</t>
  </si>
  <si>
    <t>Shpenzime marketingu</t>
  </si>
  <si>
    <t>Shpenzime per cmimet e lotarise</t>
  </si>
  <si>
    <t>Shpenzime personeli</t>
  </si>
  <si>
    <t>Tarifat dhe taksat mbi lojrat e fat it</t>
  </si>
  <si>
    <t>Zhvleresimi dhe amortizimi</t>
  </si>
  <si>
    <t>Komisione per agjentet</t>
  </si>
  <si>
    <t>Shpenzime per materialet</t>
  </si>
  <si>
    <t>Shpenzime te tjera operative</t>
  </si>
  <si>
    <t>Rezultati nga veprimtaria operative</t>
  </si>
  <si>
    <t>Shpenzime financiare</t>
  </si>
  <si>
    <t>Te ardhura financiare</t>
  </si>
  <si>
    <t>Rezultati financiar, neto</t>
  </si>
  <si>
    <t>Humba para tatim fitimit</t>
  </si>
  <si>
    <t>Shpenzime/(kreditim) nga tatimi i shtyre</t>
  </si>
  <si>
    <t>Humbja per periudhen</t>
  </si>
  <si>
    <t xml:space="preserve">Viti i mbyllur me </t>
  </si>
  <si>
    <t>Pasqyra e Fitimit ose Humbjes dhe te Ardhurave te Tjera Permbledhese</t>
  </si>
  <si>
    <t>(Shumat ne Lek, nese nuk eshte specifikuar ndryshe)</t>
  </si>
  <si>
    <t>Pasqyra e Pozicionit Financiar</t>
  </si>
  <si>
    <t>Notes</t>
  </si>
  <si>
    <t>Flukse monetare nga aktiviteti operativ</t>
  </si>
  <si>
    <t>Humbja para tatim fitimit</t>
  </si>
  <si>
    <t>Rregullime:</t>
  </si>
  <si>
    <t>Zhvlerësimi</t>
  </si>
  <si>
    <t>Amortizimi</t>
  </si>
  <si>
    <t>Vlera kontabël neto e aktiveve të shitura</t>
  </si>
  <si>
    <t>Provizione</t>
  </si>
  <si>
    <t>Të ardhura nga interesat dhe të tjera financiare</t>
  </si>
  <si>
    <t>Ndryshime në aktivet dhe detyrimet operative:</t>
  </si>
  <si>
    <t>Rritja në inventarët</t>
  </si>
  <si>
    <t>Pakësimi/(Rritja) në të arketueshme tregtare dhe të tjera</t>
  </si>
  <si>
    <t>Rritja në aktive të tjera</t>
  </si>
  <si>
    <t>(Pakësimi)/Rritja në furnitorë</t>
  </si>
  <si>
    <t>Rritja në detyrimet e tjera</t>
  </si>
  <si>
    <t>Flukse monetare të gjeneruara nga aktiviteti operativ</t>
  </si>
  <si>
    <t>Interesa dhe të ardhura të tjera financiare të marra</t>
  </si>
  <si>
    <t>Tatim fitimi i paguar</t>
  </si>
  <si>
    <t>Komisione bankare dhe të tjera financiare</t>
  </si>
  <si>
    <t>Flukse monetare neto nga aktiviteti operativ</t>
  </si>
  <si>
    <t>Flukse monetare nga aktiviteti investues</t>
  </si>
  <si>
    <t>Blerje e aktiveve të qëndrueshme të trupëzuara</t>
  </si>
  <si>
    <t>Ndryshim në parapagime per aktive</t>
  </si>
  <si>
    <t>Blerje e aktiveve të pa-trupëzuara</t>
  </si>
  <si>
    <t>Flukse monetare neto nga aktiviteti investues</t>
  </si>
  <si>
    <t>Flukse monetare të gjeneruara nga aktiviteti financues</t>
  </si>
  <si>
    <t>Shuma të marra nga huatë e reja</t>
  </si>
  <si>
    <t xml:space="preserve">Shuma të paguara </t>
  </si>
  <si>
    <t>Interesi i paguar</t>
  </si>
  <si>
    <t>Flukse monetare neto nga aktiviteti financues</t>
  </si>
  <si>
    <t>Pakësimi neto në mjete monetare dhe ekuivalente me to</t>
  </si>
  <si>
    <t>Mjete monetare dhe ekuivalente me to në fillim të periudhës</t>
  </si>
  <si>
    <t>Mjete monetare dhe ekuivalente me to në fund të periudhës</t>
  </si>
  <si>
    <t>Pasqyra e Flukseve Monetare</t>
  </si>
  <si>
    <t>Kapitali regjistruar</t>
  </si>
  <si>
    <t xml:space="preserve"> Humbjet e mbartura </t>
  </si>
  <si>
    <t xml:space="preserve"> Totali </t>
  </si>
  <si>
    <t>Totali humbjes përmbledhëse për periudhën</t>
  </si>
  <si>
    <t xml:space="preserve"> Humbja për periudhën</t>
  </si>
  <si>
    <t xml:space="preserve"> Humbje të tjera përmbledhëse për periudhën</t>
  </si>
  <si>
    <t xml:space="preserve"> Totali i humbjes përmbledhëse të periudhës</t>
  </si>
  <si>
    <t xml:space="preserve"> Transaksionet me pronarët e Shoqërisë, e njohur direkt në kapital</t>
  </si>
  <si>
    <t xml:space="preserve"> Gjendja më 31 dhjetor 2015</t>
  </si>
  <si>
    <t>Pasqyra e Ndryshimeve ne Kapital</t>
  </si>
  <si>
    <t>31 Dhjetor 2016</t>
  </si>
  <si>
    <t xml:space="preserve"> Gjendja më 1 janar 2015</t>
  </si>
  <si>
    <t xml:space="preserve"> Gjendja më 31 dhjetor 2016</t>
  </si>
</sst>
</file>

<file path=xl/styles.xml><?xml version="1.0" encoding="utf-8"?>
<styleSheet xmlns="http://schemas.openxmlformats.org/spreadsheetml/2006/main">
  <numFmts count="43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_(* #,##0_);_(* \(#,##0\);_(* &quot;-&quot;??_);_(@_)"/>
    <numFmt numFmtId="169" formatCode="#,##0;\(#,##0\)"/>
    <numFmt numFmtId="170" formatCode="_ * #,##0.00_ ;_ * \-#,##0.00_ ;_ * &quot;-&quot;??_ ;_ @_ "/>
    <numFmt numFmtId="171" formatCode="_-* #,##0.00\ [$€]_-;\-* #,##0.00\ [$€]_-;_-* &quot;-&quot;??\ [$€]_-;_-@_-"/>
    <numFmt numFmtId="172" formatCode="_-* #,##0.00\ &quot;€&quot;_-;\-* #,##0.00\ &quot;€&quot;_-;_-* &quot;-&quot;??\ &quot;€&quot;_-;_-@_-"/>
    <numFmt numFmtId="173" formatCode="_(&quot;€&quot;* #,##0.00_);_(&quot;€&quot;* \(#,##0.00\);_(&quot;€&quot;* &quot;-&quot;??_);_(@_)"/>
    <numFmt numFmtId="174" formatCode="_-[$€-2]\ * #,##0.00_-;\-[$€-2]\ * #,##0.00_-;_-[$€-2]\ * &quot;-&quot;??_-"/>
    <numFmt numFmtId="175" formatCode="#,##0\ ;[Red]\-#,##0\ "/>
    <numFmt numFmtId="176" formatCode="_ * #,##0.00_)\ [$€-1]_ ;_ * \(#,##0.00\)\ [$€-1]_ ;_ * &quot;-&quot;??_)\ [$€-1]_ ;_ @_ "/>
    <numFmt numFmtId="177" formatCode="0\ &quot;months&quot;"/>
    <numFmt numFmtId="178" formatCode="#,##0.0"/>
    <numFmt numFmtId="179" formatCode="_(* #,##0.0_);_(* \(#,##0.0\);_(* &quot;-&quot;?_);@_)"/>
    <numFmt numFmtId="180" formatCode="0.0%"/>
    <numFmt numFmtId="181" formatCode="_-* #,##0.00\ _F_t_-;\-* #,##0.00\ _F_t_-;_-* &quot;-&quot;??\ _F_t_-;_-@_-"/>
    <numFmt numFmtId="182" formatCode="#,##0\ &quot;,-&quot;;[Red]\-#,##0\ &quot;,-&quot;"/>
    <numFmt numFmtId="183" formatCode="_-* #,##0.00_L_e_k_-;\-* #,##0.00_L_e_k_-;_-* &quot;-&quot;??_L_e_k_-;_-@_-"/>
    <numFmt numFmtId="184" formatCode="\$#,##0\ ;\(\$#,##0\)"/>
    <numFmt numFmtId="185" formatCode="_-* #,##0\ _D_M_-;\-* #,##0\ _D_M_-;_-* &quot;-&quot;\ _D_M_-;_-@_-"/>
    <numFmt numFmtId="186" formatCode="_-* #,##0.00\ _D_M_-;\-* #,##0.00\ _D_M_-;_-* &quot;-&quot;??\ _D_M_-;_-@_-"/>
    <numFmt numFmtId="187" formatCode="#,##0\ \ ;\(#,##0\)\ ;\—\ \ \ \ "/>
    <numFmt numFmtId="188" formatCode="_-* #,##0\ _,_-_-;\-* #,##0\ _,_-_-;_-* &quot;-&quot;\ _,_-_-;_-@_-"/>
    <numFmt numFmtId="189" formatCode="#,##0.0_);\(#,##0.0\)"/>
    <numFmt numFmtId="190" formatCode="#,##0\ &quot;,-&quot;;\-#,##0\ &quot;,-&quot;"/>
    <numFmt numFmtId="191" formatCode="_-* #,##0.00\ _E_s_c_._-;\-* #,##0.00\ _E_s_c_._-;_-* &quot;-&quot;??\ _E_s_c_._-;_-@_-"/>
    <numFmt numFmtId="192" formatCode="_(* #,##0_);_(* \(#,##0\);_(* &quot;-&quot;_);@_)"/>
    <numFmt numFmtId="193" formatCode="0%_);\(0%\)"/>
    <numFmt numFmtId="194" formatCode="_-* #,##0\ &quot;DM&quot;_-;\-* #,##0\ &quot;DM&quot;_-;_-* &quot;-&quot;\ &quot;DM&quot;_-;_-@_-"/>
    <numFmt numFmtId="195" formatCode="_-* #,##0.00\ &quot;DM&quot;_-;\-* #,##0.00\ &quot;DM&quot;_-;_-* &quot;-&quot;??\ &quot;DM&quot;_-;_-@_-"/>
    <numFmt numFmtId="196" formatCode="_-* #,##0_L_e_k_-;\-* #,##0_L_e_k_-;_-* &quot;-&quot;_L_e_k_-;_-@_-"/>
    <numFmt numFmtId="197" formatCode="_-* #,##0_L_e_k_-;\-* #,##0_L_e_k_-;_-* &quot;-&quot;??_L_e_k_-;_-@_-"/>
    <numFmt numFmtId="198" formatCode="_-[$€]\ * #,##0.00_-;\-[$€]\ * #,##0.00_-;_-[$€]\ * &quot;-&quot;??_-;_-@_-"/>
    <numFmt numFmtId="199" formatCode="[$-10409]#,##0.00;\(#,##0.00\)"/>
    <numFmt numFmtId="200" formatCode="_-* #,##0.00\ _€_-;\-* #,##0.00\ _€_-;_-* &quot;-&quot;??\ _€_-;_-@_-"/>
    <numFmt numFmtId="201" formatCode="_-&quot;€&quot;\ * #,##0.00_-;\-&quot;€&quot;\ * #,##0.00_-;_-&quot;€&quot;\ * &quot;-&quot;??_-;_-@_-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name val="Arial"/>
      <family val="2"/>
      <charset val="238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1"/>
      <name val="CG Times (WN)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62"/>
      <name val="Calibri"/>
      <family val="2"/>
    </font>
    <font>
      <sz val="11"/>
      <color indexed="62"/>
      <name val="Arial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b/>
      <sz val="10"/>
      <color indexed="55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Bookman Old Style"/>
      <family val="1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10"/>
      <name val="Bookman Old Style"/>
      <family val="1"/>
    </font>
    <font>
      <sz val="10"/>
      <color indexed="9"/>
      <name val="Fritz-Quad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Times New Roman"/>
      <family val="1"/>
    </font>
    <font>
      <sz val="11"/>
      <color indexed="20"/>
      <name val="Arial"/>
      <family val="2"/>
    </font>
    <font>
      <sz val="8"/>
      <color theme="1"/>
      <name val="Verdana"/>
      <family val="2"/>
    </font>
    <font>
      <sz val="11"/>
      <color theme="1"/>
      <name val="Arial"/>
      <family val="2"/>
    </font>
    <font>
      <sz val="10"/>
      <name val="Helv"/>
      <charset val="204"/>
    </font>
    <font>
      <b/>
      <sz val="12"/>
      <name val="Times New Roman"/>
      <family val="1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sz val="14"/>
      <color indexed="50"/>
      <name val="Tahom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2"/>
      <name val="CG Times (WN)"/>
    </font>
    <font>
      <b/>
      <sz val="13"/>
      <name val="CG Times (WN)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i/>
      <sz val="1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Helv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Times New Roman"/>
      <family val="1"/>
      <charset val="238"/>
    </font>
    <font>
      <sz val="11"/>
      <color indexed="52"/>
      <name val="Calibri"/>
      <family val="2"/>
      <charset val="238"/>
    </font>
    <font>
      <sz val="10"/>
      <color rgb="FF9C0006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2"/>
      <name val="Arial"/>
      <family val="2"/>
      <charset val="238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sz val="10"/>
      <color indexed="20"/>
      <name val="Arial"/>
      <family val="2"/>
    </font>
    <font>
      <b/>
      <sz val="11"/>
      <color indexed="63"/>
      <name val="Calibri"/>
      <family val="2"/>
      <charset val="238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Arial"/>
      <family val="2"/>
    </font>
    <font>
      <i/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10"/>
      <name val="System"/>
      <family val="2"/>
      <charset val="238"/>
    </font>
    <font>
      <sz val="10"/>
      <color indexed="24"/>
      <name val="Arial"/>
      <family val="2"/>
      <charset val="238"/>
    </font>
    <font>
      <sz val="12"/>
      <name val="Times New Roman"/>
      <family val="1"/>
    </font>
    <font>
      <sz val="10"/>
      <color indexed="19"/>
      <name val="Arial"/>
      <family val="2"/>
    </font>
    <font>
      <i/>
      <sz val="10"/>
      <color indexed="12"/>
      <name val="Arial"/>
      <family val="2"/>
    </font>
    <font>
      <i/>
      <sz val="10"/>
      <color rgb="FF7F7F7F"/>
      <name val="Calibri"/>
      <family val="2"/>
      <scheme val="minor"/>
    </font>
    <font>
      <b/>
      <u val="singleAccounting"/>
      <sz val="9"/>
      <name val="Times New Roman"/>
      <family val="1"/>
    </font>
    <font>
      <i/>
      <sz val="9"/>
      <name val="Arial"/>
      <family val="2"/>
      <charset val="204"/>
    </font>
    <font>
      <i/>
      <sz val="10"/>
      <color indexed="11"/>
      <name val="Arial"/>
      <family val="2"/>
    </font>
    <font>
      <u/>
      <sz val="10"/>
      <color indexed="36"/>
      <name val="Arial"/>
      <family val="2"/>
    </font>
    <font>
      <sz val="10"/>
      <color rgb="FF006100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  <charset val="238"/>
    </font>
    <font>
      <u/>
      <sz val="8.15"/>
      <color indexed="12"/>
      <name val="Arial"/>
      <family val="2"/>
      <charset val="238"/>
    </font>
    <font>
      <sz val="10"/>
      <color rgb="FF3F3F76"/>
      <name val="Calibri"/>
      <family val="2"/>
      <scheme val="minor"/>
    </font>
    <font>
      <sz val="12"/>
      <name val="Helv"/>
    </font>
    <font>
      <sz val="10"/>
      <name val="Century Gothic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color rgb="FFFA7D00"/>
      <name val="Calibri"/>
      <family val="2"/>
      <scheme val="minor"/>
    </font>
    <font>
      <sz val="12"/>
      <color indexed="9"/>
      <name val="Helv"/>
    </font>
    <font>
      <sz val="10"/>
      <name val="MS Sans Serif"/>
      <family val="2"/>
      <charset val="238"/>
    </font>
    <font>
      <sz val="10"/>
      <color rgb="FF9C6500"/>
      <name val="Calibri"/>
      <family val="2"/>
      <scheme val="minor"/>
    </font>
    <font>
      <sz val="10"/>
      <name val="Geneva"/>
    </font>
    <font>
      <sz val="10"/>
      <name val="Verdana"/>
      <family val="2"/>
      <charset val="238"/>
    </font>
    <font>
      <sz val="10"/>
      <name val="AGaramond"/>
      <family val="1"/>
    </font>
    <font>
      <sz val="10"/>
      <color indexed="8"/>
      <name val="Arial"/>
      <family val="2"/>
      <charset val="238"/>
    </font>
    <font>
      <sz val="10"/>
      <name val="Arial CE"/>
    </font>
    <font>
      <sz val="12"/>
      <name val="Arial CE"/>
      <charset val="238"/>
    </font>
    <font>
      <sz val="10"/>
      <color indexed="17"/>
      <name val="Arial"/>
      <family val="2"/>
    </font>
    <font>
      <b/>
      <sz val="10"/>
      <color rgb="FF3F3F3F"/>
      <name val="Calibri"/>
      <family val="2"/>
      <scheme val="minor"/>
    </font>
    <font>
      <sz val="11"/>
      <name val="Arial"/>
      <family val="2"/>
      <charset val="238"/>
    </font>
    <font>
      <i/>
      <sz val="10"/>
      <color indexed="23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9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9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color indexed="10"/>
      <name val="Calibri"/>
      <family val="2"/>
      <charset val="238"/>
    </font>
    <font>
      <sz val="10"/>
      <color indexed="18"/>
      <name val="Arial"/>
      <family val="2"/>
    </font>
    <font>
      <i/>
      <sz val="10"/>
      <color indexed="8"/>
      <name val="Arial"/>
      <family val="2"/>
    </font>
    <font>
      <sz val="10"/>
      <color rgb="FFFF0000"/>
      <name val="Calibri"/>
      <family val="2"/>
      <scheme val="minor"/>
    </font>
    <font>
      <i/>
      <sz val="10"/>
      <color indexed="10"/>
      <name val="Arial"/>
      <family val="2"/>
      <charset val="204"/>
    </font>
    <font>
      <sz val="10"/>
      <name val="Courier New"/>
      <family val="3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0"/>
      <color indexed="8"/>
      <name val="MS Sans Serif"/>
      <family val="2"/>
      <charset val="238"/>
    </font>
    <font>
      <u/>
      <sz val="9"/>
      <color indexed="12"/>
      <name val="Calibri"/>
      <family val="2"/>
      <scheme val="minor"/>
    </font>
    <font>
      <u/>
      <sz val="7.5"/>
      <color indexed="12"/>
      <name val="AGaramond"/>
      <family val="1"/>
    </font>
    <font>
      <sz val="11"/>
      <name val="Arial"/>
      <family val="2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20"/>
      <color theme="4" tint="-0.499984740745262"/>
      <name val="KPMG Logo"/>
    </font>
    <font>
      <b/>
      <sz val="11"/>
      <color rgb="FFFF0000"/>
      <name val="Times New Roman"/>
      <family val="1"/>
    </font>
    <font>
      <sz val="11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10"/>
      <name val="Calibri"/>
      <family val="2"/>
      <scheme val="minor"/>
    </font>
    <font>
      <sz val="11"/>
      <color indexed="53"/>
      <name val="Calibri"/>
      <family val="2"/>
    </font>
    <font>
      <b/>
      <sz val="9"/>
      <color indexed="49"/>
      <name val="Calibri"/>
      <family val="2"/>
    </font>
    <font>
      <sz val="9"/>
      <color indexed="8"/>
      <name val="Calibri"/>
      <family val="2"/>
    </font>
    <font>
      <b/>
      <sz val="9"/>
      <color indexed="62"/>
      <name val="Calibri"/>
      <family val="2"/>
    </font>
    <font>
      <sz val="11"/>
      <color indexed="10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E"/>
      <charset val="238"/>
    </font>
    <font>
      <u/>
      <sz val="10"/>
      <color theme="10"/>
      <name val="Verdana"/>
      <family val="2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rgb="FF000000"/>
      <name val="Times New Roman"/>
      <family val="1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4"/>
        <bgColor indexed="64"/>
      </patternFill>
    </fill>
    <fill>
      <patternFill patternType="solid">
        <fgColor indexed="8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31"/>
      </patternFill>
    </fill>
    <fill>
      <patternFill patternType="solid">
        <fgColor indexed="12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dotted">
        <color indexed="2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62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medium">
        <color indexed="62"/>
      </bottom>
      <diagonal/>
    </border>
    <border>
      <left/>
      <right/>
      <top style="medium">
        <color indexed="64"/>
      </top>
      <bottom/>
      <diagonal/>
    </border>
  </borders>
  <cellStyleXfs count="5491">
    <xf numFmtId="0" fontId="0" fillId="0" borderId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 applyNumberFormat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40" borderId="0" applyNumberFormat="0" applyBorder="0" applyAlignment="0" applyProtection="0"/>
    <xf numFmtId="0" fontId="30" fillId="34" borderId="0" applyNumberFormat="0" applyBorder="0" applyAlignment="0" applyProtection="0"/>
    <xf numFmtId="0" fontId="28" fillId="34" borderId="0" applyNumberFormat="0" applyBorder="0" applyAlignment="0" applyProtection="0"/>
    <xf numFmtId="0" fontId="29" fillId="4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9" borderId="0" applyNumberFormat="0" applyBorder="0" applyAlignment="0" applyProtection="0"/>
    <xf numFmtId="0" fontId="30" fillId="35" borderId="0" applyNumberFormat="0" applyBorder="0" applyAlignment="0" applyProtection="0"/>
    <xf numFmtId="0" fontId="28" fillId="35" borderId="0" applyNumberFormat="0" applyBorder="0" applyAlignment="0" applyProtection="0"/>
    <xf numFmtId="0" fontId="29" fillId="39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41" borderId="0" applyNumberFormat="0" applyBorder="0" applyAlignment="0" applyProtection="0"/>
    <xf numFmtId="0" fontId="30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4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40" borderId="0" applyNumberFormat="0" applyBorder="0" applyAlignment="0" applyProtection="0"/>
    <xf numFmtId="0" fontId="30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40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38" borderId="0" applyNumberFormat="0" applyBorder="0" applyAlignment="0" applyProtection="0"/>
    <xf numFmtId="0" fontId="30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30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37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6" borderId="0" applyNumberFormat="0" applyBorder="0" applyAlignment="0" applyProtection="0"/>
    <xf numFmtId="0" fontId="30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30" fillId="43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7" borderId="0" applyNumberFormat="0" applyBorder="0" applyAlignment="0" applyProtection="0"/>
    <xf numFmtId="0" fontId="30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4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46" borderId="0" applyNumberFormat="0" applyBorder="0" applyAlignment="0" applyProtection="0"/>
    <xf numFmtId="0" fontId="30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46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30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39" borderId="0" applyNumberFormat="0" applyBorder="0" applyAlignment="0" applyProtection="0"/>
    <xf numFmtId="0" fontId="30" fillId="45" borderId="0" applyNumberFormat="0" applyBorder="0" applyAlignment="0" applyProtection="0"/>
    <xf numFmtId="0" fontId="28" fillId="45" borderId="0" applyNumberFormat="0" applyBorder="0" applyAlignment="0" applyProtection="0"/>
    <xf numFmtId="0" fontId="29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37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37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50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5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2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7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6" borderId="0" applyNumberFormat="0" applyBorder="0" applyAlignment="0" applyProtection="0"/>
    <xf numFmtId="0" fontId="32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6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39" borderId="0" applyNumberFormat="0" applyBorder="0" applyAlignment="0" applyProtection="0"/>
    <xf numFmtId="0" fontId="32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39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31" fillId="52" borderId="0" applyNumberFormat="0" applyBorder="0" applyAlignment="0" applyProtection="0"/>
    <xf numFmtId="0" fontId="16" fillId="9" borderId="0" applyNumberFormat="0" applyBorder="0" applyAlignment="0" applyProtection="0"/>
    <xf numFmtId="0" fontId="31" fillId="50" borderId="0" applyNumberFormat="0" applyBorder="0" applyAlignment="0" applyProtection="0"/>
    <xf numFmtId="0" fontId="32" fillId="52" borderId="0" applyNumberFormat="0" applyBorder="0" applyAlignment="0" applyProtection="0"/>
    <xf numFmtId="0" fontId="16" fillId="9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16" fillId="13" borderId="0" applyNumberFormat="0" applyBorder="0" applyAlignment="0" applyProtection="0"/>
    <xf numFmtId="0" fontId="32" fillId="53" borderId="0" applyNumberFormat="0" applyBorder="0" applyAlignment="0" applyProtection="0"/>
    <xf numFmtId="0" fontId="16" fillId="13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16" fillId="17" borderId="0" applyNumberFormat="0" applyBorder="0" applyAlignment="0" applyProtection="0"/>
    <xf numFmtId="0" fontId="32" fillId="54" borderId="0" applyNumberFormat="0" applyBorder="0" applyAlignment="0" applyProtection="0"/>
    <xf numFmtId="0" fontId="16" fillId="17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16" fillId="21" borderId="0" applyNumberFormat="0" applyBorder="0" applyAlignment="0" applyProtection="0"/>
    <xf numFmtId="0" fontId="31" fillId="56" borderId="0" applyNumberFormat="0" applyBorder="0" applyAlignment="0" applyProtection="0"/>
    <xf numFmtId="0" fontId="32" fillId="49" borderId="0" applyNumberFormat="0" applyBorder="0" applyAlignment="0" applyProtection="0"/>
    <xf numFmtId="0" fontId="16" fillId="21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16" fillId="25" borderId="0" applyNumberFormat="0" applyBorder="0" applyAlignment="0" applyProtection="0"/>
    <xf numFmtId="0" fontId="32" fillId="50" borderId="0" applyNumberFormat="0" applyBorder="0" applyAlignment="0" applyProtection="0"/>
    <xf numFmtId="0" fontId="16" fillId="25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16" fillId="29" borderId="0" applyNumberFormat="0" applyBorder="0" applyAlignment="0" applyProtection="0"/>
    <xf numFmtId="0" fontId="32" fillId="55" borderId="0" applyNumberFormat="0" applyBorder="0" applyAlignment="0" applyProtection="0"/>
    <xf numFmtId="0" fontId="16" fillId="29" borderId="0" applyNumberFormat="0" applyBorder="0" applyAlignment="0" applyProtection="0"/>
    <xf numFmtId="0" fontId="31" fillId="55" borderId="0" applyNumberFormat="0" applyBorder="0" applyAlignment="0" applyProtection="0"/>
    <xf numFmtId="0" fontId="33" fillId="46" borderId="13" applyNumberFormat="0" applyAlignment="0" applyProtection="0"/>
    <xf numFmtId="0" fontId="9" fillId="6" borderId="5" applyNumberFormat="0" applyAlignment="0" applyProtection="0"/>
    <xf numFmtId="0" fontId="34" fillId="46" borderId="13" applyNumberFormat="0" applyAlignment="0" applyProtection="0"/>
    <xf numFmtId="0" fontId="33" fillId="40" borderId="13" applyNumberFormat="0" applyAlignment="0" applyProtection="0"/>
    <xf numFmtId="0" fontId="9" fillId="6" borderId="5" applyNumberFormat="0" applyAlignment="0" applyProtection="0"/>
    <xf numFmtId="0" fontId="33" fillId="46" borderId="13" applyNumberFormat="0" applyAlignment="0" applyProtection="0"/>
    <xf numFmtId="0" fontId="35" fillId="35" borderId="0" applyNumberFormat="0" applyBorder="0" applyAlignment="0" applyProtection="0"/>
    <xf numFmtId="0" fontId="36" fillId="46" borderId="14" applyNumberFormat="0" applyAlignment="0" applyProtection="0"/>
    <xf numFmtId="0" fontId="10" fillId="6" borderId="4" applyNumberFormat="0" applyAlignment="0" applyProtection="0"/>
    <xf numFmtId="0" fontId="37" fillId="46" borderId="14" applyNumberFormat="0" applyAlignment="0" applyProtection="0"/>
    <xf numFmtId="0" fontId="36" fillId="40" borderId="14" applyNumberFormat="0" applyAlignment="0" applyProtection="0"/>
    <xf numFmtId="0" fontId="10" fillId="6" borderId="4" applyNumberFormat="0" applyAlignment="0" applyProtection="0"/>
    <xf numFmtId="0" fontId="36" fillId="46" borderId="14" applyNumberFormat="0" applyAlignment="0" applyProtection="0"/>
    <xf numFmtId="0" fontId="38" fillId="36" borderId="0" applyNumberFormat="0" applyBorder="0" applyAlignment="0" applyProtection="0"/>
    <xf numFmtId="0" fontId="36" fillId="46" borderId="14" applyNumberFormat="0" applyAlignment="0" applyProtection="0"/>
    <xf numFmtId="0" fontId="36" fillId="46" borderId="14" applyNumberFormat="0" applyAlignment="0" applyProtection="0"/>
    <xf numFmtId="0" fontId="36" fillId="46" borderId="14" applyNumberFormat="0" applyAlignment="0" applyProtection="0"/>
    <xf numFmtId="0" fontId="39" fillId="57" borderId="15" applyNumberFormat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39" fillId="57" borderId="15" applyNumberFormat="0" applyAlignment="0" applyProtection="0"/>
    <xf numFmtId="0" fontId="39" fillId="57" borderId="15" applyNumberFormat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4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2" fillId="0" borderId="0" applyFont="0" applyFill="0" applyBorder="0" applyAlignment="0" applyProtection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8" borderId="17" applyAlignment="0"/>
    <xf numFmtId="3" fontId="26" fillId="59" borderId="0" applyFont="0" applyBorder="0" applyAlignment="0">
      <protection locked="0"/>
    </xf>
    <xf numFmtId="3" fontId="26" fillId="59" borderId="0" applyFont="0" applyBorder="0" applyAlignment="0">
      <protection locked="0"/>
    </xf>
    <xf numFmtId="3" fontId="26" fillId="59" borderId="0" applyFont="0" applyBorder="0" applyAlignment="0">
      <protection locked="0"/>
    </xf>
    <xf numFmtId="0" fontId="8" fillId="5" borderId="4" applyNumberFormat="0" applyAlignment="0" applyProtection="0"/>
    <xf numFmtId="0" fontId="43" fillId="39" borderId="14" applyNumberFormat="0" applyAlignment="0" applyProtection="0"/>
    <xf numFmtId="3" fontId="26" fillId="59" borderId="0" applyFont="0" applyBorder="0" applyAlignment="0">
      <protection locked="0"/>
    </xf>
    <xf numFmtId="3" fontId="26" fillId="59" borderId="0" applyFont="0" applyBorder="0" applyAlignment="0">
      <protection locked="0"/>
    </xf>
    <xf numFmtId="0" fontId="44" fillId="39" borderId="14" applyNumberFormat="0" applyAlignment="0" applyProtection="0"/>
    <xf numFmtId="3" fontId="26" fillId="59" borderId="0" applyFont="0" applyBorder="0" applyAlignment="0">
      <protection locked="0"/>
    </xf>
    <xf numFmtId="3" fontId="26" fillId="59" borderId="0" applyFont="0" applyBorder="0" applyAlignment="0">
      <protection locked="0"/>
    </xf>
    <xf numFmtId="3" fontId="26" fillId="59" borderId="0" applyFont="0" applyBorder="0" applyAlignment="0">
      <protection locked="0"/>
    </xf>
    <xf numFmtId="0" fontId="43" fillId="39" borderId="14" applyNumberFormat="0" applyAlignment="0" applyProtection="0"/>
    <xf numFmtId="0" fontId="43" fillId="39" borderId="14" applyNumberFormat="0" applyAlignment="0" applyProtection="0"/>
    <xf numFmtId="3" fontId="26" fillId="59" borderId="0" applyFont="0" applyBorder="0" applyAlignment="0">
      <protection locked="0"/>
    </xf>
    <xf numFmtId="0" fontId="8" fillId="5" borderId="4" applyNumberFormat="0" applyAlignment="0" applyProtection="0"/>
    <xf numFmtId="0" fontId="45" fillId="0" borderId="0" applyNumberFormat="0" applyFill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43" fillId="39" borderId="14" applyNumberFormat="0" applyAlignment="0" applyProtection="0"/>
    <xf numFmtId="0" fontId="46" fillId="0" borderId="18" applyNumberFormat="0" applyFill="0" applyAlignment="0" applyProtection="0"/>
    <xf numFmtId="0" fontId="15" fillId="0" borderId="9" applyNumberFormat="0" applyFill="0" applyAlignment="0" applyProtection="0"/>
    <xf numFmtId="0" fontId="47" fillId="0" borderId="18" applyNumberFormat="0" applyFill="0" applyAlignment="0" applyProtection="0"/>
    <xf numFmtId="0" fontId="33" fillId="0" borderId="19" applyNumberFormat="0" applyFill="0" applyAlignment="0" applyProtection="0"/>
    <xf numFmtId="0" fontId="15" fillId="0" borderId="9" applyNumberFormat="0" applyFill="0" applyAlignment="0" applyProtection="0"/>
    <xf numFmtId="0" fontId="46" fillId="0" borderId="18" applyNumberFormat="0" applyFill="0" applyAlignment="0" applyProtection="0"/>
    <xf numFmtId="0" fontId="4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71" fontId="5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1" fillId="0" borderId="0" applyFont="0" applyFill="0" applyBorder="0" applyAlignment="0" applyProtection="0"/>
    <xf numFmtId="171" fontId="50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52" fillId="60" borderId="0">
      <alignment horizontal="left" indent="1"/>
    </xf>
    <xf numFmtId="0" fontId="53" fillId="0" borderId="20">
      <alignment horizontal="left"/>
    </xf>
    <xf numFmtId="0" fontId="54" fillId="0" borderId="0">
      <alignment horizontal="left" indent="1"/>
    </xf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5" fillId="2" borderId="0" applyNumberFormat="0" applyBorder="0" applyAlignment="0" applyProtection="0"/>
    <xf numFmtId="0" fontId="55" fillId="36" borderId="0" applyNumberFormat="0" applyBorder="0" applyAlignment="0" applyProtection="0"/>
    <xf numFmtId="0" fontId="5" fillId="2" borderId="0" applyNumberFormat="0" applyBorder="0" applyAlignment="0" applyProtection="0"/>
    <xf numFmtId="0" fontId="38" fillId="36" borderId="0" applyNumberFormat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35" fillId="35" borderId="0" applyNumberFormat="0" applyBorder="0" applyAlignment="0" applyProtection="0"/>
    <xf numFmtId="0" fontId="43" fillId="39" borderId="14" applyNumberFormat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16" applyNumberFormat="0" applyFill="0" applyAlignment="0" applyProtection="0"/>
    <xf numFmtId="170" fontId="28" fillId="0" borderId="0" applyFont="0" applyFill="0" applyBorder="0" applyAlignment="0" applyProtection="0"/>
    <xf numFmtId="3" fontId="63" fillId="61" borderId="0">
      <alignment horizontal="centerContinuous" vertical="center"/>
    </xf>
    <xf numFmtId="0" fontId="64" fillId="47" borderId="0" applyNumberFormat="0" applyBorder="0" applyAlignment="0" applyProtection="0"/>
    <xf numFmtId="0" fontId="7" fillId="4" borderId="0" applyNumberFormat="0" applyBorder="0" applyAlignment="0" applyProtection="0"/>
    <xf numFmtId="0" fontId="65" fillId="47" borderId="0" applyNumberFormat="0" applyBorder="0" applyAlignment="0" applyProtection="0"/>
    <xf numFmtId="0" fontId="7" fillId="4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6" fillId="0" borderId="0"/>
    <xf numFmtId="0" fontId="26" fillId="0" borderId="0"/>
    <xf numFmtId="0" fontId="26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1" fillId="0" borderId="0"/>
    <xf numFmtId="0" fontId="4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7" fillId="0" borderId="0"/>
    <xf numFmtId="0" fontId="24" fillId="0" borderId="0"/>
    <xf numFmtId="0" fontId="1" fillId="0" borderId="0"/>
    <xf numFmtId="0" fontId="28" fillId="0" borderId="0"/>
    <xf numFmtId="0" fontId="67" fillId="0" borderId="0">
      <alignment vertical="top"/>
    </xf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6" fillId="41" borderId="24" applyNumberFormat="0" applyFont="0" applyAlignment="0" applyProtection="0"/>
    <xf numFmtId="0" fontId="28" fillId="41" borderId="24" applyNumberFormat="0" applyFont="0" applyAlignment="0" applyProtection="0"/>
    <xf numFmtId="0" fontId="26" fillId="41" borderId="24" applyNumberFormat="0" applyFont="0" applyAlignment="0" applyProtection="0"/>
    <xf numFmtId="0" fontId="28" fillId="41" borderId="24" applyNumberFormat="0" applyFont="0" applyAlignment="0" applyProtection="0"/>
    <xf numFmtId="0" fontId="26" fillId="41" borderId="24" applyNumberFormat="0" applyFont="0" applyAlignment="0" applyProtection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6" fillId="41" borderId="24" applyNumberFormat="0" applyFont="0" applyAlignment="0" applyProtection="0"/>
    <xf numFmtId="0" fontId="30" fillId="41" borderId="24" applyNumberFormat="0" applyFont="0" applyAlignment="0" applyProtection="0"/>
    <xf numFmtId="0" fontId="26" fillId="41" borderId="24" applyNumberFormat="0" applyFont="0" applyAlignment="0" applyProtection="0"/>
    <xf numFmtId="0" fontId="28" fillId="41" borderId="24" applyNumberFormat="0" applyFont="0" applyAlignment="0" applyProtection="0"/>
    <xf numFmtId="0" fontId="28" fillId="41" borderId="24" applyNumberFormat="0" applyFont="0" applyAlignment="0" applyProtection="0"/>
    <xf numFmtId="0" fontId="33" fillId="46" borderId="13" applyNumberFormat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52" fillId="60" borderId="0">
      <alignment horizontal="right" indent="1"/>
    </xf>
    <xf numFmtId="0" fontId="52" fillId="60" borderId="0">
      <alignment horizontal="left" indent="1"/>
    </xf>
    <xf numFmtId="4" fontId="68" fillId="58" borderId="25">
      <protection locked="0"/>
    </xf>
    <xf numFmtId="175" fontId="68" fillId="58" borderId="25">
      <protection locked="0"/>
    </xf>
    <xf numFmtId="175" fontId="68" fillId="0" borderId="0"/>
    <xf numFmtId="175" fontId="68" fillId="0" borderId="0"/>
    <xf numFmtId="175" fontId="68" fillId="0" borderId="0"/>
    <xf numFmtId="0" fontId="69" fillId="58" borderId="25">
      <protection locked="0"/>
    </xf>
    <xf numFmtId="0" fontId="27" fillId="0" borderId="26"/>
    <xf numFmtId="0" fontId="27" fillId="0" borderId="27"/>
    <xf numFmtId="0" fontId="27" fillId="0" borderId="28"/>
    <xf numFmtId="0" fontId="27" fillId="0" borderId="29"/>
    <xf numFmtId="0" fontId="27" fillId="0" borderId="30"/>
    <xf numFmtId="0" fontId="33" fillId="46" borderId="13" applyNumberFormat="0" applyAlignment="0" applyProtection="0"/>
    <xf numFmtId="0" fontId="35" fillId="35" borderId="0" applyNumberFormat="0" applyBorder="0" applyAlignment="0" applyProtection="0"/>
    <xf numFmtId="0" fontId="6" fillId="3" borderId="0" applyNumberFormat="0" applyBorder="0" applyAlignment="0" applyProtection="0"/>
    <xf numFmtId="0" fontId="70" fillId="35" borderId="0" applyNumberFormat="0" applyBorder="0" applyAlignment="0" applyProtection="0"/>
    <xf numFmtId="0" fontId="6" fillId="3" borderId="0" applyNumberFormat="0" applyBorder="0" applyAlignment="0" applyProtection="0"/>
    <xf numFmtId="0" fontId="35" fillId="35" borderId="0" applyNumberFormat="0" applyBorder="0" applyAlignment="0" applyProtection="0"/>
    <xf numFmtId="0" fontId="6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1" fillId="0" borderId="0"/>
    <xf numFmtId="0" fontId="71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61" fillId="0" borderId="0"/>
    <xf numFmtId="0" fontId="71" fillId="0" borderId="0"/>
    <xf numFmtId="0" fontId="71" fillId="0" borderId="0"/>
    <xf numFmtId="0" fontId="26" fillId="0" borderId="0"/>
    <xf numFmtId="0" fontId="26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6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2" fillId="0" borderId="0"/>
    <xf numFmtId="0" fontId="26" fillId="0" borderId="0"/>
    <xf numFmtId="0" fontId="26" fillId="0" borderId="0"/>
    <xf numFmtId="0" fontId="26" fillId="0" borderId="0"/>
    <xf numFmtId="0" fontId="61" fillId="0" borderId="0"/>
    <xf numFmtId="0" fontId="6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61" fillId="0" borderId="0"/>
    <xf numFmtId="0" fontId="26" fillId="0" borderId="0"/>
    <xf numFmtId="0" fontId="61" fillId="0" borderId="0"/>
    <xf numFmtId="0" fontId="6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1" fillId="0" borderId="0"/>
    <xf numFmtId="0" fontId="61" fillId="0" borderId="0"/>
    <xf numFmtId="0" fontId="26" fillId="0" borderId="0"/>
    <xf numFmtId="0" fontId="2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1" fillId="0" borderId="0"/>
    <xf numFmtId="0" fontId="26" fillId="0" borderId="0"/>
    <xf numFmtId="0" fontId="26" fillId="0" borderId="0"/>
    <xf numFmtId="0" fontId="61" fillId="0" borderId="0"/>
    <xf numFmtId="0" fontId="26" fillId="0" borderId="0"/>
    <xf numFmtId="0" fontId="71" fillId="0" borderId="0"/>
    <xf numFmtId="0" fontId="71" fillId="0" borderId="0"/>
    <xf numFmtId="0" fontId="26" fillId="0" borderId="0"/>
    <xf numFmtId="0" fontId="61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61" fillId="0" borderId="0"/>
    <xf numFmtId="0" fontId="62" fillId="0" borderId="0"/>
    <xf numFmtId="0" fontId="1" fillId="0" borderId="0"/>
    <xf numFmtId="0" fontId="62" fillId="0" borderId="0"/>
    <xf numFmtId="0" fontId="61" fillId="0" borderId="0"/>
    <xf numFmtId="0" fontId="62" fillId="0" borderId="0"/>
    <xf numFmtId="0" fontId="61" fillId="0" borderId="0"/>
    <xf numFmtId="0" fontId="26" fillId="0" borderId="0"/>
    <xf numFmtId="0" fontId="61" fillId="0" borderId="0"/>
    <xf numFmtId="0" fontId="26" fillId="0" borderId="0"/>
    <xf numFmtId="0" fontId="61" fillId="0" borderId="0"/>
    <xf numFmtId="0" fontId="26" fillId="0" borderId="0"/>
    <xf numFmtId="0" fontId="26" fillId="0" borderId="0"/>
    <xf numFmtId="0" fontId="6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1" fillId="0" borderId="0"/>
    <xf numFmtId="0" fontId="28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61" fillId="0" borderId="0"/>
    <xf numFmtId="0" fontId="61" fillId="0" borderId="0"/>
    <xf numFmtId="0" fontId="1" fillId="0" borderId="0"/>
    <xf numFmtId="0" fontId="61" fillId="0" borderId="0"/>
    <xf numFmtId="0" fontId="73" fillId="0" borderId="0"/>
    <xf numFmtId="4" fontId="74" fillId="0" borderId="0" applyNumberFormat="0" applyFill="0" applyBorder="0" applyAlignment="0"/>
    <xf numFmtId="0" fontId="7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62" borderId="0">
      <alignment horizontal="left" vertical="center" indent="1"/>
    </xf>
    <xf numFmtId="0" fontId="77" fillId="62" borderId="0">
      <alignment horizontal="right" vertical="center" indent="3"/>
    </xf>
    <xf numFmtId="0" fontId="76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6" fillId="0" borderId="18" applyNumberFormat="0" applyFill="0" applyAlignment="0" applyProtection="0"/>
    <xf numFmtId="0" fontId="56" fillId="0" borderId="21" applyNumberFormat="0" applyFill="0" applyAlignment="0" applyProtection="0"/>
    <xf numFmtId="0" fontId="2" fillId="0" borderId="1" applyNumberFormat="0" applyFill="0" applyAlignment="0" applyProtection="0"/>
    <xf numFmtId="0" fontId="79" fillId="0" borderId="31" applyNumberFormat="0" applyFill="0" applyAlignment="0" applyProtection="0"/>
    <xf numFmtId="0" fontId="80" fillId="0" borderId="21" applyNumberFormat="0" applyFill="0" applyAlignment="0" applyProtection="0"/>
    <xf numFmtId="0" fontId="2" fillId="0" borderId="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3" fillId="0" borderId="2" applyNumberFormat="0" applyFill="0" applyAlignment="0" applyProtection="0"/>
    <xf numFmtId="0" fontId="81" fillId="0" borderId="22" applyNumberFormat="0" applyFill="0" applyAlignment="0" applyProtection="0"/>
    <xf numFmtId="0" fontId="82" fillId="0" borderId="22" applyNumberFormat="0" applyFill="0" applyAlignment="0" applyProtection="0"/>
    <xf numFmtId="0" fontId="3" fillId="0" borderId="2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4" fillId="0" borderId="3" applyNumberFormat="0" applyFill="0" applyAlignment="0" applyProtection="0"/>
    <xf numFmtId="0" fontId="83" fillId="0" borderId="32" applyNumberFormat="0" applyFill="0" applyAlignment="0" applyProtection="0"/>
    <xf numFmtId="0" fontId="84" fillId="0" borderId="23" applyNumberFormat="0" applyFill="0" applyAlignment="0" applyProtection="0"/>
    <xf numFmtId="0" fontId="4" fillId="0" borderId="3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5" fillId="0" borderId="0"/>
    <xf numFmtId="0" fontId="86" fillId="0" borderId="0"/>
    <xf numFmtId="0" fontId="27" fillId="0" borderId="33"/>
    <xf numFmtId="0" fontId="35" fillId="35" borderId="0" applyNumberFormat="0" applyBorder="0" applyAlignment="0" applyProtection="0"/>
    <xf numFmtId="0" fontId="38" fillId="36" borderId="0" applyNumberFormat="0" applyBorder="0" applyAlignment="0" applyProtection="0"/>
    <xf numFmtId="0" fontId="40" fillId="0" borderId="16" applyNumberFormat="0" applyFill="0" applyAlignment="0" applyProtection="0"/>
    <xf numFmtId="0" fontId="11" fillId="0" borderId="6" applyNumberFormat="0" applyFill="0" applyAlignment="0" applyProtection="0"/>
    <xf numFmtId="0" fontId="87" fillId="0" borderId="16" applyNumberFormat="0" applyFill="0" applyAlignment="0" applyProtection="0"/>
    <xf numFmtId="0" fontId="11" fillId="0" borderId="6" applyNumberFormat="0" applyFill="0" applyAlignment="0" applyProtection="0"/>
    <xf numFmtId="0" fontId="40" fillId="0" borderId="16" applyNumberFormat="0" applyFill="0" applyAlignment="0" applyProtection="0"/>
    <xf numFmtId="0" fontId="7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9" fillId="57" borderId="15" applyNumberFormat="0" applyAlignment="0" applyProtection="0"/>
    <xf numFmtId="0" fontId="12" fillId="7" borderId="7" applyNumberFormat="0" applyAlignment="0" applyProtection="0"/>
    <xf numFmtId="0" fontId="89" fillId="57" borderId="15" applyNumberFormat="0" applyAlignment="0" applyProtection="0"/>
    <xf numFmtId="0" fontId="26" fillId="57" borderId="15" applyNumberFormat="0" applyAlignment="0" applyProtection="0"/>
    <xf numFmtId="0" fontId="26" fillId="57" borderId="15" applyNumberFormat="0" applyAlignment="0" applyProtection="0"/>
    <xf numFmtId="0" fontId="12" fillId="7" borderId="7" applyNumberFormat="0" applyAlignment="0" applyProtection="0"/>
    <xf numFmtId="0" fontId="39" fillId="57" borderId="15" applyNumberFormat="0" applyAlignment="0" applyProtection="0"/>
    <xf numFmtId="4" fontId="90" fillId="0" borderId="34" applyNumberFormat="0" applyBorder="0"/>
    <xf numFmtId="4" fontId="90" fillId="0" borderId="34" applyNumberFormat="0" applyBorder="0"/>
    <xf numFmtId="4" fontId="90" fillId="0" borderId="34" applyNumberFormat="0" applyBorder="0"/>
    <xf numFmtId="0" fontId="92" fillId="0" borderId="0">
      <alignment vertical="top"/>
    </xf>
    <xf numFmtId="0" fontId="93" fillId="0" borderId="0"/>
    <xf numFmtId="0" fontId="26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37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176" fontId="94" fillId="57" borderId="15" applyNumberFormat="0" applyAlignment="0" applyProtection="0"/>
    <xf numFmtId="176" fontId="95" fillId="36" borderId="0" applyNumberFormat="0" applyBorder="0" applyAlignment="0" applyProtection="0"/>
    <xf numFmtId="0" fontId="96" fillId="0" borderId="0" applyNumberFormat="0" applyFill="0" applyBorder="0">
      <alignment wrapText="1"/>
      <protection hidden="1"/>
    </xf>
    <xf numFmtId="0" fontId="91" fillId="0" borderId="0" applyNumberFormat="0" applyFill="0" applyBorder="0">
      <alignment wrapText="1"/>
      <protection hidden="1"/>
    </xf>
    <xf numFmtId="0" fontId="91" fillId="0" borderId="0" applyNumberFormat="0" applyFill="0" applyBorder="0">
      <alignment wrapText="1"/>
      <protection hidden="1"/>
    </xf>
    <xf numFmtId="0" fontId="96" fillId="0" borderId="0" applyNumberFormat="0" applyFill="0" applyBorder="0">
      <alignment wrapText="1"/>
      <protection hidden="1"/>
    </xf>
    <xf numFmtId="0" fontId="26" fillId="0" borderId="27" applyNumberFormat="0" applyFont="0" applyFill="0" applyAlignment="0"/>
    <xf numFmtId="1" fontId="26" fillId="0" borderId="29" applyNumberFormat="0" applyFont="0" applyFill="0" applyAlignment="0"/>
    <xf numFmtId="0" fontId="26" fillId="0" borderId="35" applyNumberFormat="0" applyFont="0" applyFill="0" applyAlignment="0"/>
    <xf numFmtId="10" fontId="26" fillId="0" borderId="36" applyFill="0" applyAlignment="0"/>
    <xf numFmtId="10" fontId="96" fillId="0" borderId="37" applyFill="0" applyAlignment="0"/>
    <xf numFmtId="10" fontId="91" fillId="0" borderId="37" applyFill="0" applyAlignment="0"/>
    <xf numFmtId="10" fontId="91" fillId="0" borderId="37" applyFill="0" applyAlignment="0"/>
    <xf numFmtId="10" fontId="96" fillId="0" borderId="37" applyFill="0" applyAlignment="0"/>
    <xf numFmtId="10" fontId="96" fillId="0" borderId="38" applyFill="0" applyAlignment="0"/>
    <xf numFmtId="10" fontId="91" fillId="0" borderId="38" applyFill="0" applyAlignment="0"/>
    <xf numFmtId="10" fontId="91" fillId="0" borderId="38" applyFill="0" applyAlignment="0"/>
    <xf numFmtId="10" fontId="96" fillId="0" borderId="38" applyFill="0" applyAlignment="0"/>
    <xf numFmtId="0" fontId="96" fillId="63" borderId="39">
      <alignment horizontal="center" wrapText="1"/>
      <protection hidden="1"/>
    </xf>
    <xf numFmtId="0" fontId="91" fillId="63" borderId="39">
      <alignment horizontal="center" wrapText="1"/>
      <protection hidden="1"/>
    </xf>
    <xf numFmtId="0" fontId="91" fillId="63" borderId="39">
      <alignment horizontal="center" wrapText="1"/>
      <protection hidden="1"/>
    </xf>
    <xf numFmtId="0" fontId="96" fillId="63" borderId="39">
      <alignment horizontal="center" wrapText="1"/>
      <protection hidden="1"/>
    </xf>
    <xf numFmtId="0" fontId="96" fillId="63" borderId="39" applyNumberFormat="0">
      <alignment wrapText="1"/>
      <protection hidden="1"/>
    </xf>
    <xf numFmtId="0" fontId="91" fillId="63" borderId="39" applyNumberFormat="0">
      <alignment wrapText="1"/>
      <protection hidden="1"/>
    </xf>
    <xf numFmtId="0" fontId="91" fillId="63" borderId="39" applyNumberFormat="0">
      <alignment wrapText="1"/>
      <protection hidden="1"/>
    </xf>
    <xf numFmtId="0" fontId="96" fillId="63" borderId="39" applyNumberFormat="0">
      <alignment wrapText="1"/>
      <protection hidden="1"/>
    </xf>
    <xf numFmtId="0" fontId="96" fillId="0" borderId="40" applyNumberFormat="0" applyFill="0">
      <alignment horizontal="right"/>
    </xf>
    <xf numFmtId="0" fontId="96" fillId="0" borderId="40" applyNumberFormat="0" applyFill="0">
      <alignment horizontal="right"/>
    </xf>
    <xf numFmtId="0" fontId="91" fillId="0" borderId="40" applyNumberFormat="0" applyFill="0">
      <alignment horizontal="right"/>
    </xf>
    <xf numFmtId="0" fontId="91" fillId="0" borderId="40" applyNumberFormat="0" applyFill="0">
      <alignment horizontal="right"/>
    </xf>
    <xf numFmtId="0" fontId="96" fillId="0" borderId="39" applyNumberFormat="0" applyFill="0" applyAlignment="0"/>
    <xf numFmtId="0" fontId="91" fillId="0" borderId="39" applyNumberFormat="0" applyFill="0" applyAlignment="0"/>
    <xf numFmtId="0" fontId="91" fillId="0" borderId="39" applyNumberFormat="0" applyFill="0" applyAlignment="0"/>
    <xf numFmtId="0" fontId="96" fillId="0" borderId="39" applyNumberFormat="0" applyFill="0" applyAlignment="0"/>
    <xf numFmtId="0" fontId="96" fillId="0" borderId="41" applyNumberFormat="0" applyFill="0" applyAlignment="0"/>
    <xf numFmtId="0" fontId="96" fillId="0" borderId="41" applyNumberFormat="0" applyFill="0" applyAlignment="0"/>
    <xf numFmtId="0" fontId="91" fillId="0" borderId="41" applyNumberFormat="0" applyFill="0" applyAlignment="0"/>
    <xf numFmtId="0" fontId="91" fillId="0" borderId="41" applyNumberFormat="0" applyFill="0" applyAlignment="0"/>
    <xf numFmtId="0" fontId="26" fillId="64" borderId="36" applyNumberFormat="0" applyFont="0" applyAlignment="0">
      <protection locked="0"/>
    </xf>
    <xf numFmtId="3" fontId="26" fillId="65" borderId="36" applyNumberFormat="0" applyFont="0" applyAlignment="0">
      <protection locked="0"/>
    </xf>
    <xf numFmtId="0" fontId="26" fillId="0" borderId="38" applyFill="0">
      <alignment vertical="center"/>
    </xf>
    <xf numFmtId="0" fontId="26" fillId="0" borderId="37">
      <alignment vertical="center"/>
    </xf>
    <xf numFmtId="1" fontId="91" fillId="0" borderId="41"/>
    <xf numFmtId="0" fontId="26" fillId="0" borderId="37">
      <alignment vertical="center"/>
    </xf>
    <xf numFmtId="0" fontId="26" fillId="0" borderId="36" applyNumberFormat="0" applyFill="0">
      <alignment vertical="center"/>
    </xf>
    <xf numFmtId="0" fontId="26" fillId="0" borderId="36" applyNumberFormat="0" applyFont="0" applyFill="0" applyAlignment="0"/>
    <xf numFmtId="0" fontId="26" fillId="0" borderId="42" applyNumberFormat="0" applyFont="0" applyFill="0" applyAlignment="0">
      <alignment vertical="center"/>
    </xf>
    <xf numFmtId="0" fontId="26" fillId="0" borderId="36" applyNumberFormat="0" applyFill="0" applyAlignment="0"/>
    <xf numFmtId="0" fontId="96" fillId="63" borderId="38" applyNumberFormat="0">
      <alignment horizontal="center"/>
      <protection hidden="1"/>
    </xf>
    <xf numFmtId="0" fontId="91" fillId="63" borderId="38" applyNumberFormat="0">
      <alignment horizontal="center"/>
      <protection hidden="1"/>
    </xf>
    <xf numFmtId="0" fontId="91" fillId="63" borderId="38" applyNumberFormat="0">
      <alignment horizontal="center"/>
      <protection hidden="1"/>
    </xf>
    <xf numFmtId="0" fontId="96" fillId="63" borderId="38" applyNumberFormat="0">
      <alignment horizontal="center"/>
      <protection hidden="1"/>
    </xf>
    <xf numFmtId="177" fontId="26" fillId="64" borderId="43" applyFont="0" applyAlignment="0">
      <protection locked="0"/>
    </xf>
    <xf numFmtId="177" fontId="96" fillId="65" borderId="43" applyAlignment="0">
      <protection locked="0"/>
    </xf>
    <xf numFmtId="177" fontId="96" fillId="65" borderId="43" applyAlignment="0">
      <protection locked="0"/>
    </xf>
    <xf numFmtId="177" fontId="91" fillId="65" borderId="43" applyAlignment="0">
      <protection locked="0"/>
    </xf>
    <xf numFmtId="177" fontId="91" fillId="65" borderId="43" applyAlignment="0">
      <protection locked="0"/>
    </xf>
    <xf numFmtId="177" fontId="26" fillId="64" borderId="25" applyFont="0" applyAlignment="0">
      <protection locked="0"/>
    </xf>
    <xf numFmtId="177" fontId="26" fillId="65" borderId="25" applyFont="0" applyAlignment="0">
      <protection locked="0"/>
    </xf>
    <xf numFmtId="177" fontId="26" fillId="0" borderId="44"/>
    <xf numFmtId="177" fontId="96" fillId="0" borderId="45"/>
    <xf numFmtId="177" fontId="96" fillId="0" borderId="45"/>
    <xf numFmtId="177" fontId="91" fillId="0" borderId="45"/>
    <xf numFmtId="177" fontId="91" fillId="0" borderId="45"/>
    <xf numFmtId="177" fontId="96" fillId="64" borderId="45" applyAlignment="0">
      <protection locked="0"/>
    </xf>
    <xf numFmtId="177" fontId="96" fillId="64" borderId="45" applyAlignment="0">
      <protection locked="0"/>
    </xf>
    <xf numFmtId="177" fontId="91" fillId="64" borderId="45" applyAlignment="0">
      <protection locked="0"/>
    </xf>
    <xf numFmtId="177" fontId="91" fillId="64" borderId="45" applyAlignment="0">
      <protection locked="0"/>
    </xf>
    <xf numFmtId="177" fontId="96" fillId="65" borderId="45" applyAlignment="0">
      <protection locked="0"/>
    </xf>
    <xf numFmtId="177" fontId="96" fillId="65" borderId="45" applyAlignment="0">
      <protection locked="0"/>
    </xf>
    <xf numFmtId="177" fontId="91" fillId="65" borderId="45" applyAlignment="0">
      <protection locked="0"/>
    </xf>
    <xf numFmtId="177" fontId="91" fillId="65" borderId="45" applyAlignment="0">
      <protection locked="0"/>
    </xf>
    <xf numFmtId="177" fontId="26" fillId="64" borderId="44" applyFont="0" applyAlignment="0">
      <protection locked="0"/>
    </xf>
    <xf numFmtId="177" fontId="26" fillId="65" borderId="44" applyFont="0" applyAlignment="0">
      <protection locked="0"/>
    </xf>
    <xf numFmtId="10" fontId="26" fillId="0" borderId="40" applyFont="0" applyFill="0" applyAlignment="0"/>
    <xf numFmtId="10" fontId="96" fillId="0" borderId="46" applyFill="0" applyAlignment="0"/>
    <xf numFmtId="10" fontId="96" fillId="0" borderId="46" applyFill="0" applyAlignment="0"/>
    <xf numFmtId="10" fontId="91" fillId="0" borderId="46" applyFill="0" applyAlignment="0"/>
    <xf numFmtId="10" fontId="91" fillId="0" borderId="46" applyFill="0" applyAlignment="0"/>
    <xf numFmtId="10" fontId="96" fillId="0" borderId="47" applyFill="0" applyAlignment="0"/>
    <xf numFmtId="10" fontId="96" fillId="0" borderId="47" applyFill="0" applyAlignment="0"/>
    <xf numFmtId="10" fontId="91" fillId="0" borderId="47" applyFill="0" applyAlignment="0"/>
    <xf numFmtId="10" fontId="91" fillId="0" borderId="47" applyFill="0" applyAlignment="0"/>
    <xf numFmtId="3" fontId="96" fillId="0" borderId="47"/>
    <xf numFmtId="3" fontId="96" fillId="0" borderId="47"/>
    <xf numFmtId="3" fontId="91" fillId="0" borderId="47"/>
    <xf numFmtId="3" fontId="91" fillId="0" borderId="47"/>
    <xf numFmtId="3" fontId="96" fillId="0" borderId="41" applyFill="0" applyAlignment="0"/>
    <xf numFmtId="3" fontId="91" fillId="0" borderId="41" applyFill="0" applyAlignment="0"/>
    <xf numFmtId="3" fontId="91" fillId="0" borderId="41" applyFill="0" applyAlignment="0"/>
    <xf numFmtId="3" fontId="96" fillId="0" borderId="41" applyFill="0" applyAlignment="0"/>
    <xf numFmtId="3" fontId="26" fillId="0" borderId="40" applyFont="0" applyFill="0" applyAlignment="0"/>
    <xf numFmtId="3" fontId="26" fillId="64" borderId="25" applyFont="0" applyAlignment="0">
      <protection locked="0"/>
    </xf>
    <xf numFmtId="1" fontId="26" fillId="64" borderId="25" applyFont="0" applyAlignment="0">
      <protection locked="0"/>
    </xf>
    <xf numFmtId="3" fontId="26" fillId="65" borderId="25" applyFont="0" applyAlignment="0">
      <protection locked="0"/>
    </xf>
    <xf numFmtId="10" fontId="26" fillId="64" borderId="40" applyFont="0" applyAlignment="0">
      <protection locked="0"/>
    </xf>
    <xf numFmtId="10" fontId="26" fillId="65" borderId="40" applyFont="0" applyAlignment="0">
      <protection locked="0"/>
    </xf>
    <xf numFmtId="3" fontId="96" fillId="0" borderId="46" applyFill="0" applyAlignment="0"/>
    <xf numFmtId="3" fontId="91" fillId="0" borderId="46" applyFill="0" applyAlignment="0"/>
    <xf numFmtId="3" fontId="91" fillId="0" borderId="46" applyFill="0" applyAlignment="0"/>
    <xf numFmtId="3" fontId="96" fillId="0" borderId="46" applyFill="0" applyAlignment="0"/>
    <xf numFmtId="3" fontId="96" fillId="0" borderId="48" applyFill="0" applyAlignment="0"/>
    <xf numFmtId="3" fontId="91" fillId="0" borderId="48" applyFill="0" applyAlignment="0"/>
    <xf numFmtId="3" fontId="91" fillId="0" borderId="48" applyFill="0" applyAlignment="0"/>
    <xf numFmtId="3" fontId="96" fillId="0" borderId="48" applyFill="0" applyAlignment="0"/>
    <xf numFmtId="3" fontId="96" fillId="64" borderId="37" applyAlignment="0">
      <protection locked="0"/>
    </xf>
    <xf numFmtId="3" fontId="96" fillId="64" borderId="37" applyAlignment="0">
      <protection locked="0"/>
    </xf>
    <xf numFmtId="3" fontId="91" fillId="64" borderId="37" applyAlignment="0">
      <protection locked="0"/>
    </xf>
    <xf numFmtId="3" fontId="91" fillId="64" borderId="37" applyAlignment="0">
      <protection locked="0"/>
    </xf>
    <xf numFmtId="3" fontId="96" fillId="65" borderId="37">
      <protection locked="0"/>
    </xf>
    <xf numFmtId="3" fontId="96" fillId="65" borderId="37">
      <protection locked="0"/>
    </xf>
    <xf numFmtId="3" fontId="91" fillId="65" borderId="37">
      <protection locked="0"/>
    </xf>
    <xf numFmtId="3" fontId="91" fillId="65" borderId="37">
      <protection locked="0"/>
    </xf>
    <xf numFmtId="3" fontId="96" fillId="0" borderId="36" applyFont="0" applyFill="0" applyAlignment="0"/>
    <xf numFmtId="3" fontId="26" fillId="0" borderId="36" applyAlignment="0"/>
    <xf numFmtId="3" fontId="26" fillId="0" borderId="36" applyFill="0" applyAlignment="0"/>
    <xf numFmtId="3" fontId="26" fillId="0" borderId="36" applyAlignment="0"/>
    <xf numFmtId="3" fontId="26" fillId="64" borderId="44" applyAlignment="0">
      <protection locked="0"/>
    </xf>
    <xf numFmtId="3" fontId="26" fillId="64" borderId="44" applyFont="0" applyAlignment="0">
      <protection locked="0"/>
    </xf>
    <xf numFmtId="3" fontId="26" fillId="64" borderId="44" applyAlignment="0">
      <protection locked="0"/>
    </xf>
    <xf numFmtId="3" fontId="26" fillId="65" borderId="44" applyAlignment="0">
      <protection locked="0"/>
    </xf>
    <xf numFmtId="3" fontId="96" fillId="0" borderId="38" applyFill="0" applyAlignment="0"/>
    <xf numFmtId="3" fontId="91" fillId="0" borderId="38" applyFill="0" applyAlignment="0"/>
    <xf numFmtId="3" fontId="91" fillId="0" borderId="38" applyFill="0" applyAlignment="0"/>
    <xf numFmtId="3" fontId="96" fillId="0" borderId="38" applyFill="0" applyAlignment="0"/>
    <xf numFmtId="3" fontId="96" fillId="64" borderId="37" applyAlignment="0">
      <protection locked="0"/>
    </xf>
    <xf numFmtId="3" fontId="96" fillId="64" borderId="37" applyAlignment="0">
      <protection locked="0"/>
    </xf>
    <xf numFmtId="3" fontId="91" fillId="64" borderId="37" applyAlignment="0">
      <protection locked="0"/>
    </xf>
    <xf numFmtId="3" fontId="91" fillId="64" borderId="37" applyAlignment="0">
      <protection locked="0"/>
    </xf>
    <xf numFmtId="3" fontId="26" fillId="65" borderId="37" applyFont="0" applyAlignment="0">
      <protection locked="0"/>
    </xf>
    <xf numFmtId="0" fontId="96" fillId="63" borderId="42" applyNumberFormat="0">
      <alignment horizontal="center"/>
      <protection hidden="1"/>
    </xf>
    <xf numFmtId="0" fontId="91" fillId="63" borderId="42" applyNumberFormat="0">
      <alignment horizontal="center"/>
      <protection hidden="1"/>
    </xf>
    <xf numFmtId="0" fontId="91" fillId="63" borderId="42" applyNumberFormat="0">
      <alignment horizontal="center"/>
      <protection hidden="1"/>
    </xf>
    <xf numFmtId="0" fontId="96" fillId="63" borderId="42" applyNumberFormat="0">
      <alignment horizontal="center"/>
      <protection hidden="1"/>
    </xf>
    <xf numFmtId="10" fontId="26" fillId="64" borderId="36" applyFont="0" applyAlignment="0">
      <protection locked="0"/>
    </xf>
    <xf numFmtId="10" fontId="26" fillId="65" borderId="36" applyFont="0" applyAlignment="0">
      <protection locked="0"/>
    </xf>
    <xf numFmtId="10" fontId="26" fillId="0" borderId="36" applyFill="0" applyAlignment="0"/>
    <xf numFmtId="10" fontId="26" fillId="0" borderId="36" applyFont="0" applyAlignment="0"/>
    <xf numFmtId="10" fontId="26" fillId="0" borderId="36" applyFill="0" applyAlignment="0"/>
    <xf numFmtId="10" fontId="96" fillId="0" borderId="49" applyFill="0" applyAlignment="0"/>
    <xf numFmtId="10" fontId="91" fillId="0" borderId="49" applyFill="0" applyAlignment="0"/>
    <xf numFmtId="10" fontId="91" fillId="0" borderId="49" applyFill="0" applyAlignment="0"/>
    <xf numFmtId="10" fontId="96" fillId="0" borderId="49" applyFill="0" applyAlignment="0"/>
    <xf numFmtId="10" fontId="96" fillId="0" borderId="37" applyFill="0" applyAlignment="0"/>
    <xf numFmtId="10" fontId="91" fillId="0" borderId="37" applyFill="0" applyAlignment="0"/>
    <xf numFmtId="10" fontId="91" fillId="0" borderId="37" applyFill="0" applyAlignment="0"/>
    <xf numFmtId="10" fontId="96" fillId="0" borderId="37" applyFill="0" applyAlignment="0"/>
    <xf numFmtId="0" fontId="97" fillId="10" borderId="0" applyNumberFormat="0" applyBorder="0" applyAlignment="0" applyProtection="0"/>
    <xf numFmtId="0" fontId="97" fillId="14" borderId="0" applyNumberFormat="0" applyBorder="0" applyAlignment="0" applyProtection="0"/>
    <xf numFmtId="0" fontId="97" fillId="18" borderId="0" applyNumberFormat="0" applyBorder="0" applyAlignment="0" applyProtection="0"/>
    <xf numFmtId="0" fontId="97" fillId="22" borderId="0" applyNumberFormat="0" applyBorder="0" applyAlignment="0" applyProtection="0"/>
    <xf numFmtId="0" fontId="97" fillId="26" borderId="0" applyNumberFormat="0" applyBorder="0" applyAlignment="0" applyProtection="0"/>
    <xf numFmtId="0" fontId="97" fillId="30" borderId="0" applyNumberFormat="0" applyBorder="0" applyAlignment="0" applyProtection="0"/>
    <xf numFmtId="0" fontId="97" fillId="11" borderId="0" applyNumberFormat="0" applyBorder="0" applyAlignment="0" applyProtection="0"/>
    <xf numFmtId="0" fontId="97" fillId="15" borderId="0" applyNumberFormat="0" applyBorder="0" applyAlignment="0" applyProtection="0"/>
    <xf numFmtId="0" fontId="97" fillId="19" borderId="0" applyNumberFormat="0" applyBorder="0" applyAlignment="0" applyProtection="0"/>
    <xf numFmtId="0" fontId="97" fillId="23" borderId="0" applyNumberFormat="0" applyBorder="0" applyAlignment="0" applyProtection="0"/>
    <xf numFmtId="0" fontId="97" fillId="27" borderId="0" applyNumberFormat="0" applyBorder="0" applyAlignment="0" applyProtection="0"/>
    <xf numFmtId="0" fontId="97" fillId="31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99" fillId="0" borderId="0">
      <protection locked="0"/>
    </xf>
    <xf numFmtId="176" fontId="100" fillId="0" borderId="0" applyNumberFormat="0" applyFill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31" fillId="68" borderId="0" applyNumberFormat="0" applyBorder="0" applyAlignment="0" applyProtection="0"/>
    <xf numFmtId="0" fontId="98" fillId="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31" fillId="71" borderId="0" applyNumberFormat="0" applyBorder="0" applyAlignment="0" applyProtection="0"/>
    <xf numFmtId="0" fontId="98" fillId="13" borderId="0" applyNumberFormat="0" applyBorder="0" applyAlignment="0" applyProtection="0"/>
    <xf numFmtId="0" fontId="28" fillId="72" borderId="0" applyNumberFormat="0" applyBorder="0" applyAlignment="0" applyProtection="0"/>
    <xf numFmtId="0" fontId="28" fillId="73" borderId="0" applyNumberFormat="0" applyBorder="0" applyAlignment="0" applyProtection="0"/>
    <xf numFmtId="0" fontId="31" fillId="74" borderId="0" applyNumberFormat="0" applyBorder="0" applyAlignment="0" applyProtection="0"/>
    <xf numFmtId="0" fontId="98" fillId="17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31" fillId="74" borderId="0" applyNumberFormat="0" applyBorder="0" applyAlignment="0" applyProtection="0"/>
    <xf numFmtId="0" fontId="98" fillId="21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31" fillId="67" borderId="0" applyNumberFormat="0" applyBorder="0" applyAlignment="0" applyProtection="0"/>
    <xf numFmtId="0" fontId="98" fillId="25" borderId="0" applyNumberFormat="0" applyBorder="0" applyAlignment="0" applyProtection="0"/>
    <xf numFmtId="0" fontId="28" fillId="75" borderId="0" applyNumberFormat="0" applyBorder="0" applyAlignment="0" applyProtection="0"/>
    <xf numFmtId="0" fontId="28" fillId="70" borderId="0" applyNumberFormat="0" applyBorder="0" applyAlignment="0" applyProtection="0"/>
    <xf numFmtId="0" fontId="31" fillId="76" borderId="0" applyNumberFormat="0" applyBorder="0" applyAlignment="0" applyProtection="0"/>
    <xf numFmtId="0" fontId="98" fillId="29" borderId="0" applyNumberFormat="0" applyBorder="0" applyAlignment="0" applyProtection="0"/>
    <xf numFmtId="0" fontId="48" fillId="0" borderId="0" applyNumberFormat="0" applyFill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176" fontId="10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2" fillId="0" borderId="0">
      <alignment horizontal="center" wrapText="1"/>
      <protection locked="0"/>
    </xf>
    <xf numFmtId="0" fontId="33" fillId="46" borderId="13" applyNumberFormat="0" applyAlignment="0" applyProtection="0"/>
    <xf numFmtId="176" fontId="103" fillId="0" borderId="16" applyNumberFormat="0" applyFill="0" applyAlignment="0" applyProtection="0"/>
    <xf numFmtId="0" fontId="104" fillId="3" borderId="0" applyNumberFormat="0" applyBorder="0" applyAlignment="0" applyProtection="0"/>
    <xf numFmtId="0" fontId="40" fillId="0" borderId="16" applyNumberFormat="0" applyFill="0" applyAlignment="0" applyProtection="0"/>
    <xf numFmtId="176" fontId="105" fillId="0" borderId="21" applyNumberFormat="0" applyFill="0" applyAlignment="0" applyProtection="0"/>
    <xf numFmtId="176" fontId="106" fillId="0" borderId="22" applyNumberFormat="0" applyFill="0" applyAlignment="0" applyProtection="0"/>
    <xf numFmtId="176" fontId="107" fillId="0" borderId="23" applyNumberFormat="0" applyFill="0" applyAlignment="0" applyProtection="0"/>
    <xf numFmtId="176" fontId="107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178" fontId="108" fillId="0" borderId="0" applyFill="0" applyBorder="0" applyAlignment="0" applyProtection="0"/>
    <xf numFmtId="0" fontId="36" fillId="46" borderId="14" applyNumberFormat="0" applyAlignment="0" applyProtection="0"/>
    <xf numFmtId="49" fontId="109" fillId="0" borderId="0" applyFont="0" applyFill="0" applyBorder="0" applyAlignment="0" applyProtection="0">
      <alignment horizontal="left"/>
    </xf>
    <xf numFmtId="179" fontId="110" fillId="0" borderId="0" applyAlignment="0" applyProtection="0"/>
    <xf numFmtId="180" fontId="111" fillId="0" borderId="0" applyFill="0" applyBorder="0" applyAlignment="0" applyProtection="0"/>
    <xf numFmtId="49" fontId="111" fillId="0" borderId="0" applyNumberFormat="0" applyAlignment="0" applyProtection="0">
      <alignment horizontal="left"/>
    </xf>
    <xf numFmtId="49" fontId="112" fillId="0" borderId="50" applyNumberFormat="0" applyAlignment="0" applyProtection="0">
      <alignment horizontal="left" wrapText="1"/>
    </xf>
    <xf numFmtId="49" fontId="112" fillId="0" borderId="0" applyNumberFormat="0" applyAlignment="0" applyProtection="0">
      <alignment horizontal="left" wrapText="1"/>
    </xf>
    <xf numFmtId="49" fontId="113" fillId="0" borderId="0" applyAlignment="0" applyProtection="0">
      <alignment horizontal="left"/>
    </xf>
    <xf numFmtId="0" fontId="114" fillId="0" borderId="0" applyNumberFormat="0" applyFill="0" applyBorder="0" applyProtection="0">
      <alignment horizontal="left"/>
    </xf>
    <xf numFmtId="176" fontId="115" fillId="46" borderId="13" applyNumberFormat="0" applyAlignment="0" applyProtection="0"/>
    <xf numFmtId="169" fontId="26" fillId="77" borderId="51" applyNumberFormat="0">
      <alignment vertical="center"/>
    </xf>
    <xf numFmtId="0" fontId="116" fillId="6" borderId="4" applyNumberFormat="0" applyAlignment="0" applyProtection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" fontId="111" fillId="0" borderId="52" applyAlignment="0">
      <alignment horizontal="left" vertical="center"/>
    </xf>
    <xf numFmtId="0" fontId="117" fillId="7" borderId="7" applyNumberFormat="0" applyAlignment="0" applyProtection="0"/>
    <xf numFmtId="0" fontId="33" fillId="46" borderId="13" applyNumberFormat="0" applyAlignment="0" applyProtection="0"/>
    <xf numFmtId="0" fontId="118" fillId="0" borderId="42">
      <alignment horizontal="center"/>
    </xf>
    <xf numFmtId="0" fontId="119" fillId="0" borderId="0" applyNumberFormat="0" applyFill="0" applyBorder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0" fillId="0" borderId="0" applyFont="0" applyFill="0" applyBorder="0" applyAlignment="0" applyProtection="0"/>
    <xf numFmtId="43" fontId="92" fillId="0" borderId="0" applyFont="0" applyFill="0" applyBorder="0" applyAlignment="0" applyProtection="0"/>
    <xf numFmtId="3" fontId="28" fillId="0" borderId="0">
      <alignment vertical="top"/>
    </xf>
    <xf numFmtId="43" fontId="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183" fontId="1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22" fillId="0" borderId="0" applyFill="0" applyBorder="0" applyAlignment="0" applyProtection="0"/>
    <xf numFmtId="184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85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Protection="0">
      <alignment horizontal="left"/>
    </xf>
    <xf numFmtId="0" fontId="43" fillId="39" borderId="14" applyNumberFormat="0" applyAlignment="0" applyProtection="0"/>
    <xf numFmtId="0" fontId="46" fillId="78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0" borderId="18" applyNumberFormat="0" applyFill="0" applyAlignment="0" applyProtection="0"/>
    <xf numFmtId="0" fontId="48" fillId="0" borderId="0" applyNumberFormat="0" applyFill="0" applyBorder="0" applyAlignment="0" applyProtection="0"/>
    <xf numFmtId="0" fontId="126" fillId="0" borderId="0" applyNumberFormat="0" applyFill="0" applyBorder="0" applyProtection="0">
      <alignment horizontal="right"/>
    </xf>
    <xf numFmtId="0" fontId="127" fillId="0" borderId="0" applyNumberFormat="0" applyFill="0" applyBorder="0" applyAlignment="0" applyProtection="0"/>
    <xf numFmtId="0" fontId="128" fillId="0" borderId="0">
      <alignment horizontal="center" wrapText="1"/>
    </xf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2" fontId="123" fillId="0" borderId="0" applyFont="0" applyFill="0" applyBorder="0" applyAlignment="0" applyProtection="0"/>
    <xf numFmtId="0" fontId="129" fillId="0" borderId="0" applyNumberFormat="0" applyFill="0" applyBorder="0" applyAlignment="0"/>
    <xf numFmtId="0" fontId="130" fillId="0" borderId="0" applyNumberFormat="0" applyFill="0" applyBorder="0" applyProtection="0">
      <alignment horizontal="right"/>
    </xf>
    <xf numFmtId="187" fontId="22" fillId="0" borderId="0">
      <alignment horizontal="right"/>
    </xf>
    <xf numFmtId="3" fontId="24" fillId="0" borderId="53" applyFont="0" applyBorder="0">
      <alignment horizontal="right"/>
    </xf>
    <xf numFmtId="0" fontId="131" fillId="0" borderId="0" applyNumberFormat="0" applyFill="0" applyBorder="0" applyAlignment="0" applyProtection="0">
      <alignment vertical="top"/>
      <protection locked="0"/>
    </xf>
    <xf numFmtId="0" fontId="43" fillId="39" borderId="14" applyNumberFormat="0" applyAlignment="0" applyProtection="0"/>
    <xf numFmtId="0" fontId="132" fillId="2" borderId="0" applyNumberFormat="0" applyBorder="0" applyAlignment="0" applyProtection="0"/>
    <xf numFmtId="38" fontId="41" fillId="63" borderId="0" applyNumberFormat="0" applyBorder="0" applyAlignment="0" applyProtection="0"/>
    <xf numFmtId="0" fontId="38" fillId="36" borderId="0" applyNumberFormat="0" applyBorder="0" applyAlignment="0" applyProtection="0"/>
    <xf numFmtId="0" fontId="133" fillId="0" borderId="12" applyNumberFormat="0" applyAlignment="0" applyProtection="0">
      <alignment horizontal="left" vertical="center"/>
    </xf>
    <xf numFmtId="0" fontId="133" fillId="0" borderId="35">
      <alignment horizontal="left" vertical="center"/>
    </xf>
    <xf numFmtId="188" fontId="24" fillId="0" borderId="0" applyFill="0" applyBorder="0" applyAlignment="0" applyProtection="0"/>
    <xf numFmtId="0" fontId="134" fillId="0" borderId="0" applyNumberFormat="0" applyFill="0" applyBorder="0" applyAlignment="0" applyProtection="0"/>
    <xf numFmtId="0" fontId="36" fillId="46" borderId="14" applyNumberFormat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10" fontId="41" fillId="58" borderId="39" applyNumberFormat="0" applyBorder="0" applyAlignment="0" applyProtection="0"/>
    <xf numFmtId="0" fontId="136" fillId="5" borderId="4" applyNumberFormat="0" applyAlignment="0" applyProtection="0"/>
    <xf numFmtId="189" fontId="137" fillId="59" borderId="0"/>
    <xf numFmtId="0" fontId="39" fillId="57" borderId="15" applyNumberFormat="0" applyAlignment="0" applyProtection="0"/>
    <xf numFmtId="0" fontId="67" fillId="0" borderId="0" applyNumberFormat="0" applyFill="0" applyBorder="0" applyProtection="0">
      <alignment horizontal="left"/>
    </xf>
    <xf numFmtId="0" fontId="38" fillId="36" borderId="0" applyNumberFormat="0" applyBorder="0" applyAlignment="0" applyProtection="0"/>
    <xf numFmtId="165" fontId="138" fillId="0" borderId="0" applyFont="0" applyFill="0" applyBorder="0" applyAlignment="0" applyProtection="0"/>
    <xf numFmtId="167" fontId="138" fillId="0" borderId="0" applyFont="0" applyFill="0" applyBorder="0" applyAlignment="0" applyProtection="0"/>
    <xf numFmtId="0" fontId="35" fillId="35" borderId="0" applyNumberFormat="0" applyBorder="0" applyAlignment="0" applyProtection="0"/>
    <xf numFmtId="38" fontId="139" fillId="0" borderId="0"/>
    <xf numFmtId="38" fontId="140" fillId="0" borderId="0"/>
    <xf numFmtId="38" fontId="141" fillId="0" borderId="0"/>
    <xf numFmtId="38" fontId="142" fillId="0" borderId="0"/>
    <xf numFmtId="0" fontId="22" fillId="0" borderId="0"/>
    <xf numFmtId="0" fontId="22" fillId="0" borderId="0"/>
    <xf numFmtId="0" fontId="91" fillId="81" borderId="0" applyBorder="0">
      <alignment horizontal="center"/>
    </xf>
    <xf numFmtId="0" fontId="143" fillId="0" borderId="6" applyNumberFormat="0" applyFill="0" applyAlignment="0" applyProtection="0"/>
    <xf numFmtId="189" fontId="144" fillId="82" borderId="0"/>
    <xf numFmtId="190" fontId="24" fillId="0" borderId="0" applyFont="0" applyFill="0" applyBorder="0" applyAlignment="0" applyProtection="0"/>
    <xf numFmtId="38" fontId="145" fillId="0" borderId="0" applyFont="0" applyFill="0" applyBorder="0" applyAlignment="0" applyProtection="0"/>
    <xf numFmtId="40" fontId="145" fillId="0" borderId="0" applyFont="0" applyFill="0" applyBorder="0" applyAlignment="0" applyProtection="0"/>
    <xf numFmtId="6" fontId="24" fillId="0" borderId="0" applyFont="0" applyFill="0" applyProtection="0"/>
    <xf numFmtId="8" fontId="24" fillId="0" borderId="0" applyFont="0" applyFill="0" applyProtection="0"/>
    <xf numFmtId="6" fontId="145" fillId="0" borderId="0" applyFont="0" applyFill="0" applyBorder="0" applyAlignment="0" applyProtection="0"/>
    <xf numFmtId="8" fontId="145" fillId="0" borderId="0" applyFont="0" applyFill="0" applyBorder="0" applyAlignment="0" applyProtection="0"/>
    <xf numFmtId="10" fontId="24" fillId="0" borderId="0" applyFont="0" applyFill="0" applyProtection="0"/>
    <xf numFmtId="12" fontId="24" fillId="0" borderId="0" applyFont="0" applyFill="0" applyProtection="0"/>
    <xf numFmtId="0" fontId="146" fillId="4" borderId="0" applyNumberFormat="0" applyBorder="0" applyAlignment="0" applyProtection="0"/>
    <xf numFmtId="191" fontId="147" fillId="0" borderId="0"/>
    <xf numFmtId="0" fontId="1" fillId="0" borderId="0"/>
    <xf numFmtId="0" fontId="148" fillId="0" borderId="0"/>
    <xf numFmtId="4" fontId="149" fillId="0" borderId="0">
      <alignment horizontal="center" vertical="center"/>
    </xf>
    <xf numFmtId="0" fontId="150" fillId="0" borderId="0" applyNumberFormat="0" applyFill="0" applyBorder="0" applyAlignment="0" applyProtection="0"/>
    <xf numFmtId="176" fontId="150" fillId="0" borderId="0" applyNumberFormat="0" applyFill="0" applyBorder="0" applyAlignment="0" applyProtection="0"/>
    <xf numFmtId="0" fontId="120" fillId="0" borderId="0"/>
    <xf numFmtId="176" fontId="120" fillId="0" borderId="0"/>
    <xf numFmtId="176" fontId="150" fillId="0" borderId="0" applyNumberFormat="0" applyFill="0" applyBorder="0" applyAlignment="0" applyProtection="0"/>
    <xf numFmtId="0" fontId="1" fillId="0" borderId="0"/>
    <xf numFmtId="0" fontId="97" fillId="0" borderId="0"/>
    <xf numFmtId="0" fontId="92" fillId="0" borderId="0">
      <alignment vertical="top"/>
    </xf>
    <xf numFmtId="0" fontId="26" fillId="0" borderId="0"/>
    <xf numFmtId="0" fontId="1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92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151" fillId="0" borderId="0"/>
    <xf numFmtId="0" fontId="152" fillId="0" borderId="0"/>
    <xf numFmtId="0" fontId="28" fillId="41" borderId="24" applyNumberFormat="0" applyFont="0" applyAlignment="0" applyProtection="0"/>
    <xf numFmtId="0" fontId="28" fillId="41" borderId="24" applyNumberFormat="0" applyFont="0" applyAlignment="0" applyProtection="0"/>
    <xf numFmtId="0" fontId="64" fillId="47" borderId="0" applyNumberFormat="0" applyBorder="0" applyAlignment="0" applyProtection="0"/>
    <xf numFmtId="0" fontId="153" fillId="0" borderId="0" applyNumberFormat="0" applyFill="0" applyBorder="0" applyProtection="0">
      <alignment horizontal="left"/>
    </xf>
    <xf numFmtId="0" fontId="154" fillId="6" borderId="5" applyNumberFormat="0" applyAlignment="0" applyProtection="0"/>
    <xf numFmtId="14" fontId="102" fillId="0" borderId="0">
      <alignment horizontal="center" wrapText="1"/>
      <protection locked="0"/>
    </xf>
    <xf numFmtId="10" fontId="24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28" fillId="0" borderId="0" applyFont="0" applyFill="0" applyBorder="0" applyAlignment="0" applyProtection="0"/>
    <xf numFmtId="13" fontId="24" fillId="0" borderId="0" applyFont="0" applyFill="0" applyProtection="0"/>
    <xf numFmtId="0" fontId="156" fillId="0" borderId="0" applyNumberFormat="0" applyFill="0" applyBorder="0" applyProtection="0">
      <alignment horizontal="right"/>
    </xf>
    <xf numFmtId="4" fontId="24" fillId="0" borderId="0" applyFont="0" applyFill="0" applyBorder="0" applyProtection="0">
      <alignment horizontal="right"/>
    </xf>
    <xf numFmtId="4" fontId="157" fillId="47" borderId="54" applyNumberFormat="0" applyProtection="0">
      <alignment vertical="center"/>
    </xf>
    <xf numFmtId="4" fontId="158" fillId="47" borderId="54" applyNumberFormat="0" applyProtection="0">
      <alignment vertical="center"/>
    </xf>
    <xf numFmtId="4" fontId="157" fillId="47" borderId="54" applyNumberFormat="0" applyProtection="0">
      <alignment horizontal="left" vertical="center" indent="1"/>
    </xf>
    <xf numFmtId="0" fontId="157" fillId="47" borderId="54" applyNumberFormat="0" applyProtection="0">
      <alignment horizontal="left" vertical="top" indent="1"/>
    </xf>
    <xf numFmtId="4" fontId="157" fillId="83" borderId="0" applyNumberFormat="0" applyProtection="0">
      <alignment horizontal="left" vertical="center" indent="1"/>
    </xf>
    <xf numFmtId="4" fontId="67" fillId="35" borderId="54" applyNumberFormat="0" applyProtection="0">
      <alignment horizontal="right" vertical="center"/>
    </xf>
    <xf numFmtId="4" fontId="67" fillId="43" borderId="54" applyNumberFormat="0" applyProtection="0">
      <alignment horizontal="right" vertical="center"/>
    </xf>
    <xf numFmtId="4" fontId="67" fillId="53" borderId="54" applyNumberFormat="0" applyProtection="0">
      <alignment horizontal="right" vertical="center"/>
    </xf>
    <xf numFmtId="4" fontId="67" fillId="45" borderId="54" applyNumberFormat="0" applyProtection="0">
      <alignment horizontal="right" vertical="center"/>
    </xf>
    <xf numFmtId="4" fontId="67" fillId="51" borderId="54" applyNumberFormat="0" applyProtection="0">
      <alignment horizontal="right" vertical="center"/>
    </xf>
    <xf numFmtId="4" fontId="67" fillId="55" borderId="54" applyNumberFormat="0" applyProtection="0">
      <alignment horizontal="right" vertical="center"/>
    </xf>
    <xf numFmtId="4" fontId="67" fillId="54" borderId="54" applyNumberFormat="0" applyProtection="0">
      <alignment horizontal="right" vertical="center"/>
    </xf>
    <xf numFmtId="4" fontId="67" fillId="84" borderId="54" applyNumberFormat="0" applyProtection="0">
      <alignment horizontal="right" vertical="center"/>
    </xf>
    <xf numFmtId="4" fontId="67" fillId="44" borderId="54" applyNumberFormat="0" applyProtection="0">
      <alignment horizontal="right" vertical="center"/>
    </xf>
    <xf numFmtId="4" fontId="157" fillId="85" borderId="55" applyNumberFormat="0" applyProtection="0">
      <alignment horizontal="left" vertical="center" indent="1"/>
    </xf>
    <xf numFmtId="4" fontId="67" fillId="86" borderId="0" applyNumberFormat="0" applyProtection="0">
      <alignment horizontal="left" vertical="center" indent="1"/>
    </xf>
    <xf numFmtId="4" fontId="159" fillId="56" borderId="0" applyNumberFormat="0" applyProtection="0">
      <alignment horizontal="left" vertical="center" indent="1"/>
    </xf>
    <xf numFmtId="4" fontId="67" fillId="83" borderId="54" applyNumberFormat="0" applyProtection="0">
      <alignment horizontal="right" vertical="center"/>
    </xf>
    <xf numFmtId="4" fontId="150" fillId="86" borderId="0" applyNumberFormat="0" applyProtection="0">
      <alignment horizontal="left" vertical="center" indent="1"/>
    </xf>
    <xf numFmtId="4" fontId="150" fillId="83" borderId="0" applyNumberFormat="0" applyProtection="0">
      <alignment horizontal="left" vertical="center" indent="1"/>
    </xf>
    <xf numFmtId="0" fontId="24" fillId="56" borderId="54" applyNumberFormat="0" applyProtection="0">
      <alignment horizontal="left" vertical="center" indent="1"/>
    </xf>
    <xf numFmtId="0" fontId="24" fillId="56" borderId="54" applyNumberFormat="0" applyProtection="0">
      <alignment horizontal="left" vertical="top" indent="1"/>
    </xf>
    <xf numFmtId="0" fontId="24" fillId="83" borderId="54" applyNumberFormat="0" applyProtection="0">
      <alignment horizontal="left" vertical="center" indent="1"/>
    </xf>
    <xf numFmtId="0" fontId="24" fillId="83" borderId="54" applyNumberFormat="0" applyProtection="0">
      <alignment horizontal="left" vertical="top" indent="1"/>
    </xf>
    <xf numFmtId="0" fontId="24" fillId="42" borderId="54" applyNumberFormat="0" applyProtection="0">
      <alignment horizontal="left" vertical="center" indent="1"/>
    </xf>
    <xf numFmtId="0" fontId="24" fillId="42" borderId="54" applyNumberFormat="0" applyProtection="0">
      <alignment horizontal="left" vertical="top" indent="1"/>
    </xf>
    <xf numFmtId="0" fontId="24" fillId="86" borderId="54" applyNumberFormat="0" applyProtection="0">
      <alignment horizontal="left" vertical="center" indent="1"/>
    </xf>
    <xf numFmtId="0" fontId="24" fillId="86" borderId="54" applyNumberFormat="0" applyProtection="0">
      <alignment horizontal="left" vertical="top" indent="1"/>
    </xf>
    <xf numFmtId="0" fontId="24" fillId="40" borderId="39" applyNumberFormat="0">
      <protection locked="0"/>
    </xf>
    <xf numFmtId="4" fontId="67" fillId="41" borderId="54" applyNumberFormat="0" applyProtection="0">
      <alignment vertical="center"/>
    </xf>
    <xf numFmtId="4" fontId="160" fillId="41" borderId="54" applyNumberFormat="0" applyProtection="0">
      <alignment vertical="center"/>
    </xf>
    <xf numFmtId="4" fontId="67" fillId="41" borderId="54" applyNumberFormat="0" applyProtection="0">
      <alignment horizontal="left" vertical="center" indent="1"/>
    </xf>
    <xf numFmtId="0" fontId="67" fillId="41" borderId="54" applyNumberFormat="0" applyProtection="0">
      <alignment horizontal="left" vertical="top" indent="1"/>
    </xf>
    <xf numFmtId="4" fontId="67" fillId="86" borderId="54" applyNumberFormat="0" applyProtection="0">
      <alignment horizontal="right" vertical="center"/>
    </xf>
    <xf numFmtId="4" fontId="160" fillId="86" borderId="54" applyNumberFormat="0" applyProtection="0">
      <alignment horizontal="right" vertical="center"/>
    </xf>
    <xf numFmtId="4" fontId="67" fillId="83" borderId="54" applyNumberFormat="0" applyProtection="0">
      <alignment horizontal="left" vertical="center" indent="1"/>
    </xf>
    <xf numFmtId="0" fontId="67" fillId="83" borderId="54" applyNumberFormat="0" applyProtection="0">
      <alignment horizontal="left" vertical="top" indent="1"/>
    </xf>
    <xf numFmtId="4" fontId="161" fillId="59" borderId="0" applyNumberFormat="0" applyProtection="0">
      <alignment horizontal="left" vertical="center" indent="1"/>
    </xf>
    <xf numFmtId="4" fontId="162" fillId="86" borderId="54" applyNumberFormat="0" applyProtection="0">
      <alignment horizontal="right" vertical="center"/>
    </xf>
    <xf numFmtId="0" fontId="35" fillId="35" borderId="0" applyNumberFormat="0" applyBorder="0" applyAlignment="0" applyProtection="0"/>
    <xf numFmtId="0" fontId="78" fillId="0" borderId="0" applyNumberFormat="0" applyFill="0" applyBorder="0" applyAlignment="0" applyProtection="0"/>
    <xf numFmtId="192" fontId="163" fillId="0" borderId="0" applyNumberFormat="0" applyFill="0" applyBorder="0" applyAlignment="0" applyProtection="0"/>
    <xf numFmtId="192" fontId="164" fillId="87" borderId="0" applyNumberFormat="0" applyFont="0" applyBorder="0" applyAlignment="0" applyProtection="0"/>
    <xf numFmtId="0" fontId="164" fillId="0" borderId="0" applyFill="0" applyBorder="0" applyProtection="0"/>
    <xf numFmtId="192" fontId="164" fillId="88" borderId="0" applyNumberFormat="0" applyFont="0" applyBorder="0" applyAlignment="0" applyProtection="0"/>
    <xf numFmtId="193" fontId="164" fillId="0" borderId="0" applyFill="0" applyBorder="0" applyAlignment="0" applyProtection="0"/>
    <xf numFmtId="192" fontId="165" fillId="0" borderId="0" applyNumberFormat="0" applyAlignment="0" applyProtection="0"/>
    <xf numFmtId="0" fontId="166" fillId="0" borderId="56" applyProtection="0">
      <alignment horizontal="right" wrapText="1"/>
    </xf>
    <xf numFmtId="0" fontId="166" fillId="0" borderId="0" applyProtection="0">
      <alignment wrapText="1"/>
    </xf>
    <xf numFmtId="192" fontId="167" fillId="0" borderId="57" applyNumberFormat="0" applyFill="0" applyAlignment="0" applyProtection="0"/>
    <xf numFmtId="0" fontId="4" fillId="0" borderId="0" applyAlignment="0" applyProtection="0"/>
    <xf numFmtId="192" fontId="167" fillId="0" borderId="58" applyNumberFormat="0" applyFill="0" applyAlignment="0" applyProtection="0"/>
    <xf numFmtId="0" fontId="26" fillId="0" borderId="0"/>
    <xf numFmtId="0" fontId="24" fillId="0" borderId="0"/>
    <xf numFmtId="0" fontId="150" fillId="0" borderId="0">
      <alignment vertical="top"/>
    </xf>
    <xf numFmtId="0" fontId="168" fillId="89" borderId="0" applyNumberFormat="0" applyBorder="0" applyAlignment="0">
      <protection hidden="1"/>
    </xf>
    <xf numFmtId="49" fontId="96" fillId="63" borderId="39">
      <alignment wrapText="1"/>
    </xf>
    <xf numFmtId="0" fontId="46" fillId="0" borderId="18" applyNumberFormat="0" applyFill="0" applyAlignment="0" applyProtection="0"/>
    <xf numFmtId="0" fontId="169" fillId="0" borderId="9" applyNumberFormat="0" applyFill="0" applyAlignment="0" applyProtection="0"/>
    <xf numFmtId="0" fontId="76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170" fillId="0" borderId="0"/>
    <xf numFmtId="176" fontId="171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164" fontId="138" fillId="0" borderId="0" applyFont="0" applyFill="0" applyBorder="0" applyAlignment="0" applyProtection="0"/>
    <xf numFmtId="166" fontId="138" fillId="0" borderId="0" applyFont="0" applyFill="0" applyBorder="0" applyAlignment="0" applyProtection="0"/>
    <xf numFmtId="0" fontId="172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173" fillId="0" borderId="0" applyNumberFormat="0" applyFill="0" applyBorder="0" applyProtection="0">
      <alignment horizontal="right"/>
    </xf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/>
    <xf numFmtId="0" fontId="39" fillId="57" borderId="15" applyNumberFormat="0" applyAlignment="0" applyProtection="0"/>
    <xf numFmtId="0" fontId="176" fillId="0" borderId="0" applyNumberFormat="0"/>
    <xf numFmtId="0" fontId="26" fillId="0" borderId="0"/>
    <xf numFmtId="0" fontId="26" fillId="0" borderId="0"/>
    <xf numFmtId="167" fontId="26" fillId="0" borderId="0" applyFont="0" applyFill="0" applyBorder="0" applyAlignment="0" applyProtection="0"/>
    <xf numFmtId="0" fontId="1" fillId="0" borderId="0"/>
    <xf numFmtId="0" fontId="177" fillId="0" borderId="0"/>
    <xf numFmtId="0" fontId="177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72" fillId="0" borderId="0"/>
    <xf numFmtId="9" fontId="2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7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45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1" fillId="0" borderId="0"/>
    <xf numFmtId="0" fontId="26" fillId="41" borderId="24" applyNumberFormat="0" applyFont="0" applyAlignment="0" applyProtection="0"/>
    <xf numFmtId="9" fontId="4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8" fillId="0" borderId="0"/>
    <xf numFmtId="0" fontId="150" fillId="0" borderId="0" applyNumberFormat="0" applyFill="0" applyBorder="0" applyAlignment="0" applyProtection="0"/>
    <xf numFmtId="0" fontId="1" fillId="0" borderId="0"/>
    <xf numFmtId="0" fontId="121" fillId="0" borderId="0">
      <alignment vertical="top"/>
    </xf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55" fillId="0" borderId="0" applyFont="0" applyFill="0" applyBorder="0" applyAlignment="0" applyProtection="0"/>
    <xf numFmtId="0" fontId="1" fillId="0" borderId="0"/>
    <xf numFmtId="0" fontId="92" fillId="0" borderId="0">
      <alignment vertical="top"/>
    </xf>
    <xf numFmtId="0" fontId="92" fillId="0" borderId="0">
      <alignment vertical="top"/>
    </xf>
    <xf numFmtId="0" fontId="1" fillId="0" borderId="0"/>
    <xf numFmtId="0" fontId="92" fillId="0" borderId="0">
      <alignment vertical="top"/>
    </xf>
    <xf numFmtId="0" fontId="178" fillId="0" borderId="0"/>
    <xf numFmtId="0" fontId="150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149" fillId="0" borderId="0">
      <alignment horizontal="center" vertical="center"/>
    </xf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97" fontId="24" fillId="0" borderId="0" applyFont="0" applyFill="0" applyBorder="0" applyAlignment="0" applyProtection="0"/>
    <xf numFmtId="198" fontId="26" fillId="0" borderId="0" applyFont="0" applyFill="0" applyBorder="0" applyAlignment="0" applyProtection="0"/>
    <xf numFmtId="173" fontId="124" fillId="0" borderId="0" applyFont="0" applyFill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176" fontId="92" fillId="0" borderId="0">
      <alignment vertical="top"/>
    </xf>
    <xf numFmtId="0" fontId="178" fillId="0" borderId="0"/>
    <xf numFmtId="0" fontId="1" fillId="0" borderId="0"/>
    <xf numFmtId="0" fontId="178" fillId="0" borderId="0"/>
    <xf numFmtId="0" fontId="178" fillId="0" borderId="0"/>
    <xf numFmtId="0" fontId="155" fillId="0" borderId="0"/>
    <xf numFmtId="9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7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79" fillId="0" borderId="0" applyFont="0" applyFill="0" applyBorder="0" applyAlignment="0" applyProtection="0"/>
    <xf numFmtId="43" fontId="159" fillId="0" borderId="0" applyFont="0" applyFill="0" applyBorder="0" applyAlignment="0" applyProtection="0"/>
    <xf numFmtId="192" fontId="164" fillId="0" borderId="0"/>
    <xf numFmtId="0" fontId="1" fillId="0" borderId="0"/>
    <xf numFmtId="0" fontId="24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2" fillId="0" borderId="0"/>
    <xf numFmtId="43" fontId="121" fillId="0" borderId="0" applyFont="0" applyFill="0" applyBorder="0" applyAlignment="0" applyProtection="0"/>
    <xf numFmtId="0" fontId="19" fillId="0" borderId="0"/>
    <xf numFmtId="0" fontId="182" fillId="0" borderId="0"/>
    <xf numFmtId="0" fontId="182" fillId="0" borderId="0"/>
    <xf numFmtId="44" fontId="1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43" fontId="19" fillId="0" borderId="0" applyFont="0" applyFill="0" applyBorder="0" applyAlignment="0" applyProtection="0"/>
    <xf numFmtId="0" fontId="19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167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1" fillId="0" borderId="0" applyFont="0" applyFill="0" applyBorder="0" applyAlignment="0" applyProtection="0"/>
    <xf numFmtId="0" fontId="182" fillId="0" borderId="0"/>
    <xf numFmtId="0" fontId="182" fillId="0" borderId="0"/>
    <xf numFmtId="0" fontId="1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113" fillId="0" borderId="0" applyAlignment="0" applyProtection="0">
      <alignment horizontal="left"/>
    </xf>
    <xf numFmtId="49" fontId="113" fillId="0" borderId="0" applyAlignment="0" applyProtection="0">
      <alignment horizontal="left"/>
    </xf>
    <xf numFmtId="0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0" borderId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6" fillId="41" borderId="65" applyNumberFormat="0" applyFont="0" applyAlignment="0" applyProtection="0"/>
    <xf numFmtId="0" fontId="43" fillId="39" borderId="62" applyNumberFormat="0" applyAlignment="0" applyProtection="0"/>
    <xf numFmtId="0" fontId="33" fillId="46" borderId="69" applyNumberFormat="0" applyAlignment="0" applyProtection="0"/>
    <xf numFmtId="0" fontId="26" fillId="41" borderId="65" applyNumberFormat="0" applyFont="0" applyAlignment="0" applyProtection="0"/>
    <xf numFmtId="0" fontId="28" fillId="41" borderId="73" applyNumberFormat="0" applyFont="0" applyAlignment="0" applyProtection="0"/>
    <xf numFmtId="0" fontId="46" fillId="0" borderId="71" applyNumberFormat="0" applyFill="0" applyAlignment="0" applyProtection="0"/>
    <xf numFmtId="0" fontId="28" fillId="41" borderId="73" applyNumberFormat="0" applyFont="0" applyAlignment="0" applyProtection="0"/>
    <xf numFmtId="0" fontId="27" fillId="0" borderId="66"/>
    <xf numFmtId="0" fontId="26" fillId="41" borderId="73" applyNumberFormat="0" applyFont="0" applyAlignment="0" applyProtection="0"/>
    <xf numFmtId="0" fontId="43" fillId="39" borderId="70" applyNumberFormat="0" applyAlignment="0" applyProtection="0"/>
    <xf numFmtId="0" fontId="34" fillId="46" borderId="69" applyNumberFormat="0" applyAlignment="0" applyProtection="0"/>
    <xf numFmtId="0" fontId="44" fillId="39" borderId="62" applyNumberFormat="0" applyAlignment="0" applyProtection="0"/>
    <xf numFmtId="0" fontId="33" fillId="40" borderId="61" applyNumberFormat="0" applyAlignment="0" applyProtection="0"/>
    <xf numFmtId="0" fontId="26" fillId="41" borderId="73" applyNumberFormat="0" applyFont="0" applyAlignment="0" applyProtection="0"/>
    <xf numFmtId="0" fontId="96" fillId="63" borderId="59" applyNumberFormat="0">
      <alignment horizontal="center"/>
      <protection hidden="1"/>
    </xf>
    <xf numFmtId="0" fontId="36" fillId="46" borderId="62" applyNumberFormat="0" applyAlignment="0" applyProtection="0"/>
    <xf numFmtId="0" fontId="33" fillId="46" borderId="61" applyNumberFormat="0" applyAlignment="0" applyProtection="0"/>
    <xf numFmtId="0" fontId="33" fillId="40" borderId="69" applyNumberFormat="0" applyAlignment="0" applyProtection="0"/>
    <xf numFmtId="0" fontId="43" fillId="39" borderId="70" applyNumberFormat="0" applyAlignment="0" applyProtection="0"/>
    <xf numFmtId="4" fontId="160" fillId="86" borderId="68" applyNumberFormat="0" applyProtection="0">
      <alignment horizontal="right" vertical="center"/>
    </xf>
    <xf numFmtId="4" fontId="67" fillId="41" borderId="68" applyNumberFormat="0" applyProtection="0">
      <alignment horizontal="left" vertical="center" indent="1"/>
    </xf>
    <xf numFmtId="4" fontId="67" fillId="41" borderId="68" applyNumberFormat="0" applyProtection="0">
      <alignment vertical="center"/>
    </xf>
    <xf numFmtId="0" fontId="24" fillId="83" borderId="68" applyNumberFormat="0" applyProtection="0">
      <alignment horizontal="left" vertical="top" indent="1"/>
    </xf>
    <xf numFmtId="0" fontId="24" fillId="83" borderId="68" applyNumberFormat="0" applyProtection="0">
      <alignment horizontal="left" vertical="center" indent="1"/>
    </xf>
    <xf numFmtId="0" fontId="24" fillId="56" borderId="68" applyNumberFormat="0" applyProtection="0">
      <alignment horizontal="left" vertical="top" indent="1"/>
    </xf>
    <xf numFmtId="4" fontId="67" fillId="44" borderId="68" applyNumberFormat="0" applyProtection="0">
      <alignment horizontal="right" vertical="center"/>
    </xf>
    <xf numFmtId="4" fontId="67" fillId="84" borderId="68" applyNumberFormat="0" applyProtection="0">
      <alignment horizontal="right" vertical="center"/>
    </xf>
    <xf numFmtId="4" fontId="67" fillId="54" borderId="68" applyNumberFormat="0" applyProtection="0">
      <alignment horizontal="right" vertical="center"/>
    </xf>
    <xf numFmtId="4" fontId="67" fillId="55" borderId="68" applyNumberFormat="0" applyProtection="0">
      <alignment horizontal="right" vertical="center"/>
    </xf>
    <xf numFmtId="4" fontId="67" fillId="45" borderId="68" applyNumberFormat="0" applyProtection="0">
      <alignment horizontal="right" vertical="center"/>
    </xf>
    <xf numFmtId="4" fontId="158" fillId="47" borderId="68" applyNumberFormat="0" applyProtection="0">
      <alignment vertical="center"/>
    </xf>
    <xf numFmtId="4" fontId="157" fillId="47" borderId="68" applyNumberFormat="0" applyProtection="0">
      <alignment vertical="center"/>
    </xf>
    <xf numFmtId="0" fontId="28" fillId="41" borderId="65" applyNumberFormat="0" applyFont="0" applyAlignment="0" applyProtection="0"/>
    <xf numFmtId="0" fontId="28" fillId="41" borderId="65" applyNumberFormat="0" applyFont="0" applyAlignment="0" applyProtection="0"/>
    <xf numFmtId="0" fontId="27" fillId="0" borderId="74"/>
    <xf numFmtId="0" fontId="46" fillId="0" borderId="63" applyNumberFormat="0" applyFill="0" applyAlignment="0" applyProtection="0"/>
    <xf numFmtId="0" fontId="43" fillId="39" borderId="62" applyNumberFormat="0" applyAlignment="0" applyProtection="0"/>
    <xf numFmtId="0" fontId="46" fillId="0" borderId="71" applyNumberFormat="0" applyFill="0" applyAlignment="0" applyProtection="0"/>
    <xf numFmtId="43" fontId="24" fillId="0" borderId="0" applyFont="0" applyFill="0" applyBorder="0" applyAlignment="0" applyProtection="0"/>
    <xf numFmtId="0" fontId="24" fillId="0" borderId="0"/>
    <xf numFmtId="176" fontId="115" fillId="46" borderId="61" applyNumberFormat="0" applyAlignment="0" applyProtection="0"/>
    <xf numFmtId="0" fontId="46" fillId="0" borderId="63" applyNumberFormat="0" applyFill="0" applyAlignment="0" applyProtection="0"/>
    <xf numFmtId="0" fontId="46" fillId="0" borderId="63" applyNumberFormat="0" applyFill="0" applyAlignment="0" applyProtection="0"/>
    <xf numFmtId="0" fontId="43" fillId="39" borderId="70" applyNumberFormat="0" applyAlignment="0" applyProtection="0"/>
    <xf numFmtId="0" fontId="33" fillId="46" borderId="61" applyNumberFormat="0" applyAlignment="0" applyProtection="0"/>
    <xf numFmtId="0" fontId="28" fillId="41" borderId="65" applyNumberFormat="0" applyFont="0" applyAlignment="0" applyProtection="0"/>
    <xf numFmtId="0" fontId="28" fillId="41" borderId="65" applyNumberFormat="0" applyFont="0" applyAlignment="0" applyProtection="0"/>
    <xf numFmtId="0" fontId="26" fillId="41" borderId="65" applyNumberFormat="0" applyFont="0" applyAlignment="0" applyProtection="0"/>
    <xf numFmtId="0" fontId="26" fillId="41" borderId="65" applyNumberFormat="0" applyFont="0" applyAlignment="0" applyProtection="0"/>
    <xf numFmtId="0" fontId="26" fillId="41" borderId="65" applyNumberFormat="0" applyFont="0" applyAlignment="0" applyProtection="0"/>
    <xf numFmtId="0" fontId="26" fillId="41" borderId="65" applyNumberFormat="0" applyFont="0" applyAlignment="0" applyProtection="0"/>
    <xf numFmtId="0" fontId="26" fillId="41" borderId="65" applyNumberFormat="0" applyFont="0" applyAlignment="0" applyProtection="0"/>
    <xf numFmtId="0" fontId="36" fillId="46" borderId="62" applyNumberFormat="0" applyAlignment="0" applyProtection="0"/>
    <xf numFmtId="0" fontId="36" fillId="40" borderId="62" applyNumberFormat="0" applyAlignment="0" applyProtection="0"/>
    <xf numFmtId="0" fontId="37" fillId="46" borderId="62" applyNumberFormat="0" applyAlignment="0" applyProtection="0"/>
    <xf numFmtId="0" fontId="33" fillId="46" borderId="61" applyNumberFormat="0" applyAlignment="0" applyProtection="0"/>
    <xf numFmtId="0" fontId="34" fillId="46" borderId="61" applyNumberFormat="0" applyAlignment="0" applyProtection="0"/>
    <xf numFmtId="0" fontId="33" fillId="46" borderId="61" applyNumberFormat="0" applyAlignment="0" applyProtection="0"/>
    <xf numFmtId="0" fontId="33" fillId="46" borderId="69" applyNumberFormat="0" applyAlignment="0" applyProtection="0"/>
    <xf numFmtId="0" fontId="43" fillId="39" borderId="70" applyNumberFormat="0" applyAlignment="0" applyProtection="0"/>
    <xf numFmtId="0" fontId="36" fillId="46" borderId="70" applyNumberFormat="0" applyAlignment="0" applyProtection="0"/>
    <xf numFmtId="0" fontId="91" fillId="63" borderId="59" applyNumberFormat="0">
      <alignment horizontal="center"/>
      <protection hidden="1"/>
    </xf>
    <xf numFmtId="0" fontId="96" fillId="63" borderId="59" applyNumberFormat="0">
      <alignment horizontal="center"/>
      <protection hidden="1"/>
    </xf>
    <xf numFmtId="0" fontId="33" fillId="46" borderId="61" applyNumberFormat="0" applyAlignment="0" applyProtection="0"/>
    <xf numFmtId="0" fontId="91" fillId="63" borderId="67" applyNumberFormat="0">
      <alignment horizontal="center"/>
      <protection hidden="1"/>
    </xf>
    <xf numFmtId="0" fontId="91" fillId="63" borderId="67" applyNumberFormat="0">
      <alignment horizontal="center"/>
      <protection hidden="1"/>
    </xf>
    <xf numFmtId="0" fontId="96" fillId="63" borderId="67" applyNumberFormat="0">
      <alignment horizontal="center"/>
      <protection hidden="1"/>
    </xf>
    <xf numFmtId="9" fontId="24" fillId="0" borderId="0" applyFont="0" applyFill="0" applyBorder="0" applyAlignment="0" applyProtection="0"/>
    <xf numFmtId="0" fontId="33" fillId="46" borderId="69" applyNumberFormat="0" applyAlignment="0" applyProtection="0"/>
    <xf numFmtId="0" fontId="36" fillId="46" borderId="70" applyNumberFormat="0" applyAlignment="0" applyProtection="0"/>
    <xf numFmtId="0" fontId="36" fillId="46" borderId="70" applyNumberFormat="0" applyAlignment="0" applyProtection="0"/>
    <xf numFmtId="0" fontId="36" fillId="46" borderId="70" applyNumberFormat="0" applyAlignment="0" applyProtection="0"/>
    <xf numFmtId="0" fontId="36" fillId="46" borderId="70" applyNumberFormat="0" applyAlignment="0" applyProtection="0"/>
    <xf numFmtId="0" fontId="44" fillId="39" borderId="70" applyNumberFormat="0" applyAlignment="0" applyProtection="0"/>
    <xf numFmtId="4" fontId="157" fillId="47" borderId="60" applyNumberFormat="0" applyProtection="0">
      <alignment vertical="center"/>
    </xf>
    <xf numFmtId="4" fontId="158" fillId="47" borderId="60" applyNumberFormat="0" applyProtection="0">
      <alignment vertical="center"/>
    </xf>
    <xf numFmtId="4" fontId="157" fillId="47" borderId="60" applyNumberFormat="0" applyProtection="0">
      <alignment horizontal="left" vertical="center" indent="1"/>
    </xf>
    <xf numFmtId="0" fontId="157" fillId="47" borderId="60" applyNumberFormat="0" applyProtection="0">
      <alignment horizontal="left" vertical="top" indent="1"/>
    </xf>
    <xf numFmtId="4" fontId="67" fillId="35" borderId="60" applyNumberFormat="0" applyProtection="0">
      <alignment horizontal="right" vertical="center"/>
    </xf>
    <xf numFmtId="4" fontId="67" fillId="43" borderId="60" applyNumberFormat="0" applyProtection="0">
      <alignment horizontal="right" vertical="center"/>
    </xf>
    <xf numFmtId="4" fontId="67" fillId="53" borderId="60" applyNumberFormat="0" applyProtection="0">
      <alignment horizontal="right" vertical="center"/>
    </xf>
    <xf numFmtId="4" fontId="67" fillId="45" borderId="60" applyNumberFormat="0" applyProtection="0">
      <alignment horizontal="right" vertical="center"/>
    </xf>
    <xf numFmtId="4" fontId="67" fillId="51" borderId="60" applyNumberFormat="0" applyProtection="0">
      <alignment horizontal="right" vertical="center"/>
    </xf>
    <xf numFmtId="4" fontId="67" fillId="55" borderId="60" applyNumberFormat="0" applyProtection="0">
      <alignment horizontal="right" vertical="center"/>
    </xf>
    <xf numFmtId="4" fontId="67" fillId="54" borderId="60" applyNumberFormat="0" applyProtection="0">
      <alignment horizontal="right" vertical="center"/>
    </xf>
    <xf numFmtId="4" fontId="67" fillId="84" borderId="60" applyNumberFormat="0" applyProtection="0">
      <alignment horizontal="right" vertical="center"/>
    </xf>
    <xf numFmtId="4" fontId="67" fillId="44" borderId="60" applyNumberFormat="0" applyProtection="0">
      <alignment horizontal="right" vertical="center"/>
    </xf>
    <xf numFmtId="4" fontId="67" fillId="83" borderId="60" applyNumberFormat="0" applyProtection="0">
      <alignment horizontal="right" vertical="center"/>
    </xf>
    <xf numFmtId="0" fontId="24" fillId="56" borderId="60" applyNumberFormat="0" applyProtection="0">
      <alignment horizontal="left" vertical="center" indent="1"/>
    </xf>
    <xf numFmtId="0" fontId="24" fillId="56" borderId="60" applyNumberFormat="0" applyProtection="0">
      <alignment horizontal="left" vertical="top" indent="1"/>
    </xf>
    <xf numFmtId="0" fontId="24" fillId="83" borderId="60" applyNumberFormat="0" applyProtection="0">
      <alignment horizontal="left" vertical="center" indent="1"/>
    </xf>
    <xf numFmtId="0" fontId="24" fillId="83" borderId="60" applyNumberFormat="0" applyProtection="0">
      <alignment horizontal="left" vertical="top" indent="1"/>
    </xf>
    <xf numFmtId="0" fontId="24" fillId="42" borderId="60" applyNumberFormat="0" applyProtection="0">
      <alignment horizontal="left" vertical="center" indent="1"/>
    </xf>
    <xf numFmtId="0" fontId="24" fillId="42" borderId="60" applyNumberFormat="0" applyProtection="0">
      <alignment horizontal="left" vertical="top" indent="1"/>
    </xf>
    <xf numFmtId="0" fontId="24" fillId="86" borderId="60" applyNumberFormat="0" applyProtection="0">
      <alignment horizontal="left" vertical="center" indent="1"/>
    </xf>
    <xf numFmtId="0" fontId="24" fillId="86" borderId="60" applyNumberFormat="0" applyProtection="0">
      <alignment horizontal="left" vertical="top" indent="1"/>
    </xf>
    <xf numFmtId="4" fontId="67" fillId="41" borderId="60" applyNumberFormat="0" applyProtection="0">
      <alignment vertical="center"/>
    </xf>
    <xf numFmtId="4" fontId="160" fillId="41" borderId="60" applyNumberFormat="0" applyProtection="0">
      <alignment vertical="center"/>
    </xf>
    <xf numFmtId="4" fontId="67" fillId="41" borderId="60" applyNumberFormat="0" applyProtection="0">
      <alignment horizontal="left" vertical="center" indent="1"/>
    </xf>
    <xf numFmtId="0" fontId="67" fillId="41" borderId="60" applyNumberFormat="0" applyProtection="0">
      <alignment horizontal="left" vertical="top" indent="1"/>
    </xf>
    <xf numFmtId="4" fontId="67" fillId="86" borderId="60" applyNumberFormat="0" applyProtection="0">
      <alignment horizontal="right" vertical="center"/>
    </xf>
    <xf numFmtId="4" fontId="160" fillId="86" borderId="60" applyNumberFormat="0" applyProtection="0">
      <alignment horizontal="right" vertical="center"/>
    </xf>
    <xf numFmtId="4" fontId="67" fillId="83" borderId="60" applyNumberFormat="0" applyProtection="0">
      <alignment horizontal="left" vertical="center" indent="1"/>
    </xf>
    <xf numFmtId="0" fontId="67" fillId="83" borderId="60" applyNumberFormat="0" applyProtection="0">
      <alignment horizontal="left" vertical="top" indent="1"/>
    </xf>
    <xf numFmtId="4" fontId="162" fillId="86" borderId="60" applyNumberFormat="0" applyProtection="0">
      <alignment horizontal="right" vertical="center"/>
    </xf>
    <xf numFmtId="0" fontId="24" fillId="0" borderId="0"/>
    <xf numFmtId="0" fontId="26" fillId="41" borderId="73" applyNumberFormat="0" applyFont="0" applyAlignment="0" applyProtection="0"/>
    <xf numFmtId="0" fontId="24" fillId="0" borderId="0"/>
    <xf numFmtId="0" fontId="26" fillId="41" borderId="73" applyNumberFormat="0" applyFont="0" applyAlignment="0" applyProtection="0"/>
    <xf numFmtId="0" fontId="26" fillId="41" borderId="73" applyNumberFormat="0" applyFont="0" applyAlignment="0" applyProtection="0"/>
    <xf numFmtId="0" fontId="43" fillId="39" borderId="62" applyNumberFormat="0" applyAlignment="0" applyProtection="0"/>
    <xf numFmtId="0" fontId="36" fillId="46" borderId="62" applyNumberFormat="0" applyAlignment="0" applyProtection="0"/>
    <xf numFmtId="0" fontId="26" fillId="0" borderId="59" applyNumberFormat="0" applyFont="0" applyFill="0" applyAlignment="0">
      <alignment vertical="center"/>
    </xf>
    <xf numFmtId="0" fontId="26" fillId="41" borderId="65" applyNumberFormat="0" applyFont="0" applyAlignment="0" applyProtection="0"/>
    <xf numFmtId="0" fontId="46" fillId="0" borderId="71" applyNumberFormat="0" applyFill="0" applyAlignment="0" applyProtection="0"/>
    <xf numFmtId="0" fontId="26" fillId="41" borderId="73" applyNumberFormat="0" applyFont="0" applyAlignment="0" applyProtection="0"/>
    <xf numFmtId="0" fontId="26" fillId="41" borderId="65" applyNumberFormat="0" applyFont="0" applyAlignment="0" applyProtection="0"/>
    <xf numFmtId="0" fontId="43" fillId="39" borderId="70" applyNumberFormat="0" applyAlignment="0" applyProtection="0"/>
    <xf numFmtId="0" fontId="91" fillId="63" borderId="59" applyNumberFormat="0">
      <alignment horizontal="center"/>
      <protection hidden="1"/>
    </xf>
    <xf numFmtId="4" fontId="67" fillId="83" borderId="68" applyNumberFormat="0" applyProtection="0">
      <alignment horizontal="left" vertical="center" indent="1"/>
    </xf>
    <xf numFmtId="0" fontId="36" fillId="46" borderId="62" applyNumberFormat="0" applyAlignment="0" applyProtection="0"/>
    <xf numFmtId="0" fontId="43" fillId="39" borderId="62" applyNumberFormat="0" applyAlignment="0" applyProtection="0"/>
    <xf numFmtId="0" fontId="46" fillId="0" borderId="63" applyNumberFormat="0" applyFill="0" applyAlignment="0" applyProtection="0"/>
    <xf numFmtId="43" fontId="24" fillId="0" borderId="0" applyFont="0" applyFill="0" applyBorder="0" applyAlignment="0" applyProtection="0"/>
    <xf numFmtId="0" fontId="26" fillId="41" borderId="73" applyNumberFormat="0" applyFont="0" applyAlignment="0" applyProtection="0"/>
    <xf numFmtId="0" fontId="24" fillId="86" borderId="68" applyNumberFormat="0" applyProtection="0">
      <alignment horizontal="left" vertical="top" indent="1"/>
    </xf>
    <xf numFmtId="0" fontId="24" fillId="86" borderId="68" applyNumberFormat="0" applyProtection="0">
      <alignment horizontal="left" vertical="center" indent="1"/>
    </xf>
    <xf numFmtId="0" fontId="24" fillId="42" borderId="68" applyNumberFormat="0" applyProtection="0">
      <alignment horizontal="left" vertical="top" indent="1"/>
    </xf>
    <xf numFmtId="0" fontId="24" fillId="42" borderId="68" applyNumberFormat="0" applyProtection="0">
      <alignment horizontal="left" vertical="center" indent="1"/>
    </xf>
    <xf numFmtId="4" fontId="67" fillId="51" borderId="68" applyNumberFormat="0" applyProtection="0">
      <alignment horizontal="right" vertical="center"/>
    </xf>
    <xf numFmtId="4" fontId="67" fillId="53" borderId="68" applyNumberFormat="0" applyProtection="0">
      <alignment horizontal="right" vertical="center"/>
    </xf>
    <xf numFmtId="4" fontId="67" fillId="43" borderId="68" applyNumberFormat="0" applyProtection="0">
      <alignment horizontal="right" vertical="center"/>
    </xf>
    <xf numFmtId="4" fontId="67" fillId="35" borderId="68" applyNumberFormat="0" applyProtection="0">
      <alignment horizontal="right" vertical="center"/>
    </xf>
    <xf numFmtId="0" fontId="157" fillId="47" borderId="68" applyNumberFormat="0" applyProtection="0">
      <alignment horizontal="left" vertical="top" indent="1"/>
    </xf>
    <xf numFmtId="4" fontId="157" fillId="47" borderId="68" applyNumberFormat="0" applyProtection="0">
      <alignment horizontal="left" vertical="center" indent="1"/>
    </xf>
    <xf numFmtId="176" fontId="115" fillId="46" borderId="69" applyNumberFormat="0" applyAlignment="0" applyProtection="0"/>
    <xf numFmtId="0" fontId="96" fillId="63" borderId="67" applyNumberFormat="0">
      <alignment horizontal="center"/>
      <protection hidden="1"/>
    </xf>
    <xf numFmtId="0" fontId="43" fillId="39" borderId="70" applyNumberFormat="0" applyAlignment="0" applyProtection="0"/>
    <xf numFmtId="0" fontId="46" fillId="0" borderId="71" applyNumberFormat="0" applyFill="0" applyAlignment="0" applyProtection="0"/>
    <xf numFmtId="0" fontId="36" fillId="46" borderId="70" applyNumberFormat="0" applyAlignment="0" applyProtection="0"/>
    <xf numFmtId="0" fontId="33" fillId="46" borderId="69" applyNumberFormat="0" applyAlignment="0" applyProtection="0"/>
    <xf numFmtId="0" fontId="43" fillId="39" borderId="70" applyNumberFormat="0" applyAlignment="0" applyProtection="0"/>
    <xf numFmtId="0" fontId="46" fillId="0" borderId="71" applyNumberFormat="0" applyFill="0" applyAlignment="0" applyProtection="0"/>
    <xf numFmtId="43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6" fillId="41" borderId="65" applyNumberFormat="0" applyFont="0" applyAlignment="0" applyProtection="0"/>
    <xf numFmtId="0" fontId="30" fillId="41" borderId="73" applyNumberFormat="0" applyFont="0" applyAlignment="0" applyProtection="0"/>
    <xf numFmtId="0" fontId="67" fillId="41" borderId="68" applyNumberFormat="0" applyProtection="0">
      <alignment horizontal="left" vertical="top" indent="1"/>
    </xf>
    <xf numFmtId="0" fontId="24" fillId="0" borderId="0"/>
    <xf numFmtId="0" fontId="26" fillId="41" borderId="65" applyNumberFormat="0" applyFont="0" applyAlignment="0" applyProtection="0"/>
    <xf numFmtId="0" fontId="67" fillId="83" borderId="68" applyNumberFormat="0" applyProtection="0">
      <alignment horizontal="left" vertical="top" indent="1"/>
    </xf>
    <xf numFmtId="4" fontId="67" fillId="86" borderId="68" applyNumberFormat="0" applyProtection="0">
      <alignment horizontal="right" vertical="center"/>
    </xf>
    <xf numFmtId="4" fontId="160" fillId="41" borderId="68" applyNumberFormat="0" applyProtection="0">
      <alignment vertical="center"/>
    </xf>
    <xf numFmtId="0" fontId="28" fillId="41" borderId="65" applyNumberFormat="0" applyFont="0" applyAlignment="0" applyProtection="0"/>
    <xf numFmtId="0" fontId="26" fillId="41" borderId="73" applyNumberFormat="0" applyFont="0" applyAlignment="0" applyProtection="0"/>
    <xf numFmtId="9" fontId="24" fillId="0" borderId="0" applyFont="0" applyFill="0" applyBorder="0" applyAlignment="0" applyProtection="0"/>
    <xf numFmtId="0" fontId="28" fillId="41" borderId="73" applyNumberFormat="0" applyFont="0" applyAlignment="0" applyProtection="0"/>
    <xf numFmtId="4" fontId="162" fillId="86" borderId="68" applyNumberFormat="0" applyProtection="0">
      <alignment horizontal="right" vertical="center"/>
    </xf>
    <xf numFmtId="0" fontId="28" fillId="41" borderId="73" applyNumberFormat="0" applyFont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67" applyNumberFormat="0" applyFont="0" applyFill="0" applyAlignment="0">
      <alignment vertical="center"/>
    </xf>
    <xf numFmtId="0" fontId="26" fillId="41" borderId="65" applyNumberFormat="0" applyFont="0" applyAlignment="0" applyProtection="0"/>
    <xf numFmtId="0" fontId="26" fillId="41" borderId="73" applyNumberFormat="0" applyFont="0" applyAlignment="0" applyProtection="0"/>
    <xf numFmtId="0" fontId="26" fillId="41" borderId="73" applyNumberFormat="0" applyFont="0" applyAlignment="0" applyProtection="0"/>
    <xf numFmtId="0" fontId="30" fillId="41" borderId="65" applyNumberFormat="0" applyFont="0" applyAlignment="0" applyProtection="0"/>
    <xf numFmtId="0" fontId="36" fillId="46" borderId="62" applyNumberFormat="0" applyAlignment="0" applyProtection="0"/>
    <xf numFmtId="0" fontId="26" fillId="41" borderId="73" applyNumberFormat="0" applyFont="0" applyAlignment="0" applyProtection="0"/>
    <xf numFmtId="0" fontId="24" fillId="56" borderId="68" applyNumberFormat="0" applyProtection="0">
      <alignment horizontal="left" vertical="center" indent="1"/>
    </xf>
    <xf numFmtId="0" fontId="26" fillId="41" borderId="65" applyNumberFormat="0" applyFont="0" applyAlignment="0" applyProtection="0"/>
    <xf numFmtId="0" fontId="43" fillId="39" borderId="62" applyNumberFormat="0" applyAlignment="0" applyProtection="0"/>
    <xf numFmtId="0" fontId="36" fillId="46" borderId="62" applyNumberFormat="0" applyAlignment="0" applyProtection="0"/>
    <xf numFmtId="43" fontId="24" fillId="0" borderId="0" applyFont="0" applyFill="0" applyBorder="0" applyAlignment="0" applyProtection="0"/>
    <xf numFmtId="4" fontId="67" fillId="83" borderId="68" applyNumberFormat="0" applyProtection="0">
      <alignment horizontal="right" vertical="center"/>
    </xf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8" fillId="41" borderId="73" applyNumberFormat="0" applyFont="0" applyAlignment="0" applyProtection="0"/>
    <xf numFmtId="0" fontId="47" fillId="0" borderId="71" applyNumberFormat="0" applyFill="0" applyAlignment="0" applyProtection="0"/>
    <xf numFmtId="0" fontId="33" fillId="46" borderId="61" applyNumberFormat="0" applyAlignment="0" applyProtection="0"/>
    <xf numFmtId="0" fontId="33" fillId="46" borderId="69" applyNumberFormat="0" applyAlignment="0" applyProtection="0"/>
    <xf numFmtId="0" fontId="36" fillId="46" borderId="62" applyNumberFormat="0" applyAlignment="0" applyProtection="0"/>
    <xf numFmtId="0" fontId="47" fillId="0" borderId="63" applyNumberFormat="0" applyFill="0" applyAlignment="0" applyProtection="0"/>
    <xf numFmtId="0" fontId="46" fillId="0" borderId="63" applyNumberFormat="0" applyFill="0" applyAlignment="0" applyProtection="0"/>
    <xf numFmtId="0" fontId="36" fillId="40" borderId="70" applyNumberFormat="0" applyAlignment="0" applyProtection="0"/>
    <xf numFmtId="0" fontId="43" fillId="39" borderId="62" applyNumberFormat="0" applyAlignment="0" applyProtection="0"/>
    <xf numFmtId="9" fontId="24" fillId="0" borderId="0" applyFont="0" applyFill="0" applyBorder="0" applyAlignment="0" applyProtection="0"/>
    <xf numFmtId="0" fontId="36" fillId="46" borderId="70" applyNumberFormat="0" applyAlignment="0" applyProtection="0"/>
    <xf numFmtId="0" fontId="46" fillId="0" borderId="71" applyNumberFormat="0" applyFill="0" applyAlignment="0" applyProtection="0"/>
    <xf numFmtId="0" fontId="33" fillId="0" borderId="64" applyNumberFormat="0" applyFill="0" applyAlignment="0" applyProtection="0"/>
    <xf numFmtId="0" fontId="26" fillId="41" borderId="73" applyNumberFormat="0" applyFont="0" applyAlignment="0" applyProtection="0"/>
    <xf numFmtId="0" fontId="28" fillId="41" borderId="65" applyNumberFormat="0" applyFont="0" applyAlignment="0" applyProtection="0"/>
    <xf numFmtId="0" fontId="26" fillId="41" borderId="65" applyNumberFormat="0" applyFont="0" applyAlignment="0" applyProtection="0"/>
    <xf numFmtId="0" fontId="46" fillId="0" borderId="63" applyNumberFormat="0" applyFill="0" applyAlignment="0" applyProtection="0"/>
    <xf numFmtId="0" fontId="37" fillId="46" borderId="70" applyNumberFormat="0" applyAlignment="0" applyProtection="0"/>
    <xf numFmtId="0" fontId="28" fillId="41" borderId="73" applyNumberFormat="0" applyFont="0" applyAlignment="0" applyProtection="0"/>
    <xf numFmtId="0" fontId="33" fillId="0" borderId="72" applyNumberFormat="0" applyFill="0" applyAlignment="0" applyProtection="0"/>
    <xf numFmtId="9" fontId="24" fillId="0" borderId="0" applyFont="0" applyFill="0" applyBorder="0" applyAlignment="0" applyProtection="0"/>
    <xf numFmtId="0" fontId="26" fillId="41" borderId="73" applyNumberFormat="0" applyFont="0" applyAlignment="0" applyProtection="0"/>
    <xf numFmtId="0" fontId="26" fillId="41" borderId="73" applyNumberFormat="0" applyFont="0" applyAlignment="0" applyProtection="0"/>
    <xf numFmtId="0" fontId="43" fillId="39" borderId="62" applyNumberFormat="0" applyAlignment="0" applyProtection="0"/>
    <xf numFmtId="0" fontId="33" fillId="46" borderId="69" applyNumberFormat="0" applyAlignment="0" applyProtection="0"/>
    <xf numFmtId="0" fontId="24" fillId="0" borderId="0"/>
    <xf numFmtId="43" fontId="24" fillId="0" borderId="0" applyFont="0" applyFill="0" applyBorder="0" applyAlignment="0" applyProtection="0"/>
    <xf numFmtId="0" fontId="96" fillId="63" borderId="77" applyNumberFormat="0">
      <alignment horizontal="center"/>
      <protection hidden="1"/>
    </xf>
    <xf numFmtId="0" fontId="91" fillId="63" borderId="75">
      <alignment horizontal="center" wrapText="1"/>
      <protection hidden="1"/>
    </xf>
    <xf numFmtId="0" fontId="26" fillId="0" borderId="77" applyNumberFormat="0" applyFont="0" applyFill="0" applyAlignment="0">
      <alignment vertical="center"/>
    </xf>
    <xf numFmtId="49" fontId="96" fillId="63" borderId="75">
      <alignment wrapText="1"/>
    </xf>
    <xf numFmtId="4" fontId="162" fillId="86" borderId="78" applyNumberFormat="0" applyProtection="0">
      <alignment horizontal="right" vertical="center"/>
    </xf>
    <xf numFmtId="0" fontId="67" fillId="83" borderId="78" applyNumberFormat="0" applyProtection="0">
      <alignment horizontal="left" vertical="top" indent="1"/>
    </xf>
    <xf numFmtId="4" fontId="67" fillId="83" borderId="78" applyNumberFormat="0" applyProtection="0">
      <alignment horizontal="left" vertical="center" indent="1"/>
    </xf>
    <xf numFmtId="4" fontId="160" fillId="86" borderId="78" applyNumberFormat="0" applyProtection="0">
      <alignment horizontal="right" vertical="center"/>
    </xf>
    <xf numFmtId="4" fontId="67" fillId="86" borderId="78" applyNumberFormat="0" applyProtection="0">
      <alignment horizontal="right" vertical="center"/>
    </xf>
    <xf numFmtId="0" fontId="67" fillId="41" borderId="78" applyNumberFormat="0" applyProtection="0">
      <alignment horizontal="left" vertical="top" indent="1"/>
    </xf>
    <xf numFmtId="4" fontId="67" fillId="41" borderId="78" applyNumberFormat="0" applyProtection="0">
      <alignment horizontal="left" vertical="center" indent="1"/>
    </xf>
    <xf numFmtId="4" fontId="160" fillId="41" borderId="78" applyNumberFormat="0" applyProtection="0">
      <alignment vertical="center"/>
    </xf>
    <xf numFmtId="4" fontId="67" fillId="41" borderId="78" applyNumberFormat="0" applyProtection="0">
      <alignment vertical="center"/>
    </xf>
    <xf numFmtId="0" fontId="24" fillId="40" borderId="75" applyNumberFormat="0">
      <protection locked="0"/>
    </xf>
    <xf numFmtId="0" fontId="24" fillId="86" borderId="78" applyNumberFormat="0" applyProtection="0">
      <alignment horizontal="left" vertical="top" indent="1"/>
    </xf>
    <xf numFmtId="0" fontId="24" fillId="86" borderId="78" applyNumberFormat="0" applyProtection="0">
      <alignment horizontal="left" vertical="center" indent="1"/>
    </xf>
    <xf numFmtId="0" fontId="24" fillId="42" borderId="78" applyNumberFormat="0" applyProtection="0">
      <alignment horizontal="left" vertical="top" indent="1"/>
    </xf>
    <xf numFmtId="0" fontId="24" fillId="42" borderId="78" applyNumberFormat="0" applyProtection="0">
      <alignment horizontal="left" vertical="center" indent="1"/>
    </xf>
    <xf numFmtId="0" fontId="24" fillId="83" borderId="78" applyNumberFormat="0" applyProtection="0">
      <alignment horizontal="left" vertical="top" indent="1"/>
    </xf>
    <xf numFmtId="0" fontId="24" fillId="83" borderId="78" applyNumberFormat="0" applyProtection="0">
      <alignment horizontal="left" vertical="center" indent="1"/>
    </xf>
    <xf numFmtId="0" fontId="24" fillId="56" borderId="78" applyNumberFormat="0" applyProtection="0">
      <alignment horizontal="left" vertical="top" indent="1"/>
    </xf>
    <xf numFmtId="0" fontId="24" fillId="56" borderId="78" applyNumberFormat="0" applyProtection="0">
      <alignment horizontal="left" vertical="center" indent="1"/>
    </xf>
    <xf numFmtId="4" fontId="67" fillId="83" borderId="78" applyNumberFormat="0" applyProtection="0">
      <alignment horizontal="right" vertical="center"/>
    </xf>
    <xf numFmtId="4" fontId="67" fillId="44" borderId="78" applyNumberFormat="0" applyProtection="0">
      <alignment horizontal="right" vertical="center"/>
    </xf>
    <xf numFmtId="4" fontId="67" fillId="84" borderId="78" applyNumberFormat="0" applyProtection="0">
      <alignment horizontal="right" vertical="center"/>
    </xf>
    <xf numFmtId="4" fontId="67" fillId="54" borderId="78" applyNumberFormat="0" applyProtection="0">
      <alignment horizontal="right" vertical="center"/>
    </xf>
    <xf numFmtId="4" fontId="67" fillId="55" borderId="78" applyNumberFormat="0" applyProtection="0">
      <alignment horizontal="right" vertical="center"/>
    </xf>
    <xf numFmtId="4" fontId="67" fillId="51" borderId="78" applyNumberFormat="0" applyProtection="0">
      <alignment horizontal="right" vertical="center"/>
    </xf>
    <xf numFmtId="4" fontId="67" fillId="45" borderId="78" applyNumberFormat="0" applyProtection="0">
      <alignment horizontal="right" vertical="center"/>
    </xf>
    <xf numFmtId="4" fontId="67" fillId="53" borderId="78" applyNumberFormat="0" applyProtection="0">
      <alignment horizontal="right" vertical="center"/>
    </xf>
    <xf numFmtId="4" fontId="67" fillId="43" borderId="78" applyNumberFormat="0" applyProtection="0">
      <alignment horizontal="right" vertical="center"/>
    </xf>
    <xf numFmtId="4" fontId="67" fillId="35" borderId="78" applyNumberFormat="0" applyProtection="0">
      <alignment horizontal="right" vertical="center"/>
    </xf>
    <xf numFmtId="0" fontId="157" fillId="47" borderId="78" applyNumberFormat="0" applyProtection="0">
      <alignment horizontal="left" vertical="top" indent="1"/>
    </xf>
    <xf numFmtId="4" fontId="157" fillId="47" borderId="78" applyNumberFormat="0" applyProtection="0">
      <alignment horizontal="left" vertical="center" indent="1"/>
    </xf>
    <xf numFmtId="4" fontId="158" fillId="47" borderId="78" applyNumberFormat="0" applyProtection="0">
      <alignment vertical="center"/>
    </xf>
    <xf numFmtId="4" fontId="157" fillId="47" borderId="78" applyNumberFormat="0" applyProtection="0">
      <alignment vertical="center"/>
    </xf>
    <xf numFmtId="10" fontId="41" fillId="58" borderId="75" applyNumberFormat="0" applyBorder="0" applyAlignment="0" applyProtection="0"/>
    <xf numFmtId="0" fontId="133" fillId="0" borderId="76">
      <alignment horizontal="left" vertical="center"/>
    </xf>
    <xf numFmtId="0" fontId="91" fillId="63" borderId="77" applyNumberFormat="0">
      <alignment horizontal="center"/>
      <protection hidden="1"/>
    </xf>
    <xf numFmtId="9" fontId="24" fillId="0" borderId="0" applyFont="0" applyFill="0" applyBorder="0" applyAlignment="0" applyProtection="0"/>
    <xf numFmtId="0" fontId="96" fillId="63" borderId="75">
      <alignment horizontal="center" wrapText="1"/>
      <protection hidden="1"/>
    </xf>
    <xf numFmtId="0" fontId="26" fillId="0" borderId="76" applyNumberFormat="0" applyFont="0" applyFill="0" applyAlignment="0"/>
    <xf numFmtId="0" fontId="91" fillId="0" borderId="75" applyNumberFormat="0" applyFill="0" applyAlignment="0"/>
    <xf numFmtId="9" fontId="24" fillId="0" borderId="0" applyFont="0" applyFill="0" applyBorder="0" applyAlignment="0" applyProtection="0"/>
    <xf numFmtId="0" fontId="91" fillId="63" borderId="75">
      <alignment horizontal="center" wrapText="1"/>
      <protection hidden="1"/>
    </xf>
    <xf numFmtId="43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96" fillId="0" borderId="75" applyNumberFormat="0" applyFill="0" applyAlignment="0"/>
    <xf numFmtId="0" fontId="96" fillId="63" borderId="75">
      <alignment horizontal="center" wrapText="1"/>
      <protection hidden="1"/>
    </xf>
    <xf numFmtId="0" fontId="91" fillId="63" borderId="75" applyNumberFormat="0">
      <alignment wrapText="1"/>
      <protection hidden="1"/>
    </xf>
    <xf numFmtId="9" fontId="24" fillId="0" borderId="0" applyFont="0" applyFill="0" applyBorder="0" applyAlignment="0" applyProtection="0"/>
    <xf numFmtId="0" fontId="91" fillId="63" borderId="77" applyNumberFormat="0">
      <alignment horizontal="center"/>
      <protection hidden="1"/>
    </xf>
    <xf numFmtId="43" fontId="24" fillId="0" borderId="0" applyFont="0" applyFill="0" applyBorder="0" applyAlignment="0" applyProtection="0"/>
    <xf numFmtId="0" fontId="96" fillId="0" borderId="75" applyNumberFormat="0" applyFill="0" applyAlignment="0"/>
    <xf numFmtId="43" fontId="24" fillId="0" borderId="0" applyFont="0" applyFill="0" applyBorder="0" applyAlignment="0" applyProtection="0"/>
    <xf numFmtId="0" fontId="24" fillId="0" borderId="0"/>
    <xf numFmtId="0" fontId="96" fillId="63" borderId="75" applyNumberFormat="0">
      <alignment wrapText="1"/>
      <protection hidden="1"/>
    </xf>
    <xf numFmtId="0" fontId="91" fillId="0" borderId="75" applyNumberFormat="0" applyFill="0" applyAlignment="0"/>
    <xf numFmtId="0" fontId="24" fillId="0" borderId="0"/>
    <xf numFmtId="0" fontId="96" fillId="63" borderId="77" applyNumberFormat="0">
      <alignment horizontal="center"/>
      <protection hidden="1"/>
    </xf>
    <xf numFmtId="0" fontId="96" fillId="63" borderId="75" applyNumberFormat="0">
      <alignment wrapText="1"/>
      <protection hidden="1"/>
    </xf>
    <xf numFmtId="0" fontId="91" fillId="63" borderId="75" applyNumberFormat="0">
      <alignment wrapText="1"/>
      <protection hidden="1"/>
    </xf>
    <xf numFmtId="0" fontId="7" fillId="4" borderId="0" applyNumberFormat="0" applyBorder="0" applyAlignment="0" applyProtection="0"/>
    <xf numFmtId="43" fontId="1" fillId="0" borderId="0" applyFont="0" applyFill="0" applyBorder="0" applyAlignment="0" applyProtection="0"/>
    <xf numFmtId="0" fontId="178" fillId="0" borderId="0"/>
    <xf numFmtId="0" fontId="178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89" fillId="0" borderId="0"/>
    <xf numFmtId="0" fontId="190" fillId="0" borderId="0"/>
    <xf numFmtId="43" fontId="190" fillId="0" borderId="0" applyFont="0" applyFill="0" applyBorder="0" applyAlignment="0" applyProtection="0"/>
    <xf numFmtId="0" fontId="190" fillId="0" borderId="0"/>
    <xf numFmtId="43" fontId="190" fillId="0" borderId="0" applyFont="0" applyFill="0" applyBorder="0" applyAlignment="0" applyProtection="0"/>
    <xf numFmtId="0" fontId="178" fillId="0" borderId="0"/>
    <xf numFmtId="167" fontId="1" fillId="0" borderId="0" applyFont="0" applyFill="0" applyBorder="0" applyAlignment="0" applyProtection="0"/>
    <xf numFmtId="0" fontId="24" fillId="0" borderId="0"/>
    <xf numFmtId="1" fontId="26" fillId="0" borderId="29" applyNumberFormat="0" applyFont="0" applyFill="0" applyAlignment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8" fillId="3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8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8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8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28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28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45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198" fillId="16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7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198" fillId="28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31" fillId="48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75" fillId="50" borderId="0" applyNumberFormat="0" applyBorder="0" applyAlignment="0" applyProtection="0"/>
    <xf numFmtId="0" fontId="75" fillId="50" borderId="0" applyNumberFormat="0" applyBorder="0" applyAlignment="0" applyProtection="0"/>
    <xf numFmtId="0" fontId="31" fillId="52" borderId="0" applyNumberFormat="0" applyBorder="0" applyAlignment="0" applyProtection="0"/>
    <xf numFmtId="0" fontId="75" fillId="55" borderId="0" applyNumberFormat="0" applyBorder="0" applyAlignment="0" applyProtection="0"/>
    <xf numFmtId="0" fontId="75" fillId="55" borderId="0" applyNumberFormat="0" applyBorder="0" applyAlignment="0" applyProtection="0"/>
    <xf numFmtId="0" fontId="31" fillId="53" borderId="0" applyNumberFormat="0" applyBorder="0" applyAlignment="0" applyProtection="0"/>
    <xf numFmtId="0" fontId="198" fillId="17" borderId="0" applyNumberFormat="0" applyBorder="0" applyAlignment="0" applyProtection="0"/>
    <xf numFmtId="0" fontId="198" fillId="17" borderId="0" applyNumberFormat="0" applyBorder="0" applyAlignment="0" applyProtection="0"/>
    <xf numFmtId="0" fontId="31" fillId="54" borderId="0" applyNumberFormat="0" applyBorder="0" applyAlignment="0" applyProtection="0"/>
    <xf numFmtId="0" fontId="75" fillId="56" borderId="0" applyNumberFormat="0" applyBorder="0" applyAlignment="0" applyProtection="0"/>
    <xf numFmtId="0" fontId="75" fillId="56" borderId="0" applyNumberFormat="0" applyBorder="0" applyAlignment="0" applyProtection="0"/>
    <xf numFmtId="0" fontId="31" fillId="49" borderId="0" applyNumberFormat="0" applyBorder="0" applyAlignment="0" applyProtection="0"/>
    <xf numFmtId="0" fontId="198" fillId="25" borderId="0" applyNumberFormat="0" applyBorder="0" applyAlignment="0" applyProtection="0"/>
    <xf numFmtId="0" fontId="198" fillId="25" borderId="0" applyNumberFormat="0" applyBorder="0" applyAlignment="0" applyProtection="0"/>
    <xf numFmtId="0" fontId="31" fillId="50" borderId="0" applyNumberFormat="0" applyBorder="0" applyAlignment="0" applyProtection="0"/>
    <xf numFmtId="0" fontId="198" fillId="29" borderId="0" applyNumberFormat="0" applyBorder="0" applyAlignment="0" applyProtection="0"/>
    <xf numFmtId="0" fontId="198" fillId="29" borderId="0" applyNumberFormat="0" applyBorder="0" applyAlignment="0" applyProtection="0"/>
    <xf numFmtId="0" fontId="31" fillId="55" borderId="0" applyNumberFormat="0" applyBorder="0" applyAlignment="0" applyProtection="0"/>
    <xf numFmtId="0" fontId="33" fillId="46" borderId="84" applyNumberFormat="0" applyAlignment="0" applyProtection="0"/>
    <xf numFmtId="0" fontId="33" fillId="46" borderId="84" applyNumberFormat="0" applyAlignment="0" applyProtection="0"/>
    <xf numFmtId="0" fontId="9" fillId="40" borderId="5" applyNumberFormat="0" applyAlignment="0" applyProtection="0"/>
    <xf numFmtId="0" fontId="34" fillId="46" borderId="84" applyNumberFormat="0" applyAlignment="0" applyProtection="0"/>
    <xf numFmtId="0" fontId="33" fillId="40" borderId="84" applyNumberFormat="0" applyAlignment="0" applyProtection="0"/>
    <xf numFmtId="0" fontId="9" fillId="40" borderId="5" applyNumberFormat="0" applyAlignment="0" applyProtection="0"/>
    <xf numFmtId="0" fontId="33" fillId="46" borderId="84" applyNumberFormat="0" applyAlignment="0" applyProtection="0"/>
    <xf numFmtId="0" fontId="33" fillId="46" borderId="84" applyNumberFormat="0" applyAlignment="0" applyProtection="0"/>
    <xf numFmtId="0" fontId="35" fillId="35" borderId="0" applyNumberFormat="0" applyBorder="0" applyAlignment="0" applyProtection="0"/>
    <xf numFmtId="0" fontId="36" fillId="46" borderId="85" applyNumberFormat="0" applyAlignment="0" applyProtection="0"/>
    <xf numFmtId="0" fontId="36" fillId="46" borderId="85" applyNumberFormat="0" applyAlignment="0" applyProtection="0"/>
    <xf numFmtId="0" fontId="10" fillId="40" borderId="4" applyNumberFormat="0" applyAlignment="0" applyProtection="0"/>
    <xf numFmtId="0" fontId="37" fillId="46" borderId="85" applyNumberFormat="0" applyAlignment="0" applyProtection="0"/>
    <xf numFmtId="0" fontId="36" fillId="40" borderId="85" applyNumberFormat="0" applyAlignment="0" applyProtection="0"/>
    <xf numFmtId="0" fontId="10" fillId="40" borderId="4" applyNumberFormat="0" applyAlignment="0" applyProtection="0"/>
    <xf numFmtId="0" fontId="36" fillId="46" borderId="85" applyNumberFormat="0" applyAlignment="0" applyProtection="0"/>
    <xf numFmtId="0" fontId="36" fillId="46" borderId="85" applyNumberFormat="0" applyAlignment="0" applyProtection="0"/>
    <xf numFmtId="176" fontId="115" fillId="46" borderId="84" applyNumberFormat="0" applyAlignment="0" applyProtection="0"/>
    <xf numFmtId="0" fontId="36" fillId="46" borderId="85" applyNumberFormat="0" applyAlignment="0" applyProtection="0"/>
    <xf numFmtId="0" fontId="36" fillId="46" borderId="85" applyNumberFormat="0" applyAlignment="0" applyProtection="0"/>
    <xf numFmtId="0" fontId="36" fillId="46" borderId="85" applyNumberFormat="0" applyAlignment="0" applyProtection="0"/>
    <xf numFmtId="0" fontId="36" fillId="46" borderId="85" applyNumberFormat="0" applyAlignment="0" applyProtection="0"/>
    <xf numFmtId="0" fontId="39" fillId="57" borderId="15" applyNumberFormat="0" applyAlignment="0" applyProtection="0"/>
    <xf numFmtId="0" fontId="33" fillId="46" borderId="84" applyNumberFormat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89" fillId="0" borderId="0" applyFont="0" applyFill="0" applyBorder="0" applyAlignment="0" applyProtection="0"/>
    <xf numFmtId="167" fontId="18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1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12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5" fontId="24" fillId="0" borderId="0" applyFont="0" applyFill="0" applyBorder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0" fontId="44" fillId="39" borderId="85" applyNumberFormat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0" fontId="46" fillId="0" borderId="86" applyNumberFormat="0" applyFill="0" applyAlignment="0" applyProtection="0"/>
    <xf numFmtId="0" fontId="46" fillId="0" borderId="86" applyNumberFormat="0" applyFill="0" applyAlignment="0" applyProtection="0"/>
    <xf numFmtId="0" fontId="15" fillId="0" borderId="87" applyNumberFormat="0" applyFill="0" applyAlignment="0" applyProtection="0"/>
    <xf numFmtId="0" fontId="47" fillId="0" borderId="86" applyNumberFormat="0" applyFill="0" applyAlignment="0" applyProtection="0"/>
    <xf numFmtId="0" fontId="33" fillId="0" borderId="87" applyNumberFormat="0" applyFill="0" applyAlignment="0" applyProtection="0"/>
    <xf numFmtId="0" fontId="15" fillId="0" borderId="87" applyNumberFormat="0" applyFill="0" applyAlignment="0" applyProtection="0"/>
    <xf numFmtId="0" fontId="46" fillId="0" borderId="86" applyNumberFormat="0" applyFill="0" applyAlignment="0" applyProtection="0"/>
    <xf numFmtId="0" fontId="46" fillId="0" borderId="86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3" fillId="0" borderId="20">
      <alignment horizontal="left"/>
    </xf>
    <xf numFmtId="0" fontId="43" fillId="39" borderId="85" applyNumberFormat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6" fillId="46" borderId="85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3" fillId="39" borderId="85" applyNumberFormat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0" fontId="43" fillId="39" borderId="85" applyNumberFormat="0" applyAlignment="0" applyProtection="0"/>
    <xf numFmtId="43" fontId="26" fillId="0" borderId="0" applyFont="0" applyFill="0" applyBorder="0" applyAlignment="0" applyProtection="0"/>
    <xf numFmtId="20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20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1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5" fillId="0" borderId="0"/>
    <xf numFmtId="0" fontId="24" fillId="0" borderId="0"/>
    <xf numFmtId="0" fontId="24" fillId="0" borderId="0"/>
    <xf numFmtId="0" fontId="24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55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8" fillId="0" borderId="0"/>
    <xf numFmtId="4" fontId="149" fillId="0" borderId="0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4" fillId="0" borderId="0"/>
    <xf numFmtId="0" fontId="24" fillId="0" borderId="0"/>
    <xf numFmtId="0" fontId="26" fillId="0" borderId="0"/>
    <xf numFmtId="0" fontId="200" fillId="0" borderId="0"/>
    <xf numFmtId="0" fontId="2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89" fillId="0" borderId="0"/>
    <xf numFmtId="0" fontId="26" fillId="0" borderId="0"/>
    <xf numFmtId="4" fontId="149" fillId="0" borderId="0">
      <alignment horizontal="center" vertical="center"/>
    </xf>
    <xf numFmtId="0" fontId="24" fillId="0" borderId="0"/>
    <xf numFmtId="0" fontId="26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89" fillId="0" borderId="0"/>
    <xf numFmtId="0" fontId="189" fillId="0" borderId="0"/>
    <xf numFmtId="0" fontId="24" fillId="0" borderId="0"/>
    <xf numFmtId="0" fontId="189" fillId="0" borderId="0"/>
    <xf numFmtId="0" fontId="189" fillId="0" borderId="0"/>
    <xf numFmtId="0" fontId="189" fillId="0" borderId="0"/>
    <xf numFmtId="0" fontId="155" fillId="0" borderId="0"/>
    <xf numFmtId="0" fontId="24" fillId="0" borderId="0"/>
    <xf numFmtId="0" fontId="155" fillId="0" borderId="0"/>
    <xf numFmtId="0" fontId="189" fillId="0" borderId="0"/>
    <xf numFmtId="0" fontId="148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9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89" fillId="0" borderId="0"/>
    <xf numFmtId="0" fontId="28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155" fillId="8" borderId="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41" borderId="88" applyNumberFormat="0" applyFont="0" applyAlignment="0" applyProtection="0"/>
    <xf numFmtId="0" fontId="155" fillId="8" borderId="8" applyNumberFormat="0" applyFont="0" applyAlignment="0" applyProtection="0"/>
    <xf numFmtId="0" fontId="26" fillId="41" borderId="88" applyNumberFormat="0" applyFont="0" applyAlignment="0" applyProtection="0"/>
    <xf numFmtId="0" fontId="26" fillId="41" borderId="88" applyNumberFormat="0" applyFont="0" applyAlignment="0" applyProtection="0"/>
    <xf numFmtId="0" fontId="28" fillId="41" borderId="88" applyNumberFormat="0" applyFont="0" applyAlignment="0" applyProtection="0"/>
    <xf numFmtId="0" fontId="28" fillId="41" borderId="88" applyNumberFormat="0" applyFont="0" applyAlignment="0" applyProtection="0"/>
    <xf numFmtId="0" fontId="26" fillId="41" borderId="8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6" fillId="41" borderId="88" applyNumberFormat="0" applyFont="0" applyAlignment="0" applyProtection="0"/>
    <xf numFmtId="0" fontId="30" fillId="41" borderId="88" applyNumberFormat="0" applyFont="0" applyAlignment="0" applyProtection="0"/>
    <xf numFmtId="0" fontId="26" fillId="41" borderId="88" applyNumberFormat="0" applyFont="0" applyAlignment="0" applyProtection="0"/>
    <xf numFmtId="0" fontId="28" fillId="41" borderId="88" applyNumberFormat="0" applyFont="0" applyAlignment="0" applyProtection="0"/>
    <xf numFmtId="0" fontId="28" fillId="41" borderId="88" applyNumberFormat="0" applyFont="0" applyAlignment="0" applyProtection="0"/>
    <xf numFmtId="0" fontId="28" fillId="41" borderId="88" applyNumberFormat="0" applyFont="0" applyAlignment="0" applyProtection="0"/>
    <xf numFmtId="0" fontId="33" fillId="46" borderId="84" applyNumberFormat="0" applyAlignment="0" applyProtection="0"/>
    <xf numFmtId="0" fontId="33" fillId="46" borderId="84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7" fillId="0" borderId="89"/>
    <xf numFmtId="0" fontId="27" fillId="0" borderId="29"/>
    <xf numFmtId="0" fontId="27" fillId="0" borderId="30"/>
    <xf numFmtId="0" fontId="27" fillId="0" borderId="30"/>
    <xf numFmtId="0" fontId="27" fillId="0" borderId="30"/>
    <xf numFmtId="0" fontId="27" fillId="0" borderId="30"/>
    <xf numFmtId="0" fontId="27" fillId="0" borderId="30"/>
    <xf numFmtId="0" fontId="33" fillId="46" borderId="84" applyNumberFormat="0" applyAlignment="0" applyProtection="0"/>
    <xf numFmtId="4" fontId="157" fillId="47" borderId="90" applyNumberFormat="0" applyProtection="0">
      <alignment vertical="center"/>
    </xf>
    <xf numFmtId="4" fontId="158" fillId="47" borderId="90" applyNumberFormat="0" applyProtection="0">
      <alignment vertical="center"/>
    </xf>
    <xf numFmtId="4" fontId="157" fillId="47" borderId="90" applyNumberFormat="0" applyProtection="0">
      <alignment horizontal="left" vertical="center" indent="1"/>
    </xf>
    <xf numFmtId="0" fontId="157" fillId="47" borderId="90" applyNumberFormat="0" applyProtection="0">
      <alignment horizontal="left" vertical="top" indent="1"/>
    </xf>
    <xf numFmtId="4" fontId="67" fillId="35" borderId="90" applyNumberFormat="0" applyProtection="0">
      <alignment horizontal="right" vertical="center"/>
    </xf>
    <xf numFmtId="4" fontId="67" fillId="43" borderId="90" applyNumberFormat="0" applyProtection="0">
      <alignment horizontal="right" vertical="center"/>
    </xf>
    <xf numFmtId="4" fontId="67" fillId="53" borderId="90" applyNumberFormat="0" applyProtection="0">
      <alignment horizontal="right" vertical="center"/>
    </xf>
    <xf numFmtId="4" fontId="67" fillId="45" borderId="90" applyNumberFormat="0" applyProtection="0">
      <alignment horizontal="right" vertical="center"/>
    </xf>
    <xf numFmtId="4" fontId="67" fillId="51" borderId="90" applyNumberFormat="0" applyProtection="0">
      <alignment horizontal="right" vertical="center"/>
    </xf>
    <xf numFmtId="4" fontId="67" fillId="55" borderId="90" applyNumberFormat="0" applyProtection="0">
      <alignment horizontal="right" vertical="center"/>
    </xf>
    <xf numFmtId="4" fontId="67" fillId="54" borderId="90" applyNumberFormat="0" applyProtection="0">
      <alignment horizontal="right" vertical="center"/>
    </xf>
    <xf numFmtId="4" fontId="67" fillId="84" borderId="90" applyNumberFormat="0" applyProtection="0">
      <alignment horizontal="right" vertical="center"/>
    </xf>
    <xf numFmtId="4" fontId="67" fillId="44" borderId="90" applyNumberFormat="0" applyProtection="0">
      <alignment horizontal="right" vertical="center"/>
    </xf>
    <xf numFmtId="4" fontId="67" fillId="83" borderId="90" applyNumberFormat="0" applyProtection="0">
      <alignment horizontal="right" vertical="center"/>
    </xf>
    <xf numFmtId="0" fontId="24" fillId="56" borderId="90" applyNumberFormat="0" applyProtection="0">
      <alignment horizontal="left" vertical="center" indent="1"/>
    </xf>
    <xf numFmtId="0" fontId="24" fillId="56" borderId="90" applyNumberFormat="0" applyProtection="0">
      <alignment horizontal="left" vertical="top" indent="1"/>
    </xf>
    <xf numFmtId="0" fontId="24" fillId="83" borderId="90" applyNumberFormat="0" applyProtection="0">
      <alignment horizontal="left" vertical="center" indent="1"/>
    </xf>
    <xf numFmtId="0" fontId="24" fillId="83" borderId="90" applyNumberFormat="0" applyProtection="0">
      <alignment horizontal="left" vertical="top" indent="1"/>
    </xf>
    <xf numFmtId="0" fontId="24" fillId="42" borderId="90" applyNumberFormat="0" applyProtection="0">
      <alignment horizontal="left" vertical="center" indent="1"/>
    </xf>
    <xf numFmtId="0" fontId="24" fillId="42" borderId="90" applyNumberFormat="0" applyProtection="0">
      <alignment horizontal="left" vertical="top" indent="1"/>
    </xf>
    <xf numFmtId="0" fontId="24" fillId="86" borderId="90" applyNumberFormat="0" applyProtection="0">
      <alignment horizontal="left" vertical="center" indent="1"/>
    </xf>
    <xf numFmtId="0" fontId="24" fillId="86" borderId="90" applyNumberFormat="0" applyProtection="0">
      <alignment horizontal="left" vertical="top" indent="1"/>
    </xf>
    <xf numFmtId="4" fontId="67" fillId="41" borderId="90" applyNumberFormat="0" applyProtection="0">
      <alignment vertical="center"/>
    </xf>
    <xf numFmtId="4" fontId="160" fillId="41" borderId="90" applyNumberFormat="0" applyProtection="0">
      <alignment vertical="center"/>
    </xf>
    <xf numFmtId="4" fontId="67" fillId="41" borderId="90" applyNumberFormat="0" applyProtection="0">
      <alignment horizontal="left" vertical="center" indent="1"/>
    </xf>
    <xf numFmtId="0" fontId="67" fillId="41" borderId="90" applyNumberFormat="0" applyProtection="0">
      <alignment horizontal="left" vertical="top" indent="1"/>
    </xf>
    <xf numFmtId="4" fontId="67" fillId="86" borderId="90" applyNumberFormat="0" applyProtection="0">
      <alignment horizontal="right" vertical="center"/>
    </xf>
    <xf numFmtId="4" fontId="160" fillId="86" borderId="90" applyNumberFormat="0" applyProtection="0">
      <alignment horizontal="right" vertical="center"/>
    </xf>
    <xf numFmtId="4" fontId="67" fillId="83" borderId="90" applyNumberFormat="0" applyProtection="0">
      <alignment horizontal="left" vertical="center" indent="1"/>
    </xf>
    <xf numFmtId="0" fontId="67" fillId="83" borderId="90" applyNumberFormat="0" applyProtection="0">
      <alignment horizontal="left" vertical="top" indent="1"/>
    </xf>
    <xf numFmtId="4" fontId="162" fillId="86" borderId="90" applyNumberFormat="0" applyProtection="0">
      <alignment horizontal="right" vertical="center"/>
    </xf>
    <xf numFmtId="0" fontId="35" fillId="35" borderId="0" applyNumberFormat="0" applyBorder="0" applyAlignment="0" applyProtection="0"/>
    <xf numFmtId="192" fontId="195" fillId="0" borderId="0" applyNumberFormat="0" applyFill="0" applyBorder="0" applyAlignment="0" applyProtection="0"/>
    <xf numFmtId="192" fontId="196" fillId="87" borderId="0" applyNumberFormat="0" applyFont="0" applyBorder="0" applyAlignment="0" applyProtection="0"/>
    <xf numFmtId="192" fontId="196" fillId="91" borderId="0" applyNumberFormat="0" applyFont="0" applyBorder="0" applyAlignment="0" applyProtection="0"/>
    <xf numFmtId="0" fontId="197" fillId="0" borderId="91" applyProtection="0">
      <alignment horizontal="right" wrapText="1"/>
    </xf>
    <xf numFmtId="0" fontId="197" fillId="0" borderId="0" applyProtection="0">
      <alignment wrapText="1"/>
    </xf>
    <xf numFmtId="192" fontId="167" fillId="0" borderId="92" applyNumberFormat="0" applyFill="0" applyAlignment="0" applyProtection="0"/>
    <xf numFmtId="0" fontId="83" fillId="0" borderId="0" applyAlignment="0" applyProtection="0"/>
    <xf numFmtId="192" fontId="167" fillId="0" borderId="93" applyNumberFormat="0" applyFill="0" applyAlignment="0" applyProtection="0"/>
    <xf numFmtId="0" fontId="148" fillId="0" borderId="0"/>
    <xf numFmtId="0" fontId="1" fillId="0" borderId="0"/>
    <xf numFmtId="0" fontId="1" fillId="0" borderId="0"/>
    <xf numFmtId="0" fontId="6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 applyNumberFormat="0" applyFill="0" applyBorder="0" applyAlignment="0" applyProtection="0"/>
    <xf numFmtId="0" fontId="46" fillId="0" borderId="86" applyNumberFormat="0" applyFill="0" applyAlignment="0" applyProtection="0"/>
    <xf numFmtId="0" fontId="46" fillId="0" borderId="86" applyNumberFormat="0" applyFill="0" applyAlignment="0" applyProtection="0"/>
    <xf numFmtId="0" fontId="46" fillId="0" borderId="86" applyNumberFormat="0" applyFill="0" applyAlignment="0" applyProtection="0"/>
    <xf numFmtId="0" fontId="46" fillId="0" borderId="86" applyNumberFormat="0" applyFill="0" applyAlignment="0" applyProtection="0"/>
    <xf numFmtId="0" fontId="79" fillId="0" borderId="31" applyNumberFormat="0" applyFill="0" applyAlignment="0" applyProtection="0"/>
    <xf numFmtId="0" fontId="79" fillId="0" borderId="31" applyNumberFormat="0" applyFill="0" applyAlignment="0" applyProtection="0"/>
    <xf numFmtId="0" fontId="56" fillId="0" borderId="21" applyNumberFormat="0" applyFill="0" applyAlignment="0" applyProtection="0"/>
    <xf numFmtId="0" fontId="199" fillId="0" borderId="2" applyNumberFormat="0" applyFill="0" applyAlignment="0" applyProtection="0"/>
    <xf numFmtId="0" fontId="199" fillId="0" borderId="2" applyNumberFormat="0" applyFill="0" applyAlignment="0" applyProtection="0"/>
    <xf numFmtId="0" fontId="57" fillId="0" borderId="22" applyNumberFormat="0" applyFill="0" applyAlignment="0" applyProtection="0"/>
    <xf numFmtId="0" fontId="83" fillId="0" borderId="32" applyNumberFormat="0" applyFill="0" applyAlignment="0" applyProtection="0"/>
    <xf numFmtId="0" fontId="83" fillId="0" borderId="32" applyNumberFormat="0" applyFill="0" applyAlignment="0" applyProtection="0"/>
    <xf numFmtId="0" fontId="45" fillId="0" borderId="23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0" fillId="0" borderId="16" applyNumberFormat="0" applyFill="0" applyAlignment="0" applyProtection="0"/>
    <xf numFmtId="194" fontId="24" fillId="0" borderId="0" applyFont="0" applyFill="0" applyBorder="0" applyAlignment="0" applyProtection="0"/>
    <xf numFmtId="0" fontId="194" fillId="0" borderId="0" applyNumberFormat="0" applyFill="0" applyBorder="0" applyAlignment="0" applyProtection="0"/>
    <xf numFmtId="0" fontId="1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93" fillId="7" borderId="7" applyNumberFormat="0" applyAlignment="0" applyProtection="0"/>
    <xf numFmtId="0" fontId="193" fillId="7" borderId="7" applyNumberFormat="0" applyAlignment="0" applyProtection="0"/>
    <xf numFmtId="0" fontId="39" fillId="57" borderId="15" applyNumberFormat="0" applyAlignment="0" applyProtection="0"/>
    <xf numFmtId="0" fontId="24" fillId="0" borderId="0"/>
    <xf numFmtId="167" fontId="200" fillId="0" borderId="0" applyFont="0" applyFill="0" applyBorder="0" applyAlignment="0" applyProtection="0"/>
    <xf numFmtId="0" fontId="178" fillId="0" borderId="0"/>
    <xf numFmtId="0" fontId="178" fillId="0" borderId="0"/>
    <xf numFmtId="0" fontId="178" fillId="0" borderId="0"/>
    <xf numFmtId="0" fontId="178" fillId="0" borderId="0"/>
    <xf numFmtId="0" fontId="12" fillId="7" borderId="7" applyNumberFormat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148" fillId="0" borderId="0"/>
    <xf numFmtId="0" fontId="26" fillId="0" borderId="0"/>
    <xf numFmtId="0" fontId="26" fillId="0" borderId="0"/>
    <xf numFmtId="192" fontId="167" fillId="0" borderId="58" applyNumberFormat="0" applyFill="0" applyAlignment="0" applyProtection="0"/>
    <xf numFmtId="0" fontId="4" fillId="0" borderId="0" applyAlignment="0" applyProtection="0"/>
    <xf numFmtId="192" fontId="167" fillId="0" borderId="57" applyNumberFormat="0" applyFill="0" applyAlignment="0" applyProtection="0"/>
    <xf numFmtId="0" fontId="166" fillId="0" borderId="0" applyProtection="0">
      <alignment wrapText="1"/>
    </xf>
    <xf numFmtId="0" fontId="166" fillId="0" borderId="56" applyProtection="0">
      <alignment horizontal="right" wrapText="1"/>
    </xf>
    <xf numFmtId="192" fontId="164" fillId="88" borderId="0" applyNumberFormat="0" applyFont="0" applyBorder="0" applyAlignment="0" applyProtection="0"/>
    <xf numFmtId="192" fontId="164" fillId="87" borderId="0" applyNumberFormat="0" applyFont="0" applyBorder="0" applyAlignment="0" applyProtection="0"/>
    <xf numFmtId="192" fontId="163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4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24" fillId="0" borderId="0"/>
    <xf numFmtId="0" fontId="24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55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55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0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89" fillId="0" borderId="0"/>
    <xf numFmtId="0" fontId="120" fillId="0" borderId="0"/>
    <xf numFmtId="0" fontId="178" fillId="0" borderId="0"/>
    <xf numFmtId="0" fontId="92" fillId="0" borderId="0">
      <alignment vertical="top"/>
    </xf>
    <xf numFmtId="0" fontId="121" fillId="0" borderId="0"/>
    <xf numFmtId="0" fontId="178" fillId="0" borderId="0"/>
    <xf numFmtId="0" fontId="178" fillId="0" borderId="0"/>
    <xf numFmtId="0" fontId="178" fillId="0" borderId="0"/>
    <xf numFmtId="0" fontId="202" fillId="0" borderId="0" applyNumberFormat="0" applyFill="0" applyBorder="0" applyAlignment="0" applyProtection="0"/>
    <xf numFmtId="171" fontId="170" fillId="0" borderId="0" applyFon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20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0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8" fillId="0" borderId="0" applyFont="0" applyFill="0" applyBorder="0" applyAlignment="0" applyProtection="0"/>
    <xf numFmtId="167" fontId="178" fillId="0" borderId="0" applyFont="0" applyFill="0" applyBorder="0" applyAlignment="0" applyProtection="0"/>
    <xf numFmtId="167" fontId="178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43" fontId="178" fillId="0" borderId="0" applyFont="0" applyFill="0" applyBorder="0" applyAlignment="0" applyProtection="0"/>
    <xf numFmtId="0" fontId="178" fillId="0" borderId="0"/>
    <xf numFmtId="43" fontId="178" fillId="0" borderId="0" applyFont="0" applyFill="0" applyBorder="0" applyAlignment="0" applyProtection="0"/>
    <xf numFmtId="0" fontId="178" fillId="0" borderId="0"/>
    <xf numFmtId="43" fontId="178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8" fillId="0" borderId="0"/>
    <xf numFmtId="0" fontId="178" fillId="0" borderId="0"/>
    <xf numFmtId="43" fontId="178" fillId="0" borderId="0" applyFont="0" applyFill="0" applyBorder="0" applyAlignment="0" applyProtection="0"/>
    <xf numFmtId="0" fontId="178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24" fillId="0" borderId="0" applyFont="0" applyFill="0" applyBorder="0" applyAlignment="0" applyProtection="0"/>
    <xf numFmtId="0" fontId="53" fillId="0" borderId="20">
      <alignment horizontal="left"/>
    </xf>
    <xf numFmtId="0" fontId="53" fillId="0" borderId="20">
      <alignment horizontal="left"/>
    </xf>
    <xf numFmtId="3" fontId="24" fillId="0" borderId="53" applyFont="0" applyBorder="0">
      <alignment horizontal="right"/>
    </xf>
    <xf numFmtId="188" fontId="24" fillId="0" borderId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178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0" borderId="30"/>
    <xf numFmtId="0" fontId="27" fillId="0" borderId="30"/>
    <xf numFmtId="0" fontId="27" fillId="0" borderId="30"/>
    <xf numFmtId="0" fontId="27" fillId="0" borderId="30"/>
    <xf numFmtId="0" fontId="27" fillId="0" borderId="30"/>
    <xf numFmtId="0" fontId="27" fillId="0" borderId="30"/>
    <xf numFmtId="0" fontId="24" fillId="56" borderId="90" applyNumberFormat="0" applyProtection="0">
      <alignment horizontal="left" vertical="center" indent="1"/>
    </xf>
    <xf numFmtId="0" fontId="24" fillId="56" borderId="90" applyNumberFormat="0" applyProtection="0">
      <alignment horizontal="left" vertical="top" indent="1"/>
    </xf>
    <xf numFmtId="0" fontId="24" fillId="83" borderId="90" applyNumberFormat="0" applyProtection="0">
      <alignment horizontal="left" vertical="center" indent="1"/>
    </xf>
    <xf numFmtId="0" fontId="24" fillId="83" borderId="90" applyNumberFormat="0" applyProtection="0">
      <alignment horizontal="left" vertical="top" indent="1"/>
    </xf>
    <xf numFmtId="0" fontId="24" fillId="42" borderId="90" applyNumberFormat="0" applyProtection="0">
      <alignment horizontal="left" vertical="center" indent="1"/>
    </xf>
    <xf numFmtId="0" fontId="24" fillId="42" borderId="90" applyNumberFormat="0" applyProtection="0">
      <alignment horizontal="left" vertical="top" indent="1"/>
    </xf>
    <xf numFmtId="0" fontId="24" fillId="86" borderId="90" applyNumberFormat="0" applyProtection="0">
      <alignment horizontal="left" vertical="center" indent="1"/>
    </xf>
    <xf numFmtId="0" fontId="24" fillId="86" borderId="90" applyNumberFormat="0" applyProtection="0">
      <alignment horizontal="left" vertical="top" indent="1"/>
    </xf>
    <xf numFmtId="43" fontId="178" fillId="0" borderId="0" applyFont="0" applyFill="0" applyBorder="0" applyAlignment="0" applyProtection="0"/>
    <xf numFmtId="0" fontId="178" fillId="0" borderId="0"/>
    <xf numFmtId="194" fontId="24" fillId="0" borderId="0" applyFont="0" applyFill="0" applyBorder="0" applyAlignment="0" applyProtection="0"/>
    <xf numFmtId="194" fontId="24" fillId="0" borderId="0" applyFont="0" applyFill="0" applyBorder="0" applyAlignment="0" applyProtection="0"/>
    <xf numFmtId="43" fontId="178" fillId="0" borderId="0" applyFont="0" applyFill="0" applyBorder="0" applyAlignment="0" applyProtection="0"/>
    <xf numFmtId="0" fontId="178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78" fillId="0" borderId="0" applyFont="0" applyFill="0" applyBorder="0" applyAlignment="0" applyProtection="0"/>
    <xf numFmtId="0" fontId="178" fillId="0" borderId="0"/>
    <xf numFmtId="0" fontId="178" fillId="0" borderId="0"/>
    <xf numFmtId="9" fontId="178" fillId="0" borderId="0" applyFont="0" applyFill="0" applyBorder="0" applyAlignment="0" applyProtection="0"/>
    <xf numFmtId="0" fontId="178" fillId="0" borderId="0"/>
    <xf numFmtId="9" fontId="178" fillId="0" borderId="0" applyFont="0" applyFill="0" applyBorder="0" applyAlignment="0" applyProtection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</cellStyleXfs>
  <cellXfs count="119">
    <xf numFmtId="0" fontId="0" fillId="0" borderId="0" xfId="0"/>
    <xf numFmtId="0" fontId="17" fillId="0" borderId="0" xfId="0" applyFont="1" applyFill="1"/>
    <xf numFmtId="49" fontId="184" fillId="0" borderId="79" xfId="1619" applyNumberFormat="1" applyFont="1" applyBorder="1" applyAlignment="1" applyProtection="1">
      <alignment vertical="top" readingOrder="1"/>
      <protection locked="0"/>
    </xf>
    <xf numFmtId="0" fontId="0" fillId="0" borderId="0" xfId="0" applyAlignment="1">
      <alignment readingOrder="1"/>
    </xf>
    <xf numFmtId="49" fontId="184" fillId="0" borderId="79" xfId="1619" applyNumberFormat="1" applyFont="1" applyBorder="1" applyAlignment="1" applyProtection="1">
      <alignment horizontal="center" vertical="top" readingOrder="1"/>
      <protection locked="0"/>
    </xf>
    <xf numFmtId="49" fontId="185" fillId="0" borderId="79" xfId="1619" applyNumberFormat="1" applyFont="1" applyBorder="1" applyAlignment="1" applyProtection="1">
      <alignment vertical="top" readingOrder="1"/>
      <protection locked="0"/>
    </xf>
    <xf numFmtId="43" fontId="186" fillId="0" borderId="79" xfId="2720" applyFont="1" applyBorder="1" applyAlignment="1" applyProtection="1">
      <alignment vertical="top" readingOrder="1"/>
      <protection locked="0"/>
    </xf>
    <xf numFmtId="43" fontId="186" fillId="0" borderId="79" xfId="2720" applyFont="1" applyBorder="1" applyAlignment="1" applyProtection="1">
      <alignment horizontal="right" vertical="top" readingOrder="1"/>
      <protection locked="0"/>
    </xf>
    <xf numFmtId="199" fontId="186" fillId="0" borderId="79" xfId="0" applyNumberFormat="1" applyFont="1" applyBorder="1" applyAlignment="1" applyProtection="1">
      <alignment horizontal="right" vertical="top" readingOrder="1"/>
      <protection locked="0"/>
    </xf>
    <xf numFmtId="0" fontId="185" fillId="0" borderId="79" xfId="0" applyFont="1" applyBorder="1" applyAlignment="1" applyProtection="1">
      <alignment vertical="top" readingOrder="1"/>
      <protection locked="0"/>
    </xf>
    <xf numFmtId="0" fontId="186" fillId="0" borderId="79" xfId="0" applyFont="1" applyBorder="1" applyAlignment="1" applyProtection="1">
      <alignment vertical="top" readingOrder="1"/>
      <protection locked="0"/>
    </xf>
    <xf numFmtId="0" fontId="186" fillId="0" borderId="79" xfId="0" applyFont="1" applyBorder="1" applyAlignment="1" applyProtection="1">
      <alignment horizontal="right" vertical="top" readingOrder="1"/>
      <protection locked="0"/>
    </xf>
    <xf numFmtId="49" fontId="183" fillId="4" borderId="79" xfId="2991" applyNumberFormat="1" applyFont="1" applyBorder="1" applyAlignment="1" applyProtection="1">
      <alignment vertical="top" readingOrder="1"/>
      <protection locked="0"/>
    </xf>
    <xf numFmtId="43" fontId="183" fillId="4" borderId="79" xfId="2720" applyFont="1" applyFill="1" applyBorder="1" applyAlignment="1" applyProtection="1">
      <alignment vertical="top" readingOrder="1"/>
      <protection locked="0"/>
    </xf>
    <xf numFmtId="43" fontId="183" fillId="4" borderId="79" xfId="2720" applyFont="1" applyFill="1" applyBorder="1" applyAlignment="1" applyProtection="1">
      <alignment horizontal="right" vertical="top" readingOrder="1"/>
      <protection locked="0"/>
    </xf>
    <xf numFmtId="168" fontId="0" fillId="0" borderId="0" xfId="0" applyNumberFormat="1" applyAlignment="1">
      <alignment readingOrder="1"/>
    </xf>
    <xf numFmtId="1" fontId="184" fillId="0" borderId="79" xfId="1619" applyNumberFormat="1" applyFont="1" applyBorder="1" applyAlignment="1" applyProtection="1">
      <alignment vertical="top" readingOrder="1"/>
      <protection locked="0"/>
    </xf>
    <xf numFmtId="1" fontId="185" fillId="0" borderId="79" xfId="1619" applyNumberFormat="1" applyFont="1" applyBorder="1" applyAlignment="1" applyProtection="1">
      <alignment vertical="top" readingOrder="1"/>
      <protection locked="0"/>
    </xf>
    <xf numFmtId="1" fontId="185" fillId="0" borderId="79" xfId="0" applyNumberFormat="1" applyFont="1" applyBorder="1" applyAlignment="1" applyProtection="1">
      <alignment vertical="top" readingOrder="1"/>
      <protection locked="0"/>
    </xf>
    <xf numFmtId="1" fontId="183" fillId="4" borderId="79" xfId="2991" applyNumberFormat="1" applyFont="1" applyBorder="1" applyAlignment="1" applyProtection="1">
      <alignment vertical="top" readingOrder="1"/>
      <protection locked="0"/>
    </xf>
    <xf numFmtId="1" fontId="0" fillId="0" borderId="0" xfId="0" applyNumberFormat="1" applyAlignment="1">
      <alignment readingOrder="1"/>
    </xf>
    <xf numFmtId="0" fontId="17" fillId="0" borderId="0" xfId="0" applyFont="1"/>
    <xf numFmtId="0" fontId="23" fillId="0" borderId="0" xfId="0" applyFont="1" applyFill="1"/>
    <xf numFmtId="0" fontId="190" fillId="0" borderId="0" xfId="3000"/>
    <xf numFmtId="0" fontId="191" fillId="0" borderId="80" xfId="3000" applyFont="1" applyBorder="1" applyAlignment="1" applyProtection="1">
      <alignment horizontal="right" vertical="top" wrapText="1" readingOrder="1"/>
      <protection locked="0"/>
    </xf>
    <xf numFmtId="0" fontId="42" fillId="0" borderId="80" xfId="3000" applyFont="1" applyBorder="1" applyAlignment="1" applyProtection="1">
      <alignment horizontal="right" vertical="top" wrapText="1" readingOrder="1"/>
      <protection locked="0"/>
    </xf>
    <xf numFmtId="199" fontId="42" fillId="0" borderId="80" xfId="3000" applyNumberFormat="1" applyFont="1" applyBorder="1" applyAlignment="1" applyProtection="1">
      <alignment horizontal="right" vertical="top" wrapText="1" readingOrder="1"/>
      <protection locked="0"/>
    </xf>
    <xf numFmtId="0" fontId="42" fillId="33" borderId="80" xfId="3000" applyFont="1" applyFill="1" applyBorder="1" applyAlignment="1" applyProtection="1">
      <alignment horizontal="right" vertical="top" wrapText="1" readingOrder="1"/>
      <protection locked="0"/>
    </xf>
    <xf numFmtId="199" fontId="42" fillId="33" borderId="80" xfId="3000" applyNumberFormat="1" applyFont="1" applyFill="1" applyBorder="1" applyAlignment="1" applyProtection="1">
      <alignment horizontal="right" vertical="top" wrapText="1" readingOrder="1"/>
      <protection locked="0"/>
    </xf>
    <xf numFmtId="168" fontId="190" fillId="0" borderId="0" xfId="1" applyNumberFormat="1" applyFont="1"/>
    <xf numFmtId="168" fontId="190" fillId="33" borderId="0" xfId="1" applyNumberFormat="1" applyFont="1" applyFill="1"/>
    <xf numFmtId="168" fontId="0" fillId="0" borderId="0" xfId="1" applyNumberFormat="1" applyFont="1"/>
    <xf numFmtId="0" fontId="192" fillId="0" borderId="83" xfId="3000" applyFont="1" applyBorder="1" applyAlignment="1" applyProtection="1">
      <alignment vertical="top" wrapText="1" readingOrder="1"/>
      <protection locked="0"/>
    </xf>
    <xf numFmtId="0" fontId="192" fillId="0" borderId="81" xfId="3000" applyFont="1" applyBorder="1" applyAlignment="1" applyProtection="1">
      <alignment vertical="top" wrapText="1" readingOrder="1"/>
      <protection locked="0"/>
    </xf>
    <xf numFmtId="0" fontId="192" fillId="33" borderId="83" xfId="3000" applyFont="1" applyFill="1" applyBorder="1" applyAlignment="1" applyProtection="1">
      <alignment vertical="top" wrapText="1" readingOrder="1"/>
      <protection locked="0"/>
    </xf>
    <xf numFmtId="0" fontId="192" fillId="33" borderId="81" xfId="3000" applyFont="1" applyFill="1" applyBorder="1" applyAlignment="1" applyProtection="1">
      <alignment vertical="top" wrapText="1" readingOrder="1"/>
      <protection locked="0"/>
    </xf>
    <xf numFmtId="0" fontId="17" fillId="90" borderId="0" xfId="0" applyFont="1" applyFill="1"/>
    <xf numFmtId="168" fontId="17" fillId="90" borderId="0" xfId="1" applyNumberFormat="1" applyFont="1" applyFill="1"/>
    <xf numFmtId="0" fontId="187" fillId="90" borderId="0" xfId="0" applyFont="1" applyFill="1" applyAlignment="1">
      <alignment horizontal="left"/>
    </xf>
    <xf numFmtId="0" fontId="17" fillId="90" borderId="0" xfId="0" applyFont="1" applyFill="1" applyAlignment="1">
      <alignment horizontal="left" vertical="center"/>
    </xf>
    <xf numFmtId="15" fontId="18" fillId="90" borderId="11" xfId="0" applyNumberFormat="1" applyFont="1" applyFill="1" applyBorder="1" applyAlignment="1">
      <alignment horizontal="right" vertical="center"/>
    </xf>
    <xf numFmtId="0" fontId="18" fillId="90" borderId="0" xfId="0" applyFont="1" applyFill="1" applyAlignment="1">
      <alignment horizontal="left" vertical="center"/>
    </xf>
    <xf numFmtId="0" fontId="18" fillId="90" borderId="0" xfId="0" applyFont="1" applyFill="1" applyAlignment="1">
      <alignment horizontal="center" vertical="center"/>
    </xf>
    <xf numFmtId="168" fontId="17" fillId="90" borderId="0" xfId="1" applyNumberFormat="1" applyFont="1" applyFill="1" applyAlignment="1">
      <alignment horizontal="right" vertical="center"/>
    </xf>
    <xf numFmtId="168" fontId="17" fillId="90" borderId="10" xfId="1" applyNumberFormat="1" applyFont="1" applyFill="1" applyBorder="1" applyAlignment="1">
      <alignment horizontal="right" vertical="center"/>
    </xf>
    <xf numFmtId="168" fontId="18" fillId="90" borderId="10" xfId="1" applyNumberFormat="1" applyFont="1" applyFill="1" applyBorder="1" applyAlignment="1">
      <alignment horizontal="right" vertical="center"/>
    </xf>
    <xf numFmtId="168" fontId="18" fillId="90" borderId="11" xfId="1" applyNumberFormat="1" applyFont="1" applyFill="1" applyBorder="1" applyAlignment="1">
      <alignment horizontal="right" vertical="center"/>
    </xf>
    <xf numFmtId="0" fontId="188" fillId="90" borderId="0" xfId="0" applyFont="1" applyFill="1" applyAlignment="1">
      <alignment horizontal="left" vertical="center"/>
    </xf>
    <xf numFmtId="168" fontId="23" fillId="90" borderId="0" xfId="1" applyNumberFormat="1" applyFont="1" applyFill="1" applyAlignment="1"/>
    <xf numFmtId="0" fontId="17" fillId="90" borderId="0" xfId="0" applyFont="1" applyFill="1" applyAlignment="1"/>
    <xf numFmtId="0" fontId="17" fillId="90" borderId="0" xfId="0" applyFont="1" applyFill="1" applyAlignment="1">
      <alignment horizontal="left"/>
    </xf>
    <xf numFmtId="0" fontId="17" fillId="90" borderId="0" xfId="0" applyFont="1" applyFill="1" applyBorder="1" applyAlignment="1">
      <alignment horizontal="left" vertical="center"/>
    </xf>
    <xf numFmtId="0" fontId="18" fillId="90" borderId="0" xfId="0" applyFont="1" applyFill="1" applyBorder="1" applyAlignment="1">
      <alignment horizontal="right" vertical="center"/>
    </xf>
    <xf numFmtId="168" fontId="18" fillId="90" borderId="0" xfId="1" applyNumberFormat="1" applyFont="1" applyFill="1" applyAlignment="1">
      <alignment horizontal="right" vertical="center"/>
    </xf>
    <xf numFmtId="168" fontId="20" fillId="90" borderId="0" xfId="1" applyNumberFormat="1" applyFont="1" applyFill="1" applyAlignment="1">
      <alignment horizontal="right" vertical="center"/>
    </xf>
    <xf numFmtId="168" fontId="21" fillId="90" borderId="0" xfId="1" applyNumberFormat="1" applyFont="1" applyFill="1" applyAlignment="1">
      <alignment horizontal="right" vertical="center"/>
    </xf>
    <xf numFmtId="168" fontId="20" fillId="90" borderId="10" xfId="1" applyNumberFormat="1" applyFont="1" applyFill="1" applyBorder="1" applyAlignment="1">
      <alignment horizontal="right" vertical="center"/>
    </xf>
    <xf numFmtId="0" fontId="18" fillId="90" borderId="0" xfId="0" applyFont="1" applyFill="1" applyAlignment="1">
      <alignment vertical="center"/>
    </xf>
    <xf numFmtId="0" fontId="17" fillId="90" borderId="0" xfId="0" applyFont="1" applyFill="1" applyAlignment="1">
      <alignment vertical="center"/>
    </xf>
    <xf numFmtId="168" fontId="21" fillId="90" borderId="10" xfId="1" applyNumberFormat="1" applyFont="1" applyFill="1" applyBorder="1" applyAlignment="1">
      <alignment horizontal="right" vertical="center"/>
    </xf>
    <xf numFmtId="168" fontId="21" fillId="90" borderId="11" xfId="1" applyNumberFormat="1" applyFont="1" applyFill="1" applyBorder="1" applyAlignment="1">
      <alignment horizontal="right" vertical="center"/>
    </xf>
    <xf numFmtId="0" fontId="20" fillId="90" borderId="0" xfId="0" applyFont="1" applyFill="1" applyAlignment="1">
      <alignment horizontal="left" vertical="center"/>
    </xf>
    <xf numFmtId="0" fontId="18" fillId="90" borderId="0" xfId="0" applyFont="1" applyFill="1" applyAlignment="1">
      <alignment horizontal="left"/>
    </xf>
    <xf numFmtId="168" fontId="18" fillId="90" borderId="0" xfId="1" applyNumberFormat="1" applyFont="1" applyFill="1" applyBorder="1" applyAlignment="1">
      <alignment horizontal="right" vertical="center"/>
    </xf>
    <xf numFmtId="0" fontId="18" fillId="90" borderId="10" xfId="0" applyFont="1" applyFill="1" applyBorder="1" applyAlignment="1">
      <alignment horizontal="left" vertical="center"/>
    </xf>
    <xf numFmtId="0" fontId="18" fillId="90" borderId="0" xfId="0" applyFont="1" applyFill="1" applyBorder="1" applyAlignment="1">
      <alignment horizontal="left" vertical="center"/>
    </xf>
    <xf numFmtId="0" fontId="17" fillId="90" borderId="0" xfId="0" applyFont="1" applyFill="1" applyBorder="1"/>
    <xf numFmtId="0" fontId="23" fillId="90" borderId="0" xfId="0" applyFont="1" applyFill="1" applyBorder="1"/>
    <xf numFmtId="0" fontId="0" fillId="90" borderId="0" xfId="0" applyFill="1"/>
    <xf numFmtId="0" fontId="18" fillId="90" borderId="0" xfId="0" applyFont="1" applyFill="1" applyAlignment="1">
      <alignment horizontal="right" vertical="center"/>
    </xf>
    <xf numFmtId="15" fontId="18" fillId="90" borderId="0" xfId="0" applyNumberFormat="1" applyFont="1" applyFill="1" applyAlignment="1">
      <alignment horizontal="right" vertical="center"/>
    </xf>
    <xf numFmtId="0" fontId="17" fillId="90" borderId="0" xfId="0" applyFont="1" applyFill="1" applyAlignment="1">
      <alignment horizontal="center" vertical="center"/>
    </xf>
    <xf numFmtId="0" fontId="204" fillId="90" borderId="0" xfId="0" applyFont="1" applyFill="1" applyAlignment="1">
      <alignment horizontal="left" vertical="center"/>
    </xf>
    <xf numFmtId="168" fontId="203" fillId="90" borderId="0" xfId="1" applyNumberFormat="1" applyFont="1" applyFill="1"/>
    <xf numFmtId="0" fontId="17" fillId="90" borderId="94" xfId="0" applyFont="1" applyFill="1" applyBorder="1" applyAlignment="1">
      <alignment horizontal="left" vertical="center"/>
    </xf>
    <xf numFmtId="0" fontId="17" fillId="90" borderId="94" xfId="0" applyFont="1" applyFill="1" applyBorder="1" applyAlignment="1">
      <alignment horizontal="center" vertical="center"/>
    </xf>
    <xf numFmtId="168" fontId="20" fillId="90" borderId="94" xfId="1" applyNumberFormat="1" applyFont="1" applyFill="1" applyBorder="1" applyAlignment="1">
      <alignment vertical="center"/>
    </xf>
    <xf numFmtId="0" fontId="17" fillId="90" borderId="10" xfId="0" applyFont="1" applyFill="1" applyBorder="1" applyAlignment="1">
      <alignment horizontal="left" vertical="center"/>
    </xf>
    <xf numFmtId="0" fontId="17" fillId="90" borderId="10" xfId="0" applyFont="1" applyFill="1" applyBorder="1" applyAlignment="1">
      <alignment horizontal="center" vertical="center"/>
    </xf>
    <xf numFmtId="168" fontId="20" fillId="90" borderId="0" xfId="1" applyNumberFormat="1" applyFont="1" applyFill="1" applyAlignment="1">
      <alignment vertical="center"/>
    </xf>
    <xf numFmtId="168" fontId="21" fillId="90" borderId="0" xfId="1" applyNumberFormat="1" applyFont="1" applyFill="1" applyAlignment="1">
      <alignment vertical="center"/>
    </xf>
    <xf numFmtId="0" fontId="18" fillId="90" borderId="10" xfId="0" applyFont="1" applyFill="1" applyBorder="1" applyAlignment="1">
      <alignment horizontal="center" vertical="center"/>
    </xf>
    <xf numFmtId="0" fontId="18" fillId="90" borderId="11" xfId="0" applyFont="1" applyFill="1" applyBorder="1" applyAlignment="1">
      <alignment horizontal="left" vertical="center"/>
    </xf>
    <xf numFmtId="0" fontId="18" fillId="90" borderId="11" xfId="0" applyFont="1" applyFill="1" applyBorder="1" applyAlignment="1">
      <alignment horizontal="center" vertical="center"/>
    </xf>
    <xf numFmtId="168" fontId="21" fillId="90" borderId="11" xfId="1" applyNumberFormat="1" applyFont="1" applyFill="1" applyBorder="1" applyAlignment="1">
      <alignment vertical="center"/>
    </xf>
    <xf numFmtId="0" fontId="204" fillId="90" borderId="0" xfId="0" applyFont="1" applyFill="1" applyAlignment="1">
      <alignment horizontal="left"/>
    </xf>
    <xf numFmtId="0" fontId="21" fillId="90" borderId="0" xfId="0" applyFont="1" applyFill="1" applyAlignment="1">
      <alignment vertical="center"/>
    </xf>
    <xf numFmtId="0" fontId="21" fillId="90" borderId="10" xfId="0" applyFont="1" applyFill="1" applyBorder="1" applyAlignment="1">
      <alignment horizontal="right" vertical="center" wrapText="1"/>
    </xf>
    <xf numFmtId="0" fontId="21" fillId="90" borderId="0" xfId="0" applyFont="1" applyFill="1" applyAlignment="1">
      <alignment vertical="center" wrapText="1"/>
    </xf>
    <xf numFmtId="3" fontId="21" fillId="90" borderId="10" xfId="0" applyNumberFormat="1" applyFont="1" applyFill="1" applyBorder="1" applyAlignment="1">
      <alignment horizontal="right" vertical="center" wrapText="1"/>
    </xf>
    <xf numFmtId="0" fontId="203" fillId="90" borderId="0" xfId="0" applyFont="1" applyFill="1" applyAlignment="1">
      <alignment wrapText="1"/>
    </xf>
    <xf numFmtId="0" fontId="205" fillId="90" borderId="0" xfId="0" applyFont="1" applyFill="1" applyAlignment="1">
      <alignment vertical="center" wrapText="1"/>
    </xf>
    <xf numFmtId="0" fontId="20" fillId="90" borderId="0" xfId="0" applyFont="1" applyFill="1" applyAlignment="1">
      <alignment vertical="center" wrapText="1"/>
    </xf>
    <xf numFmtId="0" fontId="21" fillId="90" borderId="0" xfId="0" applyFont="1" applyFill="1" applyAlignment="1">
      <alignment horizontal="right" vertical="center" wrapText="1"/>
    </xf>
    <xf numFmtId="3" fontId="20" fillId="90" borderId="0" xfId="0" applyNumberFormat="1" applyFont="1" applyFill="1" applyAlignment="1">
      <alignment horizontal="right" vertical="center" wrapText="1"/>
    </xf>
    <xf numFmtId="0" fontId="20" fillId="90" borderId="10" xfId="0" applyFont="1" applyFill="1" applyBorder="1" applyAlignment="1">
      <alignment horizontal="right" vertical="center" wrapText="1"/>
    </xf>
    <xf numFmtId="3" fontId="21" fillId="90" borderId="0" xfId="0" applyNumberFormat="1" applyFont="1" applyFill="1" applyAlignment="1">
      <alignment horizontal="right" vertical="center" wrapText="1"/>
    </xf>
    <xf numFmtId="3" fontId="21" fillId="90" borderId="11" xfId="0" applyNumberFormat="1" applyFont="1" applyFill="1" applyBorder="1" applyAlignment="1">
      <alignment horizontal="right" vertical="center" wrapText="1"/>
    </xf>
    <xf numFmtId="3" fontId="0" fillId="90" borderId="0" xfId="0" applyNumberFormat="1" applyFill="1"/>
    <xf numFmtId="43" fontId="21" fillId="90" borderId="0" xfId="1" applyFont="1" applyFill="1" applyAlignment="1">
      <alignment horizontal="right" vertical="center" wrapText="1"/>
    </xf>
    <xf numFmtId="168" fontId="17" fillId="90" borderId="0" xfId="0" applyNumberFormat="1" applyFont="1" applyFill="1"/>
    <xf numFmtId="168" fontId="20" fillId="90" borderId="0" xfId="1" applyNumberFormat="1" applyFont="1" applyFill="1" applyBorder="1" applyAlignment="1">
      <alignment horizontal="right" vertical="center"/>
    </xf>
    <xf numFmtId="49" fontId="184" fillId="0" borderId="79" xfId="1619" applyNumberFormat="1" applyFont="1" applyBorder="1" applyAlignment="1" applyProtection="1">
      <alignment horizontal="center" vertical="top" readingOrder="1"/>
      <protection locked="0"/>
    </xf>
    <xf numFmtId="49" fontId="183" fillId="4" borderId="79" xfId="2991" applyNumberFormat="1" applyFont="1" applyBorder="1" applyAlignment="1" applyProtection="1">
      <alignment horizontal="left" vertical="top" readingOrder="1"/>
      <protection locked="0"/>
    </xf>
    <xf numFmtId="0" fontId="192" fillId="0" borderId="80" xfId="3000" applyFont="1" applyBorder="1" applyAlignment="1" applyProtection="1">
      <alignment vertical="top" wrapText="1" readingOrder="1"/>
      <protection locked="0"/>
    </xf>
    <xf numFmtId="0" fontId="190" fillId="0" borderId="82" xfId="3000" applyBorder="1" applyAlignment="1" applyProtection="1">
      <alignment vertical="top" wrapText="1"/>
      <protection locked="0"/>
    </xf>
    <xf numFmtId="0" fontId="190" fillId="0" borderId="81" xfId="3000" applyBorder="1" applyAlignment="1" applyProtection="1">
      <alignment vertical="top" wrapText="1"/>
      <protection locked="0"/>
    </xf>
    <xf numFmtId="0" fontId="42" fillId="0" borderId="80" xfId="3000" applyFont="1" applyBorder="1" applyAlignment="1" applyProtection="1">
      <alignment horizontal="right" vertical="top" wrapText="1" readingOrder="1"/>
      <protection locked="0"/>
    </xf>
    <xf numFmtId="199" fontId="42" fillId="0" borderId="80" xfId="3000" applyNumberFormat="1" applyFont="1" applyBorder="1" applyAlignment="1" applyProtection="1">
      <alignment horizontal="right" vertical="top" wrapText="1" readingOrder="1"/>
      <protection locked="0"/>
    </xf>
    <xf numFmtId="0" fontId="157" fillId="0" borderId="0" xfId="3000" applyFont="1" applyAlignment="1" applyProtection="1">
      <alignment vertical="top" wrapText="1" readingOrder="1"/>
      <protection locked="0"/>
    </xf>
    <xf numFmtId="0" fontId="190" fillId="0" borderId="0" xfId="3000"/>
    <xf numFmtId="0" fontId="42" fillId="0" borderId="0" xfId="3000" applyFont="1" applyAlignment="1" applyProtection="1">
      <alignment vertical="top" wrapText="1" readingOrder="1"/>
      <protection locked="0"/>
    </xf>
    <xf numFmtId="0" fontId="191" fillId="0" borderId="80" xfId="3000" applyFont="1" applyBorder="1" applyAlignment="1" applyProtection="1">
      <alignment vertical="top" wrapText="1" readingOrder="1"/>
      <protection locked="0"/>
    </xf>
    <xf numFmtId="0" fontId="191" fillId="0" borderId="80" xfId="3000" applyFont="1" applyBorder="1" applyAlignment="1" applyProtection="1">
      <alignment horizontal="center" vertical="top" wrapText="1" readingOrder="1"/>
      <protection locked="0"/>
    </xf>
    <xf numFmtId="0" fontId="191" fillId="0" borderId="80" xfId="3000" applyFont="1" applyBorder="1" applyAlignment="1" applyProtection="1">
      <alignment horizontal="right" vertical="top" wrapText="1" readingOrder="1"/>
      <protection locked="0"/>
    </xf>
    <xf numFmtId="0" fontId="192" fillId="33" borderId="80" xfId="3000" applyFont="1" applyFill="1" applyBorder="1" applyAlignment="1" applyProtection="1">
      <alignment vertical="top" wrapText="1" readingOrder="1"/>
      <protection locked="0"/>
    </xf>
    <xf numFmtId="0" fontId="190" fillId="33" borderId="82" xfId="3000" applyFill="1" applyBorder="1" applyAlignment="1" applyProtection="1">
      <alignment vertical="top" wrapText="1"/>
      <protection locked="0"/>
    </xf>
    <xf numFmtId="0" fontId="190" fillId="33" borderId="81" xfId="3000" applyFill="1" applyBorder="1" applyAlignment="1" applyProtection="1">
      <alignment vertical="top" wrapText="1"/>
      <protection locked="0"/>
    </xf>
    <xf numFmtId="199" fontId="42" fillId="33" borderId="80" xfId="3000" applyNumberFormat="1" applyFont="1" applyFill="1" applyBorder="1" applyAlignment="1" applyProtection="1">
      <alignment horizontal="right" vertical="top" wrapText="1" readingOrder="1"/>
      <protection locked="0"/>
    </xf>
  </cellXfs>
  <cellStyles count="5491">
    <cellStyle name="%20 - Vurgu1" xfId="1278"/>
    <cellStyle name="%20 - Vurgu2" xfId="1279"/>
    <cellStyle name="%20 - Vurgu3" xfId="1280"/>
    <cellStyle name="%20 - Vurgu4" xfId="1281"/>
    <cellStyle name="%20 - Vurgu5" xfId="1282"/>
    <cellStyle name="%20 - Vurgu6" xfId="1283"/>
    <cellStyle name="%40 - Vurgu1" xfId="1284"/>
    <cellStyle name="%40 - Vurgu2" xfId="1285"/>
    <cellStyle name="%40 - Vurgu3" xfId="1286"/>
    <cellStyle name="%40 - Vurgu4" xfId="1287"/>
    <cellStyle name="%40 - Vurgu5" xfId="1288"/>
    <cellStyle name="%40 - Vurgu6" xfId="1289"/>
    <cellStyle name="%60 - Vurgu1" xfId="1290"/>
    <cellStyle name="%60 - Vurgu2" xfId="1291"/>
    <cellStyle name="%60 - Vurgu3" xfId="1292"/>
    <cellStyle name="%60 - Vurgu4" xfId="1293"/>
    <cellStyle name="%60 - Vurgu5" xfId="1294"/>
    <cellStyle name="%60 - Vurgu6" xfId="1295"/>
    <cellStyle name="?şaretli Hücre" xfId="1296"/>
    <cellStyle name="?yi" xfId="1297"/>
    <cellStyle name="_Caption" xfId="1298"/>
    <cellStyle name="_Caption_Funding" xfId="1299"/>
    <cellStyle name="_Caption_Interest Expense" xfId="1300"/>
    <cellStyle name="_Caption_total" xfId="1301"/>
    <cellStyle name="_emptyCellWithLeftBorder" xfId="1302"/>
    <cellStyle name="_emptyRightCell" xfId="1303"/>
    <cellStyle name="_emptyRightCell 2" xfId="3005"/>
    <cellStyle name="_emptyTable" xfId="1304"/>
    <cellStyle name="_emptyTable 2" xfId="2969"/>
    <cellStyle name="_grouth" xfId="1305"/>
    <cellStyle name="_grouthBottom" xfId="1306"/>
    <cellStyle name="_grouthBottom_Funding" xfId="1307"/>
    <cellStyle name="_grouthBottom_Interest Expense" xfId="1308"/>
    <cellStyle name="_grouthBottom_total" xfId="1309"/>
    <cellStyle name="_grouthTotal" xfId="1310"/>
    <cellStyle name="_grouthTotal_Funding" xfId="1311"/>
    <cellStyle name="_grouthTotal_Interest Expense" xfId="1312"/>
    <cellStyle name="_grouthTotal_total" xfId="1313"/>
    <cellStyle name="_horizCenteredLables" xfId="1314"/>
    <cellStyle name="_horizCenteredLables 2" xfId="2977"/>
    <cellStyle name="_horizCenteredLables_Funding" xfId="1315"/>
    <cellStyle name="_horizCenteredLables_Funding 2" xfId="2929"/>
    <cellStyle name="_horizCenteredLables_Interest Expense" xfId="1316"/>
    <cellStyle name="_horizCenteredLables_Interest Expense 2" xfId="2972"/>
    <cellStyle name="_horizCenteredLables_total" xfId="1317"/>
    <cellStyle name="_horizCenteredLables_total 2" xfId="2968"/>
    <cellStyle name="_horizLables" xfId="1318"/>
    <cellStyle name="_horizLables 2" xfId="2989"/>
    <cellStyle name="_horizLables_Funding" xfId="1319"/>
    <cellStyle name="_horizLables_Funding 2" xfId="2978"/>
    <cellStyle name="_horizLables_Interest Expense" xfId="1320"/>
    <cellStyle name="_horizLables_Interest Expense 2" xfId="2990"/>
    <cellStyle name="_horizLables_total" xfId="1321"/>
    <cellStyle name="_horizLables_total 2" xfId="2985"/>
    <cellStyle name="_KST 2007" xfId="4"/>
    <cellStyle name="_KST 2007 2" xfId="5"/>
    <cellStyle name="_KST 2007 2 2" xfId="6"/>
    <cellStyle name="_KST 2007 3" xfId="7"/>
    <cellStyle name="_labelARightAligned" xfId="1322"/>
    <cellStyle name="_labelARightAligned_Funding" xfId="1323"/>
    <cellStyle name="_labelARightAligned_Funding_1" xfId="1324"/>
    <cellStyle name="_labelARightAligned_Interest Expense" xfId="1325"/>
    <cellStyle name="_labelTotal" xfId="1326"/>
    <cellStyle name="_labelTotal 2" xfId="2976"/>
    <cellStyle name="_labelTotal_Funding" xfId="1327"/>
    <cellStyle name="_labelTotal_Funding 2" xfId="2986"/>
    <cellStyle name="_labelTotal_Interest Expense" xfId="1328"/>
    <cellStyle name="_labelTotal_Interest Expense 2" xfId="2970"/>
    <cellStyle name="_labelTotal_total" xfId="1329"/>
    <cellStyle name="_labelTotal_total 2" xfId="2982"/>
    <cellStyle name="_labelTotalBotom" xfId="1330"/>
    <cellStyle name="_labelTotalBotom_Funding" xfId="1331"/>
    <cellStyle name="_labelTotalBotom_Funding_1" xfId="1332"/>
    <cellStyle name="_labelTotalBotom_Interest Expense" xfId="1333"/>
    <cellStyle name="_lableInput" xfId="1334"/>
    <cellStyle name="_lableInputFilled" xfId="1335"/>
    <cellStyle name="_lablesA" xfId="1336"/>
    <cellStyle name="_lablesAbottom" xfId="1337"/>
    <cellStyle name="_lablesAbottom_Funding" xfId="1338"/>
    <cellStyle name="_lablesAbottom_total" xfId="1339"/>
    <cellStyle name="_lablesABottomAligned" xfId="1340"/>
    <cellStyle name="_lablesAInner" xfId="1341"/>
    <cellStyle name="_lablesAInnerHead" xfId="1342"/>
    <cellStyle name="_lablesAInnerHead 2" xfId="2835"/>
    <cellStyle name="_lablesAInnerHead 3" xfId="2885"/>
    <cellStyle name="_lablesAInnerHead 4" xfId="2930"/>
    <cellStyle name="_lablesB" xfId="1343"/>
    <cellStyle name="_lowerLable" xfId="1344"/>
    <cellStyle name="_lowerLable_Funding" xfId="1345"/>
    <cellStyle name="_lowerLable_Interest Expense" xfId="1346"/>
    <cellStyle name="_lowerLable_total" xfId="1347"/>
    <cellStyle name="_LPmonBottomInput" xfId="1348"/>
    <cellStyle name="_LPmonBottomInputFilled" xfId="1349"/>
    <cellStyle name="_LPmonBottomInputFilled_Funding" xfId="1350"/>
    <cellStyle name="_LPmonBottomInputFilled_Funding_1" xfId="1351"/>
    <cellStyle name="_LPmonBottomInputFilled_Interest Expense" xfId="1352"/>
    <cellStyle name="_LPmonInput" xfId="1353"/>
    <cellStyle name="_LPmonInputFilled" xfId="1354"/>
    <cellStyle name="_LPyear" xfId="1355"/>
    <cellStyle name="_LPyearBottom" xfId="1356"/>
    <cellStyle name="_LPyearBottom_Funding" xfId="1357"/>
    <cellStyle name="_LPyearBottom_Funding_1" xfId="1358"/>
    <cellStyle name="_LPyearBottom_Interest Expense" xfId="1359"/>
    <cellStyle name="_LPyearBottomInput" xfId="1360"/>
    <cellStyle name="_LPyearBottomInput_Funding" xfId="1361"/>
    <cellStyle name="_LPyearBottomInput_Funding_1" xfId="1362"/>
    <cellStyle name="_LPyearBottomInput_Interest Expense" xfId="1363"/>
    <cellStyle name="_LPyearBottomInputFilled" xfId="1364"/>
    <cellStyle name="_LPyearBottomInputFilled_Funding" xfId="1365"/>
    <cellStyle name="_LPyearBottomInputFilled_Funding_1" xfId="1366"/>
    <cellStyle name="_LPyearBottomInputFilled_Interest Expense" xfId="1367"/>
    <cellStyle name="_LPyearInput" xfId="1368"/>
    <cellStyle name="_LPyearInputFilled" xfId="1369"/>
    <cellStyle name="_monPercents" xfId="1370"/>
    <cellStyle name="_monPercentTotals" xfId="1371"/>
    <cellStyle name="_monPercentTotals_Funding" xfId="1372"/>
    <cellStyle name="_monPercentTotals_Funding_1" xfId="1373"/>
    <cellStyle name="_monPercentTotals_Interest Expense" xfId="1374"/>
    <cellStyle name="_MonPercentTotalsBottom" xfId="1375"/>
    <cellStyle name="_MonPercentTotalsBottom_Funding" xfId="1376"/>
    <cellStyle name="_MonPercentTotalsBottom_Funding_1" xfId="1377"/>
    <cellStyle name="_MonPercentTotalsBottom_Interest Expense" xfId="1378"/>
    <cellStyle name="_MonTotalsBottom" xfId="1379"/>
    <cellStyle name="_MonTotalsBottom_Funding" xfId="1380"/>
    <cellStyle name="_MonTotalsBottom_Funding_1" xfId="1381"/>
    <cellStyle name="_MonTotalsBottom_Interest Expense" xfId="1382"/>
    <cellStyle name="_numBottomTotals" xfId="1383"/>
    <cellStyle name="_numBottomTotals_Funding" xfId="1384"/>
    <cellStyle name="_numBottomTotals_Interest Expense" xfId="1385"/>
    <cellStyle name="_numBottomTotals_total" xfId="1386"/>
    <cellStyle name="_numMon" xfId="1387"/>
    <cellStyle name="_numMonInput" xfId="1388"/>
    <cellStyle name="_numMonInput_Branches_20050513_02" xfId="1389"/>
    <cellStyle name="_numMonInputFilled" xfId="1390"/>
    <cellStyle name="_numMonPercentInput" xfId="1391"/>
    <cellStyle name="_numMonPercentInputFilled" xfId="1392"/>
    <cellStyle name="_numMonTotals" xfId="1393"/>
    <cellStyle name="_numMonTotals_Funding" xfId="1394"/>
    <cellStyle name="_numMonTotals_Interest Expense" xfId="1395"/>
    <cellStyle name="_numMonTotals_total" xfId="1396"/>
    <cellStyle name="_numMonTotalsBottom" xfId="1397"/>
    <cellStyle name="_numMonTotalsBottom_Funding" xfId="1398"/>
    <cellStyle name="_numMonTotalsBottom_Interest Expense" xfId="1399"/>
    <cellStyle name="_numMonTotalsBottom_total" xfId="1400"/>
    <cellStyle name="_numMonTotalsInput" xfId="1401"/>
    <cellStyle name="_numMonTotalsInput_Funding" xfId="1402"/>
    <cellStyle name="_numMonTotalsInput_Funding_1" xfId="1403"/>
    <cellStyle name="_numMonTotalsInput_Interest Expense" xfId="1404"/>
    <cellStyle name="_numMonTotalsInputFilled" xfId="1405"/>
    <cellStyle name="_numMonTotalsInputFilled_Funding" xfId="1406"/>
    <cellStyle name="_numMonTotalsInputFilled_Funding_1" xfId="1407"/>
    <cellStyle name="_numMonTotalsInputFilled_Interest Expense" xfId="1408"/>
    <cellStyle name="_numRightTotals" xfId="1409"/>
    <cellStyle name="_numYears" xfId="1410"/>
    <cellStyle name="_numYears_Funding" xfId="1411"/>
    <cellStyle name="_numYears_total" xfId="1412"/>
    <cellStyle name="_numYearsInput" xfId="1413"/>
    <cellStyle name="_numYearsInput_Funding" xfId="1414"/>
    <cellStyle name="_numYearsInput_total" xfId="1415"/>
    <cellStyle name="_numYearsInputFilled" xfId="1416"/>
    <cellStyle name="_numYearTotals" xfId="1417"/>
    <cellStyle name="_numYearTotals_Funding" xfId="1418"/>
    <cellStyle name="_numYearTotals_Interest Expense" xfId="1419"/>
    <cellStyle name="_numYearTotals_total" xfId="1420"/>
    <cellStyle name="_numYearTotalsInput" xfId="1421"/>
    <cellStyle name="_numYearTotalsInput_Funding" xfId="1422"/>
    <cellStyle name="_numYearTotalsInput_Funding_1" xfId="1423"/>
    <cellStyle name="_numYearTotalsInput_Interest Expense" xfId="1424"/>
    <cellStyle name="_numYearTotalsInputFilled" xfId="1425"/>
    <cellStyle name="_Tabelle1" xfId="8"/>
    <cellStyle name="_Tabelle1 2" xfId="9"/>
    <cellStyle name="_Tabelle1 2 2" xfId="10"/>
    <cellStyle name="_Tabelle1 3" xfId="11"/>
    <cellStyle name="_upperLabel" xfId="1426"/>
    <cellStyle name="_upperLabel 2" xfId="2737"/>
    <cellStyle name="_upperLabel 3" xfId="2789"/>
    <cellStyle name="_upperLabel 4" xfId="2928"/>
    <cellStyle name="_upperLabel_Funding" xfId="1427"/>
    <cellStyle name="_upperLabel_Funding 2" xfId="2841"/>
    <cellStyle name="_upperLabel_Funding 3" xfId="2788"/>
    <cellStyle name="_upperLabel_Funding 4" xfId="2966"/>
    <cellStyle name="_upperLabel_Interest Expense" xfId="1428"/>
    <cellStyle name="_upperLabel_Interest Expense 2" xfId="2784"/>
    <cellStyle name="_upperLabel_Interest Expense 3" xfId="2787"/>
    <cellStyle name="_upperLabel_Interest Expense 4" xfId="2980"/>
    <cellStyle name="_upperLabel_total" xfId="1429"/>
    <cellStyle name="_upperLabel_total 2" xfId="2785"/>
    <cellStyle name="_upperLabel_total 3" xfId="2859"/>
    <cellStyle name="_upperLabel_total 4" xfId="2988"/>
    <cellStyle name="_yearPercentInput" xfId="1430"/>
    <cellStyle name="_yearPercentInputFilled" xfId="1431"/>
    <cellStyle name="_yearPercents" xfId="1432"/>
    <cellStyle name="_yearPercents_Funding" xfId="1433"/>
    <cellStyle name="_yearPercents_total" xfId="1434"/>
    <cellStyle name="_yearPercentTotals" xfId="1435"/>
    <cellStyle name="_yearPercentTotals_Funding" xfId="1436"/>
    <cellStyle name="_yearPercentTotals_Interest Expense" xfId="1437"/>
    <cellStyle name="_yearPercentTotals_total" xfId="1438"/>
    <cellStyle name="_yearPercentTotalsBottom" xfId="1439"/>
    <cellStyle name="_yearPercentTotalsBottom_Funding" xfId="1440"/>
    <cellStyle name="_yearPercentTotalsBottom_Interest Expense" xfId="1441"/>
    <cellStyle name="_yearPercentTotalsBottom_total" xfId="1442"/>
    <cellStyle name="2_spalten" xfId="12"/>
    <cellStyle name="20 % - Akzent1 10" xfId="13"/>
    <cellStyle name="20 % - Akzent1 10 2" xfId="1911"/>
    <cellStyle name="20 % - Akzent1 10 2 2" xfId="2399"/>
    <cellStyle name="20 % - Akzent1 10 2 2 2" xfId="3008"/>
    <cellStyle name="20 % - Akzent1 10 2 3" xfId="3007"/>
    <cellStyle name="20 % - Akzent1 10 3" xfId="2055"/>
    <cellStyle name="20 % - Akzent1 10 3 2" xfId="2400"/>
    <cellStyle name="20 % - Akzent1 10 3 3" xfId="3009"/>
    <cellStyle name="20 % - Akzent1 10 4" xfId="1751"/>
    <cellStyle name="20 % - Akzent1 10 5" xfId="2235"/>
    <cellStyle name="20 % - Akzent1 10 6" xfId="3006"/>
    <cellStyle name="20 % - Akzent1 2" xfId="14"/>
    <cellStyle name="20 % - Akzent1 2 2" xfId="1912"/>
    <cellStyle name="20 % - Akzent1 2 2 2" xfId="2401"/>
    <cellStyle name="20 % - Akzent1 2 2 2 2" xfId="3012"/>
    <cellStyle name="20 % - Akzent1 2 2 3" xfId="3011"/>
    <cellStyle name="20 % - Akzent1 2 3" xfId="2056"/>
    <cellStyle name="20 % - Akzent1 2 3 2" xfId="2402"/>
    <cellStyle name="20 % - Akzent1 2 3 3" xfId="3013"/>
    <cellStyle name="20 % - Akzent1 2 4" xfId="1752"/>
    <cellStyle name="20 % - Akzent1 2 5" xfId="2236"/>
    <cellStyle name="20 % - Akzent1 2 6" xfId="3010"/>
    <cellStyle name="20 % - Akzent1 3" xfId="15"/>
    <cellStyle name="20 % - Akzent1 3 2" xfId="1913"/>
    <cellStyle name="20 % - Akzent1 3 2 2" xfId="2403"/>
    <cellStyle name="20 % - Akzent1 3 2 2 2" xfId="3016"/>
    <cellStyle name="20 % - Akzent1 3 2 3" xfId="3015"/>
    <cellStyle name="20 % - Akzent1 3 3" xfId="2057"/>
    <cellStyle name="20 % - Akzent1 3 3 2" xfId="2404"/>
    <cellStyle name="20 % - Akzent1 3 3 3" xfId="3017"/>
    <cellStyle name="20 % - Akzent1 3 4" xfId="1753"/>
    <cellStyle name="20 % - Akzent1 3 5" xfId="2237"/>
    <cellStyle name="20 % - Akzent1 3 6" xfId="3014"/>
    <cellStyle name="20 % - Akzent1 4" xfId="16"/>
    <cellStyle name="20 % - Akzent1 4 2" xfId="1914"/>
    <cellStyle name="20 % - Akzent1 4 2 2" xfId="2405"/>
    <cellStyle name="20 % - Akzent1 4 2 2 2" xfId="3020"/>
    <cellStyle name="20 % - Akzent1 4 2 3" xfId="3019"/>
    <cellStyle name="20 % - Akzent1 4 3" xfId="2058"/>
    <cellStyle name="20 % - Akzent1 4 3 2" xfId="2406"/>
    <cellStyle name="20 % - Akzent1 4 3 3" xfId="3021"/>
    <cellStyle name="20 % - Akzent1 4 4" xfId="1754"/>
    <cellStyle name="20 % - Akzent1 4 5" xfId="2238"/>
    <cellStyle name="20 % - Akzent1 4 6" xfId="3018"/>
    <cellStyle name="20 % - Akzent1 5" xfId="17"/>
    <cellStyle name="20 % - Akzent1 5 2" xfId="1915"/>
    <cellStyle name="20 % - Akzent1 5 2 2" xfId="2407"/>
    <cellStyle name="20 % - Akzent1 5 2 2 2" xfId="3024"/>
    <cellStyle name="20 % - Akzent1 5 2 3" xfId="3023"/>
    <cellStyle name="20 % - Akzent1 5 3" xfId="2059"/>
    <cellStyle name="20 % - Akzent1 5 3 2" xfId="2408"/>
    <cellStyle name="20 % - Akzent1 5 3 3" xfId="3025"/>
    <cellStyle name="20 % - Akzent1 5 4" xfId="1755"/>
    <cellStyle name="20 % - Akzent1 5 5" xfId="2239"/>
    <cellStyle name="20 % - Akzent1 5 6" xfId="3022"/>
    <cellStyle name="20 % - Akzent1 6" xfId="18"/>
    <cellStyle name="20 % - Akzent1 6 2" xfId="1916"/>
    <cellStyle name="20 % - Akzent1 6 2 2" xfId="2409"/>
    <cellStyle name="20 % - Akzent1 6 2 2 2" xfId="3028"/>
    <cellStyle name="20 % - Akzent1 6 2 3" xfId="3027"/>
    <cellStyle name="20 % - Akzent1 6 3" xfId="2060"/>
    <cellStyle name="20 % - Akzent1 6 3 2" xfId="2410"/>
    <cellStyle name="20 % - Akzent1 6 3 3" xfId="3029"/>
    <cellStyle name="20 % - Akzent1 6 4" xfId="1756"/>
    <cellStyle name="20 % - Akzent1 6 5" xfId="2240"/>
    <cellStyle name="20 % - Akzent1 6 6" xfId="3026"/>
    <cellStyle name="20 % - Akzent1 7" xfId="19"/>
    <cellStyle name="20 % - Akzent1 7 2" xfId="1917"/>
    <cellStyle name="20 % - Akzent1 7 2 2" xfId="2411"/>
    <cellStyle name="20 % - Akzent1 7 2 2 2" xfId="3032"/>
    <cellStyle name="20 % - Akzent1 7 2 3" xfId="3031"/>
    <cellStyle name="20 % - Akzent1 7 3" xfId="2061"/>
    <cellStyle name="20 % - Akzent1 7 3 2" xfId="2412"/>
    <cellStyle name="20 % - Akzent1 7 3 3" xfId="3033"/>
    <cellStyle name="20 % - Akzent1 7 4" xfId="1757"/>
    <cellStyle name="20 % - Akzent1 7 5" xfId="2241"/>
    <cellStyle name="20 % - Akzent1 7 6" xfId="3030"/>
    <cellStyle name="20 % - Akzent1 8" xfId="20"/>
    <cellStyle name="20 % - Akzent1 8 2" xfId="1918"/>
    <cellStyle name="20 % - Akzent1 8 2 2" xfId="2413"/>
    <cellStyle name="20 % - Akzent1 8 2 2 2" xfId="3036"/>
    <cellStyle name="20 % - Akzent1 8 2 3" xfId="3035"/>
    <cellStyle name="20 % - Akzent1 8 3" xfId="2062"/>
    <cellStyle name="20 % - Akzent1 8 3 2" xfId="2414"/>
    <cellStyle name="20 % - Akzent1 8 3 3" xfId="3037"/>
    <cellStyle name="20 % - Akzent1 8 4" xfId="1758"/>
    <cellStyle name="20 % - Akzent1 8 5" xfId="2242"/>
    <cellStyle name="20 % - Akzent1 8 6" xfId="3034"/>
    <cellStyle name="20 % - Akzent1 9" xfId="21"/>
    <cellStyle name="20 % - Akzent1 9 2" xfId="1919"/>
    <cellStyle name="20 % - Akzent1 9 2 2" xfId="2415"/>
    <cellStyle name="20 % - Akzent1 9 2 2 2" xfId="3040"/>
    <cellStyle name="20 % - Akzent1 9 2 3" xfId="3039"/>
    <cellStyle name="20 % - Akzent1 9 3" xfId="2063"/>
    <cellStyle name="20 % - Akzent1 9 3 2" xfId="2416"/>
    <cellStyle name="20 % - Akzent1 9 3 3" xfId="3041"/>
    <cellStyle name="20 % - Akzent1 9 4" xfId="1759"/>
    <cellStyle name="20 % - Akzent1 9 5" xfId="2243"/>
    <cellStyle name="20 % - Akzent1 9 6" xfId="3038"/>
    <cellStyle name="20 % - Akzent2 10" xfId="22"/>
    <cellStyle name="20 % - Akzent2 10 2" xfId="1920"/>
    <cellStyle name="20 % - Akzent2 10 2 2" xfId="2417"/>
    <cellStyle name="20 % - Akzent2 10 2 2 2" xfId="3044"/>
    <cellStyle name="20 % - Akzent2 10 2 3" xfId="3043"/>
    <cellStyle name="20 % - Akzent2 10 3" xfId="2064"/>
    <cellStyle name="20 % - Akzent2 10 3 2" xfId="2418"/>
    <cellStyle name="20 % - Akzent2 10 3 3" xfId="3045"/>
    <cellStyle name="20 % - Akzent2 10 4" xfId="1760"/>
    <cellStyle name="20 % - Akzent2 10 5" xfId="2244"/>
    <cellStyle name="20 % - Akzent2 10 6" xfId="3042"/>
    <cellStyle name="20 % - Akzent2 2" xfId="23"/>
    <cellStyle name="20 % - Akzent2 2 2" xfId="1921"/>
    <cellStyle name="20 % - Akzent2 2 2 2" xfId="2419"/>
    <cellStyle name="20 % - Akzent2 2 2 2 2" xfId="3048"/>
    <cellStyle name="20 % - Akzent2 2 2 3" xfId="3047"/>
    <cellStyle name="20 % - Akzent2 2 3" xfId="2065"/>
    <cellStyle name="20 % - Akzent2 2 3 2" xfId="2420"/>
    <cellStyle name="20 % - Akzent2 2 3 3" xfId="3049"/>
    <cellStyle name="20 % - Akzent2 2 4" xfId="1761"/>
    <cellStyle name="20 % - Akzent2 2 5" xfId="2245"/>
    <cellStyle name="20 % - Akzent2 2 6" xfId="3046"/>
    <cellStyle name="20 % - Akzent2 3" xfId="24"/>
    <cellStyle name="20 % - Akzent2 3 2" xfId="1922"/>
    <cellStyle name="20 % - Akzent2 3 2 2" xfId="2421"/>
    <cellStyle name="20 % - Akzent2 3 2 2 2" xfId="3052"/>
    <cellStyle name="20 % - Akzent2 3 2 3" xfId="3051"/>
    <cellStyle name="20 % - Akzent2 3 3" xfId="2066"/>
    <cellStyle name="20 % - Akzent2 3 3 2" xfId="2422"/>
    <cellStyle name="20 % - Akzent2 3 3 3" xfId="3053"/>
    <cellStyle name="20 % - Akzent2 3 4" xfId="1762"/>
    <cellStyle name="20 % - Akzent2 3 5" xfId="2246"/>
    <cellStyle name="20 % - Akzent2 3 6" xfId="3050"/>
    <cellStyle name="20 % - Akzent2 4" xfId="25"/>
    <cellStyle name="20 % - Akzent2 4 2" xfId="1923"/>
    <cellStyle name="20 % - Akzent2 4 2 2" xfId="2423"/>
    <cellStyle name="20 % - Akzent2 4 2 2 2" xfId="3056"/>
    <cellStyle name="20 % - Akzent2 4 2 3" xfId="3055"/>
    <cellStyle name="20 % - Akzent2 4 3" xfId="2067"/>
    <cellStyle name="20 % - Akzent2 4 3 2" xfId="2424"/>
    <cellStyle name="20 % - Akzent2 4 3 3" xfId="3057"/>
    <cellStyle name="20 % - Akzent2 4 4" xfId="1763"/>
    <cellStyle name="20 % - Akzent2 4 5" xfId="2247"/>
    <cellStyle name="20 % - Akzent2 4 6" xfId="3054"/>
    <cellStyle name="20 % - Akzent2 5" xfId="26"/>
    <cellStyle name="20 % - Akzent2 5 2" xfId="1924"/>
    <cellStyle name="20 % - Akzent2 5 2 2" xfId="2425"/>
    <cellStyle name="20 % - Akzent2 5 2 2 2" xfId="3060"/>
    <cellStyle name="20 % - Akzent2 5 2 3" xfId="3059"/>
    <cellStyle name="20 % - Akzent2 5 3" xfId="2068"/>
    <cellStyle name="20 % - Akzent2 5 3 2" xfId="2426"/>
    <cellStyle name="20 % - Akzent2 5 3 3" xfId="3061"/>
    <cellStyle name="20 % - Akzent2 5 4" xfId="1764"/>
    <cellStyle name="20 % - Akzent2 5 5" xfId="2248"/>
    <cellStyle name="20 % - Akzent2 5 6" xfId="3058"/>
    <cellStyle name="20 % - Akzent2 6" xfId="27"/>
    <cellStyle name="20 % - Akzent2 6 2" xfId="1925"/>
    <cellStyle name="20 % - Akzent2 6 2 2" xfId="2427"/>
    <cellStyle name="20 % - Akzent2 6 2 2 2" xfId="3064"/>
    <cellStyle name="20 % - Akzent2 6 2 3" xfId="3063"/>
    <cellStyle name="20 % - Akzent2 6 3" xfId="2069"/>
    <cellStyle name="20 % - Akzent2 6 3 2" xfId="2428"/>
    <cellStyle name="20 % - Akzent2 6 3 3" xfId="3065"/>
    <cellStyle name="20 % - Akzent2 6 4" xfId="1765"/>
    <cellStyle name="20 % - Akzent2 6 5" xfId="2249"/>
    <cellStyle name="20 % - Akzent2 6 6" xfId="3062"/>
    <cellStyle name="20 % - Akzent2 7" xfId="28"/>
    <cellStyle name="20 % - Akzent2 7 2" xfId="1926"/>
    <cellStyle name="20 % - Akzent2 7 2 2" xfId="2429"/>
    <cellStyle name="20 % - Akzent2 7 2 2 2" xfId="3068"/>
    <cellStyle name="20 % - Akzent2 7 2 3" xfId="3067"/>
    <cellStyle name="20 % - Akzent2 7 3" xfId="2070"/>
    <cellStyle name="20 % - Akzent2 7 3 2" xfId="2430"/>
    <cellStyle name="20 % - Akzent2 7 3 3" xfId="3069"/>
    <cellStyle name="20 % - Akzent2 7 4" xfId="1766"/>
    <cellStyle name="20 % - Akzent2 7 5" xfId="2250"/>
    <cellStyle name="20 % - Akzent2 7 6" xfId="3066"/>
    <cellStyle name="20 % - Akzent2 8" xfId="29"/>
    <cellStyle name="20 % - Akzent2 8 2" xfId="1927"/>
    <cellStyle name="20 % - Akzent2 8 2 2" xfId="2431"/>
    <cellStyle name="20 % - Akzent2 8 2 2 2" xfId="3072"/>
    <cellStyle name="20 % - Akzent2 8 2 3" xfId="3071"/>
    <cellStyle name="20 % - Akzent2 8 3" xfId="2071"/>
    <cellStyle name="20 % - Akzent2 8 3 2" xfId="2432"/>
    <cellStyle name="20 % - Akzent2 8 3 3" xfId="3073"/>
    <cellStyle name="20 % - Akzent2 8 4" xfId="1767"/>
    <cellStyle name="20 % - Akzent2 8 5" xfId="2251"/>
    <cellStyle name="20 % - Akzent2 8 6" xfId="3070"/>
    <cellStyle name="20 % - Akzent2 9" xfId="30"/>
    <cellStyle name="20 % - Akzent2 9 2" xfId="1928"/>
    <cellStyle name="20 % - Akzent2 9 2 2" xfId="2433"/>
    <cellStyle name="20 % - Akzent2 9 2 2 2" xfId="3076"/>
    <cellStyle name="20 % - Akzent2 9 2 3" xfId="3075"/>
    <cellStyle name="20 % - Akzent2 9 3" xfId="2072"/>
    <cellStyle name="20 % - Akzent2 9 3 2" xfId="2434"/>
    <cellStyle name="20 % - Akzent2 9 3 3" xfId="3077"/>
    <cellStyle name="20 % - Akzent2 9 4" xfId="1768"/>
    <cellStyle name="20 % - Akzent2 9 5" xfId="2252"/>
    <cellStyle name="20 % - Akzent2 9 6" xfId="3074"/>
    <cellStyle name="20 % - Akzent3 10" xfId="31"/>
    <cellStyle name="20 % - Akzent3 10 2" xfId="1929"/>
    <cellStyle name="20 % - Akzent3 10 2 2" xfId="2435"/>
    <cellStyle name="20 % - Akzent3 10 2 2 2" xfId="3080"/>
    <cellStyle name="20 % - Akzent3 10 2 3" xfId="3079"/>
    <cellStyle name="20 % - Akzent3 10 3" xfId="2073"/>
    <cellStyle name="20 % - Akzent3 10 3 2" xfId="2436"/>
    <cellStyle name="20 % - Akzent3 10 3 3" xfId="3081"/>
    <cellStyle name="20 % - Akzent3 10 4" xfId="1769"/>
    <cellStyle name="20 % - Akzent3 10 5" xfId="2253"/>
    <cellStyle name="20 % - Akzent3 10 6" xfId="3078"/>
    <cellStyle name="20 % - Akzent3 2" xfId="32"/>
    <cellStyle name="20 % - Akzent3 2 2" xfId="1930"/>
    <cellStyle name="20 % - Akzent3 2 2 2" xfId="2437"/>
    <cellStyle name="20 % - Akzent3 2 2 2 2" xfId="3084"/>
    <cellStyle name="20 % - Akzent3 2 2 3" xfId="3083"/>
    <cellStyle name="20 % - Akzent3 2 3" xfId="2074"/>
    <cellStyle name="20 % - Akzent3 2 3 2" xfId="2438"/>
    <cellStyle name="20 % - Akzent3 2 3 3" xfId="3085"/>
    <cellStyle name="20 % - Akzent3 2 4" xfId="1770"/>
    <cellStyle name="20 % - Akzent3 2 5" xfId="2254"/>
    <cellStyle name="20 % - Akzent3 2 6" xfId="3082"/>
    <cellStyle name="20 % - Akzent3 3" xfId="33"/>
    <cellStyle name="20 % - Akzent3 3 2" xfId="1931"/>
    <cellStyle name="20 % - Akzent3 3 2 2" xfId="2439"/>
    <cellStyle name="20 % - Akzent3 3 2 2 2" xfId="3088"/>
    <cellStyle name="20 % - Akzent3 3 2 3" xfId="3087"/>
    <cellStyle name="20 % - Akzent3 3 3" xfId="2075"/>
    <cellStyle name="20 % - Akzent3 3 3 2" xfId="2440"/>
    <cellStyle name="20 % - Akzent3 3 3 3" xfId="3089"/>
    <cellStyle name="20 % - Akzent3 3 4" xfId="1771"/>
    <cellStyle name="20 % - Akzent3 3 5" xfId="2255"/>
    <cellStyle name="20 % - Akzent3 3 6" xfId="3086"/>
    <cellStyle name="20 % - Akzent3 4" xfId="34"/>
    <cellStyle name="20 % - Akzent3 4 2" xfId="1932"/>
    <cellStyle name="20 % - Akzent3 4 2 2" xfId="2441"/>
    <cellStyle name="20 % - Akzent3 4 2 2 2" xfId="3092"/>
    <cellStyle name="20 % - Akzent3 4 2 3" xfId="3091"/>
    <cellStyle name="20 % - Akzent3 4 3" xfId="2076"/>
    <cellStyle name="20 % - Akzent3 4 3 2" xfId="2442"/>
    <cellStyle name="20 % - Akzent3 4 3 3" xfId="3093"/>
    <cellStyle name="20 % - Akzent3 4 4" xfId="1772"/>
    <cellStyle name="20 % - Akzent3 4 5" xfId="2256"/>
    <cellStyle name="20 % - Akzent3 4 6" xfId="3090"/>
    <cellStyle name="20 % - Akzent3 5" xfId="35"/>
    <cellStyle name="20 % - Akzent3 5 2" xfId="1933"/>
    <cellStyle name="20 % - Akzent3 5 2 2" xfId="2443"/>
    <cellStyle name="20 % - Akzent3 5 2 2 2" xfId="3096"/>
    <cellStyle name="20 % - Akzent3 5 2 3" xfId="3095"/>
    <cellStyle name="20 % - Akzent3 5 3" xfId="2077"/>
    <cellStyle name="20 % - Akzent3 5 3 2" xfId="2444"/>
    <cellStyle name="20 % - Akzent3 5 3 3" xfId="3097"/>
    <cellStyle name="20 % - Akzent3 5 4" xfId="1773"/>
    <cellStyle name="20 % - Akzent3 5 5" xfId="2257"/>
    <cellStyle name="20 % - Akzent3 5 6" xfId="3094"/>
    <cellStyle name="20 % - Akzent3 6" xfId="36"/>
    <cellStyle name="20 % - Akzent3 6 2" xfId="1934"/>
    <cellStyle name="20 % - Akzent3 6 2 2" xfId="2445"/>
    <cellStyle name="20 % - Akzent3 6 2 2 2" xfId="3100"/>
    <cellStyle name="20 % - Akzent3 6 2 3" xfId="3099"/>
    <cellStyle name="20 % - Akzent3 6 3" xfId="2078"/>
    <cellStyle name="20 % - Akzent3 6 3 2" xfId="2446"/>
    <cellStyle name="20 % - Akzent3 6 3 3" xfId="3101"/>
    <cellStyle name="20 % - Akzent3 6 4" xfId="1774"/>
    <cellStyle name="20 % - Akzent3 6 5" xfId="2258"/>
    <cellStyle name="20 % - Akzent3 6 6" xfId="3098"/>
    <cellStyle name="20 % - Akzent3 7" xfId="37"/>
    <cellStyle name="20 % - Akzent3 7 2" xfId="1935"/>
    <cellStyle name="20 % - Akzent3 7 2 2" xfId="2447"/>
    <cellStyle name="20 % - Akzent3 7 2 2 2" xfId="3104"/>
    <cellStyle name="20 % - Akzent3 7 2 3" xfId="3103"/>
    <cellStyle name="20 % - Akzent3 7 3" xfId="2079"/>
    <cellStyle name="20 % - Akzent3 7 3 2" xfId="2448"/>
    <cellStyle name="20 % - Akzent3 7 3 3" xfId="3105"/>
    <cellStyle name="20 % - Akzent3 7 4" xfId="1775"/>
    <cellStyle name="20 % - Akzent3 7 5" xfId="2259"/>
    <cellStyle name="20 % - Akzent3 7 6" xfId="3102"/>
    <cellStyle name="20 % - Akzent3 8" xfId="38"/>
    <cellStyle name="20 % - Akzent3 8 2" xfId="1936"/>
    <cellStyle name="20 % - Akzent3 8 2 2" xfId="2449"/>
    <cellStyle name="20 % - Akzent3 8 2 2 2" xfId="3108"/>
    <cellStyle name="20 % - Akzent3 8 2 3" xfId="3107"/>
    <cellStyle name="20 % - Akzent3 8 3" xfId="2080"/>
    <cellStyle name="20 % - Akzent3 8 3 2" xfId="2450"/>
    <cellStyle name="20 % - Akzent3 8 3 3" xfId="3109"/>
    <cellStyle name="20 % - Akzent3 8 4" xfId="1776"/>
    <cellStyle name="20 % - Akzent3 8 5" xfId="2260"/>
    <cellStyle name="20 % - Akzent3 8 6" xfId="3106"/>
    <cellStyle name="20 % - Akzent3 9" xfId="39"/>
    <cellStyle name="20 % - Akzent3 9 2" xfId="1937"/>
    <cellStyle name="20 % - Akzent3 9 2 2" xfId="2451"/>
    <cellStyle name="20 % - Akzent3 9 2 2 2" xfId="3112"/>
    <cellStyle name="20 % - Akzent3 9 2 3" xfId="3111"/>
    <cellStyle name="20 % - Akzent3 9 3" xfId="2081"/>
    <cellStyle name="20 % - Akzent3 9 3 2" xfId="2452"/>
    <cellStyle name="20 % - Akzent3 9 3 3" xfId="3113"/>
    <cellStyle name="20 % - Akzent3 9 4" xfId="1777"/>
    <cellStyle name="20 % - Akzent3 9 5" xfId="2261"/>
    <cellStyle name="20 % - Akzent3 9 6" xfId="3110"/>
    <cellStyle name="20 % - Akzent4 10" xfId="40"/>
    <cellStyle name="20 % - Akzent4 10 2" xfId="1938"/>
    <cellStyle name="20 % - Akzent4 10 2 2" xfId="2453"/>
    <cellStyle name="20 % - Akzent4 10 2 2 2" xfId="3116"/>
    <cellStyle name="20 % - Akzent4 10 2 3" xfId="3115"/>
    <cellStyle name="20 % - Akzent4 10 3" xfId="2082"/>
    <cellStyle name="20 % - Akzent4 10 3 2" xfId="2454"/>
    <cellStyle name="20 % - Akzent4 10 3 3" xfId="3117"/>
    <cellStyle name="20 % - Akzent4 10 4" xfId="1778"/>
    <cellStyle name="20 % - Akzent4 10 5" xfId="2262"/>
    <cellStyle name="20 % - Akzent4 10 6" xfId="3114"/>
    <cellStyle name="20 % - Akzent4 2" xfId="41"/>
    <cellStyle name="20 % - Akzent4 2 2" xfId="1939"/>
    <cellStyle name="20 % - Akzent4 2 2 2" xfId="2455"/>
    <cellStyle name="20 % - Akzent4 2 2 2 2" xfId="3120"/>
    <cellStyle name="20 % - Akzent4 2 2 3" xfId="3119"/>
    <cellStyle name="20 % - Akzent4 2 3" xfId="2083"/>
    <cellStyle name="20 % - Akzent4 2 3 2" xfId="2456"/>
    <cellStyle name="20 % - Akzent4 2 3 3" xfId="3121"/>
    <cellStyle name="20 % - Akzent4 2 4" xfId="1779"/>
    <cellStyle name="20 % - Akzent4 2 5" xfId="2263"/>
    <cellStyle name="20 % - Akzent4 2 6" xfId="3118"/>
    <cellStyle name="20 % - Akzent4 3" xfId="42"/>
    <cellStyle name="20 % - Akzent4 3 2" xfId="1940"/>
    <cellStyle name="20 % - Akzent4 3 2 2" xfId="2457"/>
    <cellStyle name="20 % - Akzent4 3 2 2 2" xfId="3124"/>
    <cellStyle name="20 % - Akzent4 3 2 3" xfId="3123"/>
    <cellStyle name="20 % - Akzent4 3 3" xfId="2084"/>
    <cellStyle name="20 % - Akzent4 3 3 2" xfId="2458"/>
    <cellStyle name="20 % - Akzent4 3 3 3" xfId="3125"/>
    <cellStyle name="20 % - Akzent4 3 4" xfId="1780"/>
    <cellStyle name="20 % - Akzent4 3 5" xfId="2264"/>
    <cellStyle name="20 % - Akzent4 3 6" xfId="3122"/>
    <cellStyle name="20 % - Akzent4 4" xfId="43"/>
    <cellStyle name="20 % - Akzent4 4 2" xfId="1941"/>
    <cellStyle name="20 % - Akzent4 4 2 2" xfId="2459"/>
    <cellStyle name="20 % - Akzent4 4 2 2 2" xfId="3128"/>
    <cellStyle name="20 % - Akzent4 4 2 3" xfId="3127"/>
    <cellStyle name="20 % - Akzent4 4 3" xfId="2085"/>
    <cellStyle name="20 % - Akzent4 4 3 2" xfId="2460"/>
    <cellStyle name="20 % - Akzent4 4 3 3" xfId="3129"/>
    <cellStyle name="20 % - Akzent4 4 4" xfId="1781"/>
    <cellStyle name="20 % - Akzent4 4 5" xfId="2265"/>
    <cellStyle name="20 % - Akzent4 4 6" xfId="3126"/>
    <cellStyle name="20 % - Akzent4 5" xfId="44"/>
    <cellStyle name="20 % - Akzent4 5 2" xfId="1942"/>
    <cellStyle name="20 % - Akzent4 5 2 2" xfId="2461"/>
    <cellStyle name="20 % - Akzent4 5 2 2 2" xfId="3132"/>
    <cellStyle name="20 % - Akzent4 5 2 3" xfId="3131"/>
    <cellStyle name="20 % - Akzent4 5 3" xfId="2086"/>
    <cellStyle name="20 % - Akzent4 5 3 2" xfId="2462"/>
    <cellStyle name="20 % - Akzent4 5 3 3" xfId="3133"/>
    <cellStyle name="20 % - Akzent4 5 4" xfId="1782"/>
    <cellStyle name="20 % - Akzent4 5 5" xfId="2266"/>
    <cellStyle name="20 % - Akzent4 5 6" xfId="3130"/>
    <cellStyle name="20 % - Akzent4 6" xfId="45"/>
    <cellStyle name="20 % - Akzent4 6 2" xfId="1943"/>
    <cellStyle name="20 % - Akzent4 6 2 2" xfId="2463"/>
    <cellStyle name="20 % - Akzent4 6 2 2 2" xfId="3136"/>
    <cellStyle name="20 % - Akzent4 6 2 3" xfId="3135"/>
    <cellStyle name="20 % - Akzent4 6 3" xfId="2087"/>
    <cellStyle name="20 % - Akzent4 6 3 2" xfId="2464"/>
    <cellStyle name="20 % - Akzent4 6 3 3" xfId="3137"/>
    <cellStyle name="20 % - Akzent4 6 4" xfId="1783"/>
    <cellStyle name="20 % - Akzent4 6 5" xfId="2267"/>
    <cellStyle name="20 % - Akzent4 6 6" xfId="3134"/>
    <cellStyle name="20 % - Akzent4 7" xfId="46"/>
    <cellStyle name="20 % - Akzent4 7 2" xfId="1944"/>
    <cellStyle name="20 % - Akzent4 7 2 2" xfId="2465"/>
    <cellStyle name="20 % - Akzent4 7 2 2 2" xfId="3140"/>
    <cellStyle name="20 % - Akzent4 7 2 3" xfId="3139"/>
    <cellStyle name="20 % - Akzent4 7 3" xfId="2088"/>
    <cellStyle name="20 % - Akzent4 7 3 2" xfId="2466"/>
    <cellStyle name="20 % - Akzent4 7 3 3" xfId="3141"/>
    <cellStyle name="20 % - Akzent4 7 4" xfId="1784"/>
    <cellStyle name="20 % - Akzent4 7 5" xfId="2268"/>
    <cellStyle name="20 % - Akzent4 7 6" xfId="3138"/>
    <cellStyle name="20 % - Akzent4 8" xfId="47"/>
    <cellStyle name="20 % - Akzent4 8 2" xfId="1945"/>
    <cellStyle name="20 % - Akzent4 8 2 2" xfId="2467"/>
    <cellStyle name="20 % - Akzent4 8 2 2 2" xfId="3144"/>
    <cellStyle name="20 % - Akzent4 8 2 3" xfId="3143"/>
    <cellStyle name="20 % - Akzent4 8 3" xfId="2089"/>
    <cellStyle name="20 % - Akzent4 8 3 2" xfId="2468"/>
    <cellStyle name="20 % - Akzent4 8 3 3" xfId="3145"/>
    <cellStyle name="20 % - Akzent4 8 4" xfId="1785"/>
    <cellStyle name="20 % - Akzent4 8 5" xfId="2269"/>
    <cellStyle name="20 % - Akzent4 8 6" xfId="3142"/>
    <cellStyle name="20 % - Akzent4 9" xfId="48"/>
    <cellStyle name="20 % - Akzent4 9 2" xfId="1946"/>
    <cellStyle name="20 % - Akzent4 9 2 2" xfId="2469"/>
    <cellStyle name="20 % - Akzent4 9 2 2 2" xfId="3148"/>
    <cellStyle name="20 % - Akzent4 9 2 3" xfId="3147"/>
    <cellStyle name="20 % - Akzent4 9 3" xfId="2090"/>
    <cellStyle name="20 % - Akzent4 9 3 2" xfId="2470"/>
    <cellStyle name="20 % - Akzent4 9 3 3" xfId="3149"/>
    <cellStyle name="20 % - Akzent4 9 4" xfId="1786"/>
    <cellStyle name="20 % - Akzent4 9 5" xfId="2270"/>
    <cellStyle name="20 % - Akzent4 9 6" xfId="3146"/>
    <cellStyle name="20 % - Akzent5 10" xfId="49"/>
    <cellStyle name="20 % - Akzent5 10 2" xfId="1947"/>
    <cellStyle name="20 % - Akzent5 10 2 2" xfId="2471"/>
    <cellStyle name="20 % - Akzent5 10 3" xfId="2091"/>
    <cellStyle name="20 % - Akzent5 10 3 2" xfId="2472"/>
    <cellStyle name="20 % - Akzent5 10 4" xfId="1787"/>
    <cellStyle name="20 % - Akzent5 10 5" xfId="2271"/>
    <cellStyle name="20 % - Akzent5 2" xfId="50"/>
    <cellStyle name="20 % - Akzent5 2 2" xfId="1948"/>
    <cellStyle name="20 % - Akzent5 2 2 2" xfId="2473"/>
    <cellStyle name="20 % - Akzent5 2 3" xfId="2092"/>
    <cellStyle name="20 % - Akzent5 2 3 2" xfId="2474"/>
    <cellStyle name="20 % - Akzent5 2 4" xfId="1788"/>
    <cellStyle name="20 % - Akzent5 2 5" xfId="2272"/>
    <cellStyle name="20 % - Akzent5 3" xfId="51"/>
    <cellStyle name="20 % - Akzent5 3 2" xfId="1949"/>
    <cellStyle name="20 % - Akzent5 3 2 2" xfId="2475"/>
    <cellStyle name="20 % - Akzent5 3 3" xfId="2093"/>
    <cellStyle name="20 % - Akzent5 3 3 2" xfId="2476"/>
    <cellStyle name="20 % - Akzent5 3 4" xfId="1789"/>
    <cellStyle name="20 % - Akzent5 3 5" xfId="2273"/>
    <cellStyle name="20 % - Akzent5 4" xfId="52"/>
    <cellStyle name="20 % - Akzent5 4 2" xfId="1950"/>
    <cellStyle name="20 % - Akzent5 4 2 2" xfId="2477"/>
    <cellStyle name="20 % - Akzent5 4 3" xfId="2094"/>
    <cellStyle name="20 % - Akzent5 4 3 2" xfId="2478"/>
    <cellStyle name="20 % - Akzent5 4 4" xfId="1790"/>
    <cellStyle name="20 % - Akzent5 4 5" xfId="2274"/>
    <cellStyle name="20 % - Akzent5 5" xfId="53"/>
    <cellStyle name="20 % - Akzent5 5 2" xfId="1951"/>
    <cellStyle name="20 % - Akzent5 5 2 2" xfId="2479"/>
    <cellStyle name="20 % - Akzent5 5 3" xfId="2095"/>
    <cellStyle name="20 % - Akzent5 5 3 2" xfId="2480"/>
    <cellStyle name="20 % - Akzent5 5 4" xfId="1791"/>
    <cellStyle name="20 % - Akzent5 5 5" xfId="2275"/>
    <cellStyle name="20 % - Akzent5 6" xfId="54"/>
    <cellStyle name="20 % - Akzent5 6 2" xfId="1952"/>
    <cellStyle name="20 % - Akzent5 6 2 2" xfId="2481"/>
    <cellStyle name="20 % - Akzent5 6 3" xfId="2096"/>
    <cellStyle name="20 % - Akzent5 6 3 2" xfId="2482"/>
    <cellStyle name="20 % - Akzent5 6 4" xfId="1792"/>
    <cellStyle name="20 % - Akzent5 6 5" xfId="2276"/>
    <cellStyle name="20 % - Akzent5 7" xfId="55"/>
    <cellStyle name="20 % - Akzent5 7 2" xfId="1953"/>
    <cellStyle name="20 % - Akzent5 7 2 2" xfId="2483"/>
    <cellStyle name="20 % - Akzent5 7 3" xfId="2097"/>
    <cellStyle name="20 % - Akzent5 7 3 2" xfId="2484"/>
    <cellStyle name="20 % - Akzent5 7 4" xfId="1793"/>
    <cellStyle name="20 % - Akzent5 7 5" xfId="2277"/>
    <cellStyle name="20 % - Akzent5 8" xfId="56"/>
    <cellStyle name="20 % - Akzent5 8 2" xfId="1954"/>
    <cellStyle name="20 % - Akzent5 8 2 2" xfId="2485"/>
    <cellStyle name="20 % - Akzent5 8 3" xfId="2098"/>
    <cellStyle name="20 % - Akzent5 8 3 2" xfId="2486"/>
    <cellStyle name="20 % - Akzent5 8 4" xfId="1794"/>
    <cellStyle name="20 % - Akzent5 8 5" xfId="2278"/>
    <cellStyle name="20 % - Akzent5 9" xfId="57"/>
    <cellStyle name="20 % - Akzent5 9 2" xfId="1955"/>
    <cellStyle name="20 % - Akzent5 9 2 2" xfId="2487"/>
    <cellStyle name="20 % - Akzent5 9 3" xfId="2099"/>
    <cellStyle name="20 % - Akzent5 9 3 2" xfId="2488"/>
    <cellStyle name="20 % - Akzent5 9 4" xfId="1795"/>
    <cellStyle name="20 % - Akzent5 9 5" xfId="2279"/>
    <cellStyle name="20 % - Akzent6 10" xfId="58"/>
    <cellStyle name="20 % - Akzent6 10 2" xfId="1956"/>
    <cellStyle name="20 % - Akzent6 10 2 2" xfId="2489"/>
    <cellStyle name="20 % - Akzent6 10 3" xfId="2100"/>
    <cellStyle name="20 % - Akzent6 10 3 2" xfId="2490"/>
    <cellStyle name="20 % - Akzent6 10 4" xfId="1796"/>
    <cellStyle name="20 % - Akzent6 10 5" xfId="2280"/>
    <cellStyle name="20 % - Akzent6 2" xfId="59"/>
    <cellStyle name="20 % - Akzent6 2 2" xfId="1957"/>
    <cellStyle name="20 % - Akzent6 2 2 2" xfId="2491"/>
    <cellStyle name="20 % - Akzent6 2 3" xfId="2101"/>
    <cellStyle name="20 % - Akzent6 2 3 2" xfId="2492"/>
    <cellStyle name="20 % - Akzent6 2 4" xfId="1797"/>
    <cellStyle name="20 % - Akzent6 2 5" xfId="2281"/>
    <cellStyle name="20 % - Akzent6 3" xfId="60"/>
    <cellStyle name="20 % - Akzent6 3 2" xfId="1958"/>
    <cellStyle name="20 % - Akzent6 3 2 2" xfId="2493"/>
    <cellStyle name="20 % - Akzent6 3 3" xfId="2102"/>
    <cellStyle name="20 % - Akzent6 3 3 2" xfId="2494"/>
    <cellStyle name="20 % - Akzent6 3 4" xfId="1798"/>
    <cellStyle name="20 % - Akzent6 3 5" xfId="2282"/>
    <cellStyle name="20 % - Akzent6 4" xfId="61"/>
    <cellStyle name="20 % - Akzent6 4 2" xfId="1959"/>
    <cellStyle name="20 % - Akzent6 4 2 2" xfId="2495"/>
    <cellStyle name="20 % - Akzent6 4 3" xfId="2103"/>
    <cellStyle name="20 % - Akzent6 4 3 2" xfId="2496"/>
    <cellStyle name="20 % - Akzent6 4 4" xfId="1799"/>
    <cellStyle name="20 % - Akzent6 4 5" xfId="2283"/>
    <cellStyle name="20 % - Akzent6 5" xfId="62"/>
    <cellStyle name="20 % - Akzent6 5 2" xfId="1960"/>
    <cellStyle name="20 % - Akzent6 5 2 2" xfId="2497"/>
    <cellStyle name="20 % - Akzent6 5 3" xfId="2104"/>
    <cellStyle name="20 % - Akzent6 5 3 2" xfId="2498"/>
    <cellStyle name="20 % - Akzent6 5 4" xfId="1800"/>
    <cellStyle name="20 % - Akzent6 5 5" xfId="2284"/>
    <cellStyle name="20 % - Akzent6 6" xfId="63"/>
    <cellStyle name="20 % - Akzent6 6 2" xfId="1961"/>
    <cellStyle name="20 % - Akzent6 6 2 2" xfId="2499"/>
    <cellStyle name="20 % - Akzent6 6 3" xfId="2105"/>
    <cellStyle name="20 % - Akzent6 6 3 2" xfId="2500"/>
    <cellStyle name="20 % - Akzent6 6 4" xfId="1801"/>
    <cellStyle name="20 % - Akzent6 6 5" xfId="2285"/>
    <cellStyle name="20 % - Akzent6 7" xfId="64"/>
    <cellStyle name="20 % - Akzent6 7 2" xfId="1962"/>
    <cellStyle name="20 % - Akzent6 7 2 2" xfId="2501"/>
    <cellStyle name="20 % - Akzent6 7 3" xfId="2106"/>
    <cellStyle name="20 % - Akzent6 7 3 2" xfId="2502"/>
    <cellStyle name="20 % - Akzent6 7 4" xfId="1802"/>
    <cellStyle name="20 % - Akzent6 7 5" xfId="2286"/>
    <cellStyle name="20 % - Akzent6 8" xfId="65"/>
    <cellStyle name="20 % - Akzent6 8 2" xfId="1963"/>
    <cellStyle name="20 % - Akzent6 8 2 2" xfId="2503"/>
    <cellStyle name="20 % - Akzent6 8 3" xfId="2107"/>
    <cellStyle name="20 % - Akzent6 8 3 2" xfId="2504"/>
    <cellStyle name="20 % - Akzent6 8 4" xfId="1803"/>
    <cellStyle name="20 % - Akzent6 8 5" xfId="2287"/>
    <cellStyle name="20 % - Akzent6 9" xfId="66"/>
    <cellStyle name="20 % - Akzent6 9 2" xfId="1964"/>
    <cellStyle name="20 % - Akzent6 9 2 2" xfId="2505"/>
    <cellStyle name="20 % - Akzent6 9 3" xfId="2108"/>
    <cellStyle name="20 % - Akzent6 9 3 2" xfId="2506"/>
    <cellStyle name="20 % - Akzent6 9 4" xfId="1804"/>
    <cellStyle name="20 % - Akzent6 9 5" xfId="2288"/>
    <cellStyle name="20% - Accent1 2" xfId="67"/>
    <cellStyle name="20% - Accent1 2 2" xfId="3150"/>
    <cellStyle name="20% - Accent1 2 2 2" xfId="3151"/>
    <cellStyle name="20% - Accent1 2 2 3" xfId="5321"/>
    <cellStyle name="20% - Accent1 3" xfId="1443"/>
    <cellStyle name="20% - Accent1 3 2" xfId="3152"/>
    <cellStyle name="20% - Accent2 2" xfId="68"/>
    <cellStyle name="20% - Accent2 2 2" xfId="3153"/>
    <cellStyle name="20% - Accent2 2 2 2" xfId="3154"/>
    <cellStyle name="20% - Accent2 2 2 3" xfId="5320"/>
    <cellStyle name="20% - Accent2 3" xfId="1444"/>
    <cellStyle name="20% - Accent2 3 2" xfId="3155"/>
    <cellStyle name="20% - Accent3 2" xfId="69"/>
    <cellStyle name="20% - Accent3 2 2" xfId="3156"/>
    <cellStyle name="20% - Accent3 2 2 2" xfId="3157"/>
    <cellStyle name="20% - Accent3 2 2 3" xfId="5319"/>
    <cellStyle name="20% - Accent3 3" xfId="1445"/>
    <cellStyle name="20% - Accent3 3 2" xfId="3158"/>
    <cellStyle name="20% - Accent4 2" xfId="70"/>
    <cellStyle name="20% - Accent4 2 2" xfId="3159"/>
    <cellStyle name="20% - Accent4 2 2 2" xfId="3160"/>
    <cellStyle name="20% - Accent4 2 2 3" xfId="5318"/>
    <cellStyle name="20% - Accent4 3" xfId="1446"/>
    <cellStyle name="20% - Accent4 3 2" xfId="3161"/>
    <cellStyle name="20% - Accent5 2" xfId="71"/>
    <cellStyle name="20% - Accent5 2 2" xfId="3162"/>
    <cellStyle name="20% - Accent5 2 2 2" xfId="3163"/>
    <cellStyle name="20% - Accent5 3" xfId="1447"/>
    <cellStyle name="20% - Accent5 3 2" xfId="3164"/>
    <cellStyle name="20% - Accent6 2" xfId="72"/>
    <cellStyle name="20% - Accent6 2 2" xfId="3165"/>
    <cellStyle name="20% - Accent6 2 2 2" xfId="3166"/>
    <cellStyle name="20% - Accent6 3" xfId="1448"/>
    <cellStyle name="20% - Accent6 3 2" xfId="3167"/>
    <cellStyle name="20% - Akzent1" xfId="73"/>
    <cellStyle name="20% - Akzent1 2" xfId="74"/>
    <cellStyle name="20% - Akzent1 2 2" xfId="75"/>
    <cellStyle name="20% - Akzent1 3" xfId="76"/>
    <cellStyle name="20% - Akzent1 3 2" xfId="77"/>
    <cellStyle name="20% - Akzent1 4" xfId="78"/>
    <cellStyle name="20% - Akzent2" xfId="79"/>
    <cellStyle name="20% - Akzent2 2" xfId="80"/>
    <cellStyle name="20% - Akzent2 2 2" xfId="81"/>
    <cellStyle name="20% - Akzent2 3" xfId="82"/>
    <cellStyle name="20% - Akzent2 3 2" xfId="83"/>
    <cellStyle name="20% - Akzent2 4" xfId="84"/>
    <cellStyle name="20% - Akzent3" xfId="85"/>
    <cellStyle name="20% - Akzent3 2" xfId="86"/>
    <cellStyle name="20% - Akzent3 2 2" xfId="87"/>
    <cellStyle name="20% - Akzent3 3" xfId="88"/>
    <cellStyle name="20% - Akzent3 3 2" xfId="89"/>
    <cellStyle name="20% - Akzent3 4" xfId="90"/>
    <cellStyle name="20% - Akzent4" xfId="91"/>
    <cellStyle name="20% - Akzent4 2" xfId="92"/>
    <cellStyle name="20% - Akzent4 2 2" xfId="93"/>
    <cellStyle name="20% - Akzent4 3" xfId="94"/>
    <cellStyle name="20% - Akzent4 3 2" xfId="95"/>
    <cellStyle name="20% - Akzent4 4" xfId="96"/>
    <cellStyle name="20% - Akzent5" xfId="97"/>
    <cellStyle name="20% - Akzent5 2" xfId="98"/>
    <cellStyle name="20% - Akzent5 2 2" xfId="99"/>
    <cellStyle name="20% - Akzent5 3" xfId="100"/>
    <cellStyle name="20% - Akzent5 3 2" xfId="101"/>
    <cellStyle name="20% - Akzent5 4" xfId="102"/>
    <cellStyle name="20% - Akzent6" xfId="103"/>
    <cellStyle name="20% - Akzent6 2" xfId="104"/>
    <cellStyle name="20% - Akzent6 2 2" xfId="105"/>
    <cellStyle name="20% - Akzent6 3" xfId="106"/>
    <cellStyle name="20% - Akzent6 3 2" xfId="107"/>
    <cellStyle name="20% - Akzent6 4" xfId="108"/>
    <cellStyle name="20% - Colore 1" xfId="109"/>
    <cellStyle name="20% - Colore 2" xfId="110"/>
    <cellStyle name="20% - Colore 3" xfId="111"/>
    <cellStyle name="20% - Colore 4" xfId="112"/>
    <cellStyle name="20% - Colore 5" xfId="113"/>
    <cellStyle name="20% - Colore 6" xfId="114"/>
    <cellStyle name="20% - Énfasis1" xfId="115"/>
    <cellStyle name="20% - Énfasis2" xfId="116"/>
    <cellStyle name="20% - Énfasis3" xfId="117"/>
    <cellStyle name="20% - Énfasis4" xfId="118"/>
    <cellStyle name="20% - Énfasis5" xfId="119"/>
    <cellStyle name="20% - Énfasis6" xfId="120"/>
    <cellStyle name="40 % - Akzent1 10" xfId="121"/>
    <cellStyle name="40 % - Akzent1 10 2" xfId="1965"/>
    <cellStyle name="40 % - Akzent1 10 2 2" xfId="2507"/>
    <cellStyle name="40 % - Akzent1 10 2 2 2" xfId="3170"/>
    <cellStyle name="40 % - Akzent1 10 2 3" xfId="3169"/>
    <cellStyle name="40 % - Akzent1 10 3" xfId="2109"/>
    <cellStyle name="40 % - Akzent1 10 3 2" xfId="2508"/>
    <cellStyle name="40 % - Akzent1 10 3 3" xfId="3171"/>
    <cellStyle name="40 % - Akzent1 10 4" xfId="1805"/>
    <cellStyle name="40 % - Akzent1 10 5" xfId="2289"/>
    <cellStyle name="40 % - Akzent1 10 6" xfId="3168"/>
    <cellStyle name="40 % - Akzent1 2" xfId="122"/>
    <cellStyle name="40 % - Akzent1 2 2" xfId="1966"/>
    <cellStyle name="40 % - Akzent1 2 2 2" xfId="2509"/>
    <cellStyle name="40 % - Akzent1 2 2 2 2" xfId="3174"/>
    <cellStyle name="40 % - Akzent1 2 2 3" xfId="3173"/>
    <cellStyle name="40 % - Akzent1 2 3" xfId="2110"/>
    <cellStyle name="40 % - Akzent1 2 3 2" xfId="2510"/>
    <cellStyle name="40 % - Akzent1 2 3 3" xfId="3175"/>
    <cellStyle name="40 % - Akzent1 2 4" xfId="1806"/>
    <cellStyle name="40 % - Akzent1 2 5" xfId="2290"/>
    <cellStyle name="40 % - Akzent1 2 6" xfId="3172"/>
    <cellStyle name="40 % - Akzent1 3" xfId="123"/>
    <cellStyle name="40 % - Akzent1 3 2" xfId="1967"/>
    <cellStyle name="40 % - Akzent1 3 2 2" xfId="2511"/>
    <cellStyle name="40 % - Akzent1 3 2 2 2" xfId="3178"/>
    <cellStyle name="40 % - Akzent1 3 2 3" xfId="3177"/>
    <cellStyle name="40 % - Akzent1 3 3" xfId="2111"/>
    <cellStyle name="40 % - Akzent1 3 3 2" xfId="2512"/>
    <cellStyle name="40 % - Akzent1 3 3 3" xfId="3179"/>
    <cellStyle name="40 % - Akzent1 3 4" xfId="1807"/>
    <cellStyle name="40 % - Akzent1 3 5" xfId="2291"/>
    <cellStyle name="40 % - Akzent1 3 6" xfId="3176"/>
    <cellStyle name="40 % - Akzent1 4" xfId="124"/>
    <cellStyle name="40 % - Akzent1 4 2" xfId="1968"/>
    <cellStyle name="40 % - Akzent1 4 2 2" xfId="2513"/>
    <cellStyle name="40 % - Akzent1 4 2 2 2" xfId="3182"/>
    <cellStyle name="40 % - Akzent1 4 2 3" xfId="3181"/>
    <cellStyle name="40 % - Akzent1 4 3" xfId="2112"/>
    <cellStyle name="40 % - Akzent1 4 3 2" xfId="2514"/>
    <cellStyle name="40 % - Akzent1 4 3 3" xfId="3183"/>
    <cellStyle name="40 % - Akzent1 4 4" xfId="1808"/>
    <cellStyle name="40 % - Akzent1 4 5" xfId="2292"/>
    <cellStyle name="40 % - Akzent1 4 6" xfId="3180"/>
    <cellStyle name="40 % - Akzent1 5" xfId="125"/>
    <cellStyle name="40 % - Akzent1 5 2" xfId="1969"/>
    <cellStyle name="40 % - Akzent1 5 2 2" xfId="2515"/>
    <cellStyle name="40 % - Akzent1 5 2 2 2" xfId="3186"/>
    <cellStyle name="40 % - Akzent1 5 2 3" xfId="3185"/>
    <cellStyle name="40 % - Akzent1 5 3" xfId="2113"/>
    <cellStyle name="40 % - Akzent1 5 3 2" xfId="2516"/>
    <cellStyle name="40 % - Akzent1 5 3 3" xfId="3187"/>
    <cellStyle name="40 % - Akzent1 5 4" xfId="1809"/>
    <cellStyle name="40 % - Akzent1 5 5" xfId="2293"/>
    <cellStyle name="40 % - Akzent1 5 6" xfId="3184"/>
    <cellStyle name="40 % - Akzent1 6" xfId="126"/>
    <cellStyle name="40 % - Akzent1 6 2" xfId="1970"/>
    <cellStyle name="40 % - Akzent1 6 2 2" xfId="2517"/>
    <cellStyle name="40 % - Akzent1 6 2 2 2" xfId="3190"/>
    <cellStyle name="40 % - Akzent1 6 2 3" xfId="3189"/>
    <cellStyle name="40 % - Akzent1 6 3" xfId="2114"/>
    <cellStyle name="40 % - Akzent1 6 3 2" xfId="2518"/>
    <cellStyle name="40 % - Akzent1 6 3 3" xfId="3191"/>
    <cellStyle name="40 % - Akzent1 6 4" xfId="1810"/>
    <cellStyle name="40 % - Akzent1 6 5" xfId="2294"/>
    <cellStyle name="40 % - Akzent1 6 6" xfId="3188"/>
    <cellStyle name="40 % - Akzent1 7" xfId="127"/>
    <cellStyle name="40 % - Akzent1 7 2" xfId="1971"/>
    <cellStyle name="40 % - Akzent1 7 2 2" xfId="2519"/>
    <cellStyle name="40 % - Akzent1 7 2 2 2" xfId="3194"/>
    <cellStyle name="40 % - Akzent1 7 2 3" xfId="3193"/>
    <cellStyle name="40 % - Akzent1 7 3" xfId="2115"/>
    <cellStyle name="40 % - Akzent1 7 3 2" xfId="2520"/>
    <cellStyle name="40 % - Akzent1 7 3 3" xfId="3195"/>
    <cellStyle name="40 % - Akzent1 7 4" xfId="1811"/>
    <cellStyle name="40 % - Akzent1 7 5" xfId="2295"/>
    <cellStyle name="40 % - Akzent1 7 6" xfId="3192"/>
    <cellStyle name="40 % - Akzent1 8" xfId="128"/>
    <cellStyle name="40 % - Akzent1 8 2" xfId="1972"/>
    <cellStyle name="40 % - Akzent1 8 2 2" xfId="2521"/>
    <cellStyle name="40 % - Akzent1 8 2 2 2" xfId="3198"/>
    <cellStyle name="40 % - Akzent1 8 2 3" xfId="3197"/>
    <cellStyle name="40 % - Akzent1 8 3" xfId="2116"/>
    <cellStyle name="40 % - Akzent1 8 3 2" xfId="2522"/>
    <cellStyle name="40 % - Akzent1 8 3 3" xfId="3199"/>
    <cellStyle name="40 % - Akzent1 8 4" xfId="1812"/>
    <cellStyle name="40 % - Akzent1 8 5" xfId="2296"/>
    <cellStyle name="40 % - Akzent1 8 6" xfId="3196"/>
    <cellStyle name="40 % - Akzent1 9" xfId="129"/>
    <cellStyle name="40 % - Akzent1 9 2" xfId="1973"/>
    <cellStyle name="40 % - Akzent1 9 2 2" xfId="2523"/>
    <cellStyle name="40 % - Akzent1 9 2 2 2" xfId="3202"/>
    <cellStyle name="40 % - Akzent1 9 2 3" xfId="3201"/>
    <cellStyle name="40 % - Akzent1 9 3" xfId="2117"/>
    <cellStyle name="40 % - Akzent1 9 3 2" xfId="2524"/>
    <cellStyle name="40 % - Akzent1 9 3 3" xfId="3203"/>
    <cellStyle name="40 % - Akzent1 9 4" xfId="1813"/>
    <cellStyle name="40 % - Akzent1 9 5" xfId="2297"/>
    <cellStyle name="40 % - Akzent1 9 6" xfId="3200"/>
    <cellStyle name="40 % - Akzent2 10" xfId="130"/>
    <cellStyle name="40 % - Akzent2 10 2" xfId="1974"/>
    <cellStyle name="40 % - Akzent2 10 2 2" xfId="2525"/>
    <cellStyle name="40 % - Akzent2 10 3" xfId="2118"/>
    <cellStyle name="40 % - Akzent2 10 3 2" xfId="2526"/>
    <cellStyle name="40 % - Akzent2 10 4" xfId="1814"/>
    <cellStyle name="40 % - Akzent2 10 5" xfId="2298"/>
    <cellStyle name="40 % - Akzent2 2" xfId="131"/>
    <cellStyle name="40 % - Akzent2 2 2" xfId="1975"/>
    <cellStyle name="40 % - Akzent2 2 2 2" xfId="2527"/>
    <cellStyle name="40 % - Akzent2 2 3" xfId="2119"/>
    <cellStyle name="40 % - Akzent2 2 3 2" xfId="2528"/>
    <cellStyle name="40 % - Akzent2 2 4" xfId="1815"/>
    <cellStyle name="40 % - Akzent2 2 5" xfId="2299"/>
    <cellStyle name="40 % - Akzent2 3" xfId="132"/>
    <cellStyle name="40 % - Akzent2 3 2" xfId="1976"/>
    <cellStyle name="40 % - Akzent2 3 2 2" xfId="2529"/>
    <cellStyle name="40 % - Akzent2 3 3" xfId="2120"/>
    <cellStyle name="40 % - Akzent2 3 3 2" xfId="2530"/>
    <cellStyle name="40 % - Akzent2 3 4" xfId="1816"/>
    <cellStyle name="40 % - Akzent2 3 5" xfId="2300"/>
    <cellStyle name="40 % - Akzent2 4" xfId="133"/>
    <cellStyle name="40 % - Akzent2 4 2" xfId="1977"/>
    <cellStyle name="40 % - Akzent2 4 2 2" xfId="2531"/>
    <cellStyle name="40 % - Akzent2 4 3" xfId="2121"/>
    <cellStyle name="40 % - Akzent2 4 3 2" xfId="2532"/>
    <cellStyle name="40 % - Akzent2 4 4" xfId="1817"/>
    <cellStyle name="40 % - Akzent2 4 5" xfId="2301"/>
    <cellStyle name="40 % - Akzent2 5" xfId="134"/>
    <cellStyle name="40 % - Akzent2 5 2" xfId="1978"/>
    <cellStyle name="40 % - Akzent2 5 2 2" xfId="2533"/>
    <cellStyle name="40 % - Akzent2 5 3" xfId="2122"/>
    <cellStyle name="40 % - Akzent2 5 3 2" xfId="2534"/>
    <cellStyle name="40 % - Akzent2 5 4" xfId="1818"/>
    <cellStyle name="40 % - Akzent2 5 5" xfId="2302"/>
    <cellStyle name="40 % - Akzent2 6" xfId="135"/>
    <cellStyle name="40 % - Akzent2 6 2" xfId="1979"/>
    <cellStyle name="40 % - Akzent2 6 2 2" xfId="2535"/>
    <cellStyle name="40 % - Akzent2 6 3" xfId="2123"/>
    <cellStyle name="40 % - Akzent2 6 3 2" xfId="2536"/>
    <cellStyle name="40 % - Akzent2 6 4" xfId="1819"/>
    <cellStyle name="40 % - Akzent2 6 5" xfId="2303"/>
    <cellStyle name="40 % - Akzent2 7" xfId="136"/>
    <cellStyle name="40 % - Akzent2 7 2" xfId="1980"/>
    <cellStyle name="40 % - Akzent2 7 2 2" xfId="2537"/>
    <cellStyle name="40 % - Akzent2 7 3" xfId="2124"/>
    <cellStyle name="40 % - Akzent2 7 3 2" xfId="2538"/>
    <cellStyle name="40 % - Akzent2 7 4" xfId="1820"/>
    <cellStyle name="40 % - Akzent2 7 5" xfId="2304"/>
    <cellStyle name="40 % - Akzent2 8" xfId="137"/>
    <cellStyle name="40 % - Akzent2 8 2" xfId="1981"/>
    <cellStyle name="40 % - Akzent2 8 2 2" xfId="2539"/>
    <cellStyle name="40 % - Akzent2 8 3" xfId="2125"/>
    <cellStyle name="40 % - Akzent2 8 3 2" xfId="2540"/>
    <cellStyle name="40 % - Akzent2 8 4" xfId="1821"/>
    <cellStyle name="40 % - Akzent2 8 5" xfId="2305"/>
    <cellStyle name="40 % - Akzent2 9" xfId="138"/>
    <cellStyle name="40 % - Akzent2 9 2" xfId="1982"/>
    <cellStyle name="40 % - Akzent2 9 2 2" xfId="2541"/>
    <cellStyle name="40 % - Akzent2 9 3" xfId="2126"/>
    <cellStyle name="40 % - Akzent2 9 3 2" xfId="2542"/>
    <cellStyle name="40 % - Akzent2 9 4" xfId="1822"/>
    <cellStyle name="40 % - Akzent2 9 5" xfId="2306"/>
    <cellStyle name="40 % - Akzent3 10" xfId="139"/>
    <cellStyle name="40 % - Akzent3 10 2" xfId="1983"/>
    <cellStyle name="40 % - Akzent3 10 2 2" xfId="2543"/>
    <cellStyle name="40 % - Akzent3 10 2 2 2" xfId="3206"/>
    <cellStyle name="40 % - Akzent3 10 2 3" xfId="3205"/>
    <cellStyle name="40 % - Akzent3 10 3" xfId="2127"/>
    <cellStyle name="40 % - Akzent3 10 3 2" xfId="2544"/>
    <cellStyle name="40 % - Akzent3 10 3 3" xfId="3207"/>
    <cellStyle name="40 % - Akzent3 10 4" xfId="1823"/>
    <cellStyle name="40 % - Akzent3 10 5" xfId="2307"/>
    <cellStyle name="40 % - Akzent3 10 6" xfId="3204"/>
    <cellStyle name="40 % - Akzent3 2" xfId="140"/>
    <cellStyle name="40 % - Akzent3 2 2" xfId="1984"/>
    <cellStyle name="40 % - Akzent3 2 2 2" xfId="2545"/>
    <cellStyle name="40 % - Akzent3 2 2 2 2" xfId="3210"/>
    <cellStyle name="40 % - Akzent3 2 2 3" xfId="3209"/>
    <cellStyle name="40 % - Akzent3 2 3" xfId="2128"/>
    <cellStyle name="40 % - Akzent3 2 3 2" xfId="2546"/>
    <cellStyle name="40 % - Akzent3 2 3 3" xfId="3211"/>
    <cellStyle name="40 % - Akzent3 2 4" xfId="1824"/>
    <cellStyle name="40 % - Akzent3 2 5" xfId="2308"/>
    <cellStyle name="40 % - Akzent3 2 6" xfId="3208"/>
    <cellStyle name="40 % - Akzent3 3" xfId="141"/>
    <cellStyle name="40 % - Akzent3 3 2" xfId="1985"/>
    <cellStyle name="40 % - Akzent3 3 2 2" xfId="2547"/>
    <cellStyle name="40 % - Akzent3 3 2 2 2" xfId="3214"/>
    <cellStyle name="40 % - Akzent3 3 2 3" xfId="3213"/>
    <cellStyle name="40 % - Akzent3 3 3" xfId="2129"/>
    <cellStyle name="40 % - Akzent3 3 3 2" xfId="2548"/>
    <cellStyle name="40 % - Akzent3 3 3 3" xfId="3215"/>
    <cellStyle name="40 % - Akzent3 3 4" xfId="1825"/>
    <cellStyle name="40 % - Akzent3 3 5" xfId="2309"/>
    <cellStyle name="40 % - Akzent3 3 6" xfId="3212"/>
    <cellStyle name="40 % - Akzent3 4" xfId="142"/>
    <cellStyle name="40 % - Akzent3 4 2" xfId="1986"/>
    <cellStyle name="40 % - Akzent3 4 2 2" xfId="2549"/>
    <cellStyle name="40 % - Akzent3 4 2 2 2" xfId="3218"/>
    <cellStyle name="40 % - Akzent3 4 2 3" xfId="3217"/>
    <cellStyle name="40 % - Akzent3 4 3" xfId="2130"/>
    <cellStyle name="40 % - Akzent3 4 3 2" xfId="2550"/>
    <cellStyle name="40 % - Akzent3 4 3 3" xfId="3219"/>
    <cellStyle name="40 % - Akzent3 4 4" xfId="1826"/>
    <cellStyle name="40 % - Akzent3 4 5" xfId="2310"/>
    <cellStyle name="40 % - Akzent3 4 6" xfId="3216"/>
    <cellStyle name="40 % - Akzent3 5" xfId="143"/>
    <cellStyle name="40 % - Akzent3 5 2" xfId="1987"/>
    <cellStyle name="40 % - Akzent3 5 2 2" xfId="2551"/>
    <cellStyle name="40 % - Akzent3 5 2 2 2" xfId="3222"/>
    <cellStyle name="40 % - Akzent3 5 2 3" xfId="3221"/>
    <cellStyle name="40 % - Akzent3 5 3" xfId="2131"/>
    <cellStyle name="40 % - Akzent3 5 3 2" xfId="2552"/>
    <cellStyle name="40 % - Akzent3 5 3 3" xfId="3223"/>
    <cellStyle name="40 % - Akzent3 5 4" xfId="1827"/>
    <cellStyle name="40 % - Akzent3 5 5" xfId="2311"/>
    <cellStyle name="40 % - Akzent3 5 6" xfId="3220"/>
    <cellStyle name="40 % - Akzent3 6" xfId="144"/>
    <cellStyle name="40 % - Akzent3 6 2" xfId="1988"/>
    <cellStyle name="40 % - Akzent3 6 2 2" xfId="2553"/>
    <cellStyle name="40 % - Akzent3 6 2 2 2" xfId="3226"/>
    <cellStyle name="40 % - Akzent3 6 2 3" xfId="3225"/>
    <cellStyle name="40 % - Akzent3 6 3" xfId="2132"/>
    <cellStyle name="40 % - Akzent3 6 3 2" xfId="2554"/>
    <cellStyle name="40 % - Akzent3 6 3 3" xfId="3227"/>
    <cellStyle name="40 % - Akzent3 6 4" xfId="1828"/>
    <cellStyle name="40 % - Akzent3 6 5" xfId="2312"/>
    <cellStyle name="40 % - Akzent3 6 6" xfId="3224"/>
    <cellStyle name="40 % - Akzent3 7" xfId="145"/>
    <cellStyle name="40 % - Akzent3 7 2" xfId="1989"/>
    <cellStyle name="40 % - Akzent3 7 2 2" xfId="2555"/>
    <cellStyle name="40 % - Akzent3 7 2 2 2" xfId="3230"/>
    <cellStyle name="40 % - Akzent3 7 2 3" xfId="3229"/>
    <cellStyle name="40 % - Akzent3 7 3" xfId="2133"/>
    <cellStyle name="40 % - Akzent3 7 3 2" xfId="2556"/>
    <cellStyle name="40 % - Akzent3 7 3 3" xfId="3231"/>
    <cellStyle name="40 % - Akzent3 7 4" xfId="1829"/>
    <cellStyle name="40 % - Akzent3 7 5" xfId="2313"/>
    <cellStyle name="40 % - Akzent3 7 6" xfId="3228"/>
    <cellStyle name="40 % - Akzent3 8" xfId="146"/>
    <cellStyle name="40 % - Akzent3 8 2" xfId="1990"/>
    <cellStyle name="40 % - Akzent3 8 2 2" xfId="2557"/>
    <cellStyle name="40 % - Akzent3 8 2 2 2" xfId="3234"/>
    <cellStyle name="40 % - Akzent3 8 2 3" xfId="3233"/>
    <cellStyle name="40 % - Akzent3 8 3" xfId="2134"/>
    <cellStyle name="40 % - Akzent3 8 3 2" xfId="2558"/>
    <cellStyle name="40 % - Akzent3 8 3 3" xfId="3235"/>
    <cellStyle name="40 % - Akzent3 8 4" xfId="1830"/>
    <cellStyle name="40 % - Akzent3 8 5" xfId="2314"/>
    <cellStyle name="40 % - Akzent3 8 6" xfId="3232"/>
    <cellStyle name="40 % - Akzent3 9" xfId="147"/>
    <cellStyle name="40 % - Akzent3 9 2" xfId="1991"/>
    <cellStyle name="40 % - Akzent3 9 2 2" xfId="2559"/>
    <cellStyle name="40 % - Akzent3 9 2 2 2" xfId="3238"/>
    <cellStyle name="40 % - Akzent3 9 2 3" xfId="3237"/>
    <cellStyle name="40 % - Akzent3 9 3" xfId="2135"/>
    <cellStyle name="40 % - Akzent3 9 3 2" xfId="2560"/>
    <cellStyle name="40 % - Akzent3 9 3 3" xfId="3239"/>
    <cellStyle name="40 % - Akzent3 9 4" xfId="1831"/>
    <cellStyle name="40 % - Akzent3 9 5" xfId="2315"/>
    <cellStyle name="40 % - Akzent3 9 6" xfId="3236"/>
    <cellStyle name="40 % - Akzent4 10" xfId="148"/>
    <cellStyle name="40 % - Akzent4 10 2" xfId="1992"/>
    <cellStyle name="40 % - Akzent4 10 2 2" xfId="2561"/>
    <cellStyle name="40 % - Akzent4 10 2 2 2" xfId="3242"/>
    <cellStyle name="40 % - Akzent4 10 2 3" xfId="3241"/>
    <cellStyle name="40 % - Akzent4 10 3" xfId="2136"/>
    <cellStyle name="40 % - Akzent4 10 3 2" xfId="2562"/>
    <cellStyle name="40 % - Akzent4 10 3 3" xfId="3243"/>
    <cellStyle name="40 % - Akzent4 10 4" xfId="1832"/>
    <cellStyle name="40 % - Akzent4 10 5" xfId="2316"/>
    <cellStyle name="40 % - Akzent4 10 6" xfId="3240"/>
    <cellStyle name="40 % - Akzent4 2" xfId="149"/>
    <cellStyle name="40 % - Akzent4 2 2" xfId="1993"/>
    <cellStyle name="40 % - Akzent4 2 2 2" xfId="2563"/>
    <cellStyle name="40 % - Akzent4 2 2 2 2" xfId="3246"/>
    <cellStyle name="40 % - Akzent4 2 2 3" xfId="3245"/>
    <cellStyle name="40 % - Akzent4 2 3" xfId="2137"/>
    <cellStyle name="40 % - Akzent4 2 3 2" xfId="2564"/>
    <cellStyle name="40 % - Akzent4 2 3 3" xfId="3247"/>
    <cellStyle name="40 % - Akzent4 2 4" xfId="1833"/>
    <cellStyle name="40 % - Akzent4 2 5" xfId="2317"/>
    <cellStyle name="40 % - Akzent4 2 6" xfId="3244"/>
    <cellStyle name="40 % - Akzent4 3" xfId="150"/>
    <cellStyle name="40 % - Akzent4 3 2" xfId="1994"/>
    <cellStyle name="40 % - Akzent4 3 2 2" xfId="2565"/>
    <cellStyle name="40 % - Akzent4 3 2 2 2" xfId="3250"/>
    <cellStyle name="40 % - Akzent4 3 2 3" xfId="3249"/>
    <cellStyle name="40 % - Akzent4 3 3" xfId="2138"/>
    <cellStyle name="40 % - Akzent4 3 3 2" xfId="2566"/>
    <cellStyle name="40 % - Akzent4 3 3 3" xfId="3251"/>
    <cellStyle name="40 % - Akzent4 3 4" xfId="1834"/>
    <cellStyle name="40 % - Akzent4 3 5" xfId="2318"/>
    <cellStyle name="40 % - Akzent4 3 6" xfId="3248"/>
    <cellStyle name="40 % - Akzent4 4" xfId="151"/>
    <cellStyle name="40 % - Akzent4 4 2" xfId="1995"/>
    <cellStyle name="40 % - Akzent4 4 2 2" xfId="2567"/>
    <cellStyle name="40 % - Akzent4 4 2 2 2" xfId="3254"/>
    <cellStyle name="40 % - Akzent4 4 2 3" xfId="3253"/>
    <cellStyle name="40 % - Akzent4 4 3" xfId="2139"/>
    <cellStyle name="40 % - Akzent4 4 3 2" xfId="2568"/>
    <cellStyle name="40 % - Akzent4 4 3 3" xfId="3255"/>
    <cellStyle name="40 % - Akzent4 4 4" xfId="1835"/>
    <cellStyle name="40 % - Akzent4 4 5" xfId="2319"/>
    <cellStyle name="40 % - Akzent4 4 6" xfId="3252"/>
    <cellStyle name="40 % - Akzent4 5" xfId="152"/>
    <cellStyle name="40 % - Akzent4 5 2" xfId="1996"/>
    <cellStyle name="40 % - Akzent4 5 2 2" xfId="2569"/>
    <cellStyle name="40 % - Akzent4 5 2 2 2" xfId="3258"/>
    <cellStyle name="40 % - Akzent4 5 2 3" xfId="3257"/>
    <cellStyle name="40 % - Akzent4 5 3" xfId="2140"/>
    <cellStyle name="40 % - Akzent4 5 3 2" xfId="2570"/>
    <cellStyle name="40 % - Akzent4 5 3 3" xfId="3259"/>
    <cellStyle name="40 % - Akzent4 5 4" xfId="1836"/>
    <cellStyle name="40 % - Akzent4 5 5" xfId="2320"/>
    <cellStyle name="40 % - Akzent4 5 6" xfId="3256"/>
    <cellStyle name="40 % - Akzent4 6" xfId="153"/>
    <cellStyle name="40 % - Akzent4 6 2" xfId="1997"/>
    <cellStyle name="40 % - Akzent4 6 2 2" xfId="2571"/>
    <cellStyle name="40 % - Akzent4 6 2 2 2" xfId="3262"/>
    <cellStyle name="40 % - Akzent4 6 2 3" xfId="3261"/>
    <cellStyle name="40 % - Akzent4 6 3" xfId="2141"/>
    <cellStyle name="40 % - Akzent4 6 3 2" xfId="2572"/>
    <cellStyle name="40 % - Akzent4 6 3 3" xfId="3263"/>
    <cellStyle name="40 % - Akzent4 6 4" xfId="1837"/>
    <cellStyle name="40 % - Akzent4 6 5" xfId="2321"/>
    <cellStyle name="40 % - Akzent4 6 6" xfId="3260"/>
    <cellStyle name="40 % - Akzent4 7" xfId="154"/>
    <cellStyle name="40 % - Akzent4 7 2" xfId="1998"/>
    <cellStyle name="40 % - Akzent4 7 2 2" xfId="2573"/>
    <cellStyle name="40 % - Akzent4 7 2 2 2" xfId="3266"/>
    <cellStyle name="40 % - Akzent4 7 2 3" xfId="3265"/>
    <cellStyle name="40 % - Akzent4 7 3" xfId="2142"/>
    <cellStyle name="40 % - Akzent4 7 3 2" xfId="2574"/>
    <cellStyle name="40 % - Akzent4 7 3 3" xfId="3267"/>
    <cellStyle name="40 % - Akzent4 7 4" xfId="1838"/>
    <cellStyle name="40 % - Akzent4 7 5" xfId="2322"/>
    <cellStyle name="40 % - Akzent4 7 6" xfId="3264"/>
    <cellStyle name="40 % - Akzent4 8" xfId="155"/>
    <cellStyle name="40 % - Akzent4 8 2" xfId="1999"/>
    <cellStyle name="40 % - Akzent4 8 2 2" xfId="2575"/>
    <cellStyle name="40 % - Akzent4 8 2 2 2" xfId="3270"/>
    <cellStyle name="40 % - Akzent4 8 2 3" xfId="3269"/>
    <cellStyle name="40 % - Akzent4 8 3" xfId="2143"/>
    <cellStyle name="40 % - Akzent4 8 3 2" xfId="2576"/>
    <cellStyle name="40 % - Akzent4 8 3 3" xfId="3271"/>
    <cellStyle name="40 % - Akzent4 8 4" xfId="1839"/>
    <cellStyle name="40 % - Akzent4 8 5" xfId="2323"/>
    <cellStyle name="40 % - Akzent4 8 6" xfId="3268"/>
    <cellStyle name="40 % - Akzent4 9" xfId="156"/>
    <cellStyle name="40 % - Akzent4 9 2" xfId="2000"/>
    <cellStyle name="40 % - Akzent4 9 2 2" xfId="2577"/>
    <cellStyle name="40 % - Akzent4 9 2 2 2" xfId="3274"/>
    <cellStyle name="40 % - Akzent4 9 2 3" xfId="3273"/>
    <cellStyle name="40 % - Akzent4 9 3" xfId="2144"/>
    <cellStyle name="40 % - Akzent4 9 3 2" xfId="2578"/>
    <cellStyle name="40 % - Akzent4 9 3 3" xfId="3275"/>
    <cellStyle name="40 % - Akzent4 9 4" xfId="1840"/>
    <cellStyle name="40 % - Akzent4 9 5" xfId="2324"/>
    <cellStyle name="40 % - Akzent4 9 6" xfId="3272"/>
    <cellStyle name="40 % - Akzent5 10" xfId="157"/>
    <cellStyle name="40 % - Akzent5 10 2" xfId="2001"/>
    <cellStyle name="40 % - Akzent5 10 2 2" xfId="2579"/>
    <cellStyle name="40 % - Akzent5 10 3" xfId="2145"/>
    <cellStyle name="40 % - Akzent5 10 3 2" xfId="2580"/>
    <cellStyle name="40 % - Akzent5 10 4" xfId="1841"/>
    <cellStyle name="40 % - Akzent5 10 5" xfId="2325"/>
    <cellStyle name="40 % - Akzent5 2" xfId="158"/>
    <cellStyle name="40 % - Akzent5 2 2" xfId="2002"/>
    <cellStyle name="40 % - Akzent5 2 2 2" xfId="2581"/>
    <cellStyle name="40 % - Akzent5 2 3" xfId="2146"/>
    <cellStyle name="40 % - Akzent5 2 3 2" xfId="2582"/>
    <cellStyle name="40 % - Akzent5 2 4" xfId="1842"/>
    <cellStyle name="40 % - Akzent5 2 5" xfId="2326"/>
    <cellStyle name="40 % - Akzent5 3" xfId="159"/>
    <cellStyle name="40 % - Akzent5 3 2" xfId="2003"/>
    <cellStyle name="40 % - Akzent5 3 2 2" xfId="2583"/>
    <cellStyle name="40 % - Akzent5 3 3" xfId="2147"/>
    <cellStyle name="40 % - Akzent5 3 3 2" xfId="2584"/>
    <cellStyle name="40 % - Akzent5 3 4" xfId="1843"/>
    <cellStyle name="40 % - Akzent5 3 5" xfId="2327"/>
    <cellStyle name="40 % - Akzent5 4" xfId="160"/>
    <cellStyle name="40 % - Akzent5 4 2" xfId="2004"/>
    <cellStyle name="40 % - Akzent5 4 2 2" xfId="2585"/>
    <cellStyle name="40 % - Akzent5 4 3" xfId="2148"/>
    <cellStyle name="40 % - Akzent5 4 3 2" xfId="2586"/>
    <cellStyle name="40 % - Akzent5 4 4" xfId="1844"/>
    <cellStyle name="40 % - Akzent5 4 5" xfId="2328"/>
    <cellStyle name="40 % - Akzent5 5" xfId="161"/>
    <cellStyle name="40 % - Akzent5 5 2" xfId="2005"/>
    <cellStyle name="40 % - Akzent5 5 2 2" xfId="2587"/>
    <cellStyle name="40 % - Akzent5 5 3" xfId="2149"/>
    <cellStyle name="40 % - Akzent5 5 3 2" xfId="2588"/>
    <cellStyle name="40 % - Akzent5 5 4" xfId="1845"/>
    <cellStyle name="40 % - Akzent5 5 5" xfId="2329"/>
    <cellStyle name="40 % - Akzent5 6" xfId="162"/>
    <cellStyle name="40 % - Akzent5 6 2" xfId="2006"/>
    <cellStyle name="40 % - Akzent5 6 2 2" xfId="2589"/>
    <cellStyle name="40 % - Akzent5 6 3" xfId="2150"/>
    <cellStyle name="40 % - Akzent5 6 3 2" xfId="2590"/>
    <cellStyle name="40 % - Akzent5 6 4" xfId="1846"/>
    <cellStyle name="40 % - Akzent5 6 5" xfId="2330"/>
    <cellStyle name="40 % - Akzent5 7" xfId="163"/>
    <cellStyle name="40 % - Akzent5 7 2" xfId="2007"/>
    <cellStyle name="40 % - Akzent5 7 2 2" xfId="2591"/>
    <cellStyle name="40 % - Akzent5 7 3" xfId="2151"/>
    <cellStyle name="40 % - Akzent5 7 3 2" xfId="2592"/>
    <cellStyle name="40 % - Akzent5 7 4" xfId="1847"/>
    <cellStyle name="40 % - Akzent5 7 5" xfId="2331"/>
    <cellStyle name="40 % - Akzent5 8" xfId="164"/>
    <cellStyle name="40 % - Akzent5 8 2" xfId="2008"/>
    <cellStyle name="40 % - Akzent5 8 2 2" xfId="2593"/>
    <cellStyle name="40 % - Akzent5 8 3" xfId="2152"/>
    <cellStyle name="40 % - Akzent5 8 3 2" xfId="2594"/>
    <cellStyle name="40 % - Akzent5 8 4" xfId="1848"/>
    <cellStyle name="40 % - Akzent5 8 5" xfId="2332"/>
    <cellStyle name="40 % - Akzent5 9" xfId="165"/>
    <cellStyle name="40 % - Akzent5 9 2" xfId="2009"/>
    <cellStyle name="40 % - Akzent5 9 2 2" xfId="2595"/>
    <cellStyle name="40 % - Akzent5 9 3" xfId="2153"/>
    <cellStyle name="40 % - Akzent5 9 3 2" xfId="2596"/>
    <cellStyle name="40 % - Akzent5 9 4" xfId="1849"/>
    <cellStyle name="40 % - Akzent5 9 5" xfId="2333"/>
    <cellStyle name="40 % - Akzent6 10" xfId="166"/>
    <cellStyle name="40 % - Akzent6 10 2" xfId="2010"/>
    <cellStyle name="40 % - Akzent6 10 2 2" xfId="2597"/>
    <cellStyle name="40 % - Akzent6 10 2 2 2" xfId="3278"/>
    <cellStyle name="40 % - Akzent6 10 2 3" xfId="3277"/>
    <cellStyle name="40 % - Akzent6 10 3" xfId="2154"/>
    <cellStyle name="40 % - Akzent6 10 3 2" xfId="2598"/>
    <cellStyle name="40 % - Akzent6 10 3 3" xfId="3279"/>
    <cellStyle name="40 % - Akzent6 10 4" xfId="1850"/>
    <cellStyle name="40 % - Akzent6 10 5" xfId="2334"/>
    <cellStyle name="40 % - Akzent6 10 6" xfId="3276"/>
    <cellStyle name="40 % - Akzent6 2" xfId="167"/>
    <cellStyle name="40 % - Akzent6 2 2" xfId="2011"/>
    <cellStyle name="40 % - Akzent6 2 2 2" xfId="2599"/>
    <cellStyle name="40 % - Akzent6 2 2 2 2" xfId="3282"/>
    <cellStyle name="40 % - Akzent6 2 2 3" xfId="3281"/>
    <cellStyle name="40 % - Akzent6 2 3" xfId="2155"/>
    <cellStyle name="40 % - Akzent6 2 3 2" xfId="2600"/>
    <cellStyle name="40 % - Akzent6 2 3 3" xfId="3283"/>
    <cellStyle name="40 % - Akzent6 2 4" xfId="1851"/>
    <cellStyle name="40 % - Akzent6 2 5" xfId="2335"/>
    <cellStyle name="40 % - Akzent6 2 6" xfId="3280"/>
    <cellStyle name="40 % - Akzent6 3" xfId="168"/>
    <cellStyle name="40 % - Akzent6 3 2" xfId="2012"/>
    <cellStyle name="40 % - Akzent6 3 2 2" xfId="2601"/>
    <cellStyle name="40 % - Akzent6 3 2 2 2" xfId="3286"/>
    <cellStyle name="40 % - Akzent6 3 2 3" xfId="3285"/>
    <cellStyle name="40 % - Akzent6 3 3" xfId="2156"/>
    <cellStyle name="40 % - Akzent6 3 3 2" xfId="2602"/>
    <cellStyle name="40 % - Akzent6 3 3 3" xfId="3287"/>
    <cellStyle name="40 % - Akzent6 3 4" xfId="1852"/>
    <cellStyle name="40 % - Akzent6 3 5" xfId="2336"/>
    <cellStyle name="40 % - Akzent6 3 6" xfId="3284"/>
    <cellStyle name="40 % - Akzent6 4" xfId="169"/>
    <cellStyle name="40 % - Akzent6 4 2" xfId="2013"/>
    <cellStyle name="40 % - Akzent6 4 2 2" xfId="2603"/>
    <cellStyle name="40 % - Akzent6 4 2 2 2" xfId="3290"/>
    <cellStyle name="40 % - Akzent6 4 2 3" xfId="3289"/>
    <cellStyle name="40 % - Akzent6 4 3" xfId="2157"/>
    <cellStyle name="40 % - Akzent6 4 3 2" xfId="2604"/>
    <cellStyle name="40 % - Akzent6 4 3 3" xfId="3291"/>
    <cellStyle name="40 % - Akzent6 4 4" xfId="1853"/>
    <cellStyle name="40 % - Akzent6 4 5" xfId="2337"/>
    <cellStyle name="40 % - Akzent6 4 6" xfId="3288"/>
    <cellStyle name="40 % - Akzent6 5" xfId="170"/>
    <cellStyle name="40 % - Akzent6 5 2" xfId="2014"/>
    <cellStyle name="40 % - Akzent6 5 2 2" xfId="2605"/>
    <cellStyle name="40 % - Akzent6 5 2 2 2" xfId="3294"/>
    <cellStyle name="40 % - Akzent6 5 2 3" xfId="3293"/>
    <cellStyle name="40 % - Akzent6 5 3" xfId="2158"/>
    <cellStyle name="40 % - Akzent6 5 3 2" xfId="2606"/>
    <cellStyle name="40 % - Akzent6 5 3 3" xfId="3295"/>
    <cellStyle name="40 % - Akzent6 5 4" xfId="1854"/>
    <cellStyle name="40 % - Akzent6 5 5" xfId="2338"/>
    <cellStyle name="40 % - Akzent6 5 6" xfId="3292"/>
    <cellStyle name="40 % - Akzent6 6" xfId="171"/>
    <cellStyle name="40 % - Akzent6 6 2" xfId="2015"/>
    <cellStyle name="40 % - Akzent6 6 2 2" xfId="2607"/>
    <cellStyle name="40 % - Akzent6 6 2 2 2" xfId="3298"/>
    <cellStyle name="40 % - Akzent6 6 2 3" xfId="3297"/>
    <cellStyle name="40 % - Akzent6 6 3" xfId="2159"/>
    <cellStyle name="40 % - Akzent6 6 3 2" xfId="2608"/>
    <cellStyle name="40 % - Akzent6 6 3 3" xfId="3299"/>
    <cellStyle name="40 % - Akzent6 6 4" xfId="1855"/>
    <cellStyle name="40 % - Akzent6 6 5" xfId="2339"/>
    <cellStyle name="40 % - Akzent6 6 6" xfId="3296"/>
    <cellStyle name="40 % - Akzent6 7" xfId="172"/>
    <cellStyle name="40 % - Akzent6 7 2" xfId="2016"/>
    <cellStyle name="40 % - Akzent6 7 2 2" xfId="2609"/>
    <cellStyle name="40 % - Akzent6 7 2 2 2" xfId="3302"/>
    <cellStyle name="40 % - Akzent6 7 2 3" xfId="3301"/>
    <cellStyle name="40 % - Akzent6 7 3" xfId="2160"/>
    <cellStyle name="40 % - Akzent6 7 3 2" xfId="2610"/>
    <cellStyle name="40 % - Akzent6 7 3 3" xfId="3303"/>
    <cellStyle name="40 % - Akzent6 7 4" xfId="1856"/>
    <cellStyle name="40 % - Akzent6 7 5" xfId="2340"/>
    <cellStyle name="40 % - Akzent6 7 6" xfId="3300"/>
    <cellStyle name="40 % - Akzent6 8" xfId="173"/>
    <cellStyle name="40 % - Akzent6 8 2" xfId="2017"/>
    <cellStyle name="40 % - Akzent6 8 2 2" xfId="2611"/>
    <cellStyle name="40 % - Akzent6 8 2 2 2" xfId="3306"/>
    <cellStyle name="40 % - Akzent6 8 2 3" xfId="3305"/>
    <cellStyle name="40 % - Akzent6 8 3" xfId="2161"/>
    <cellStyle name="40 % - Akzent6 8 3 2" xfId="2612"/>
    <cellStyle name="40 % - Akzent6 8 3 3" xfId="3307"/>
    <cellStyle name="40 % - Akzent6 8 4" xfId="1857"/>
    <cellStyle name="40 % - Akzent6 8 5" xfId="2341"/>
    <cellStyle name="40 % - Akzent6 8 6" xfId="3304"/>
    <cellStyle name="40 % - Akzent6 9" xfId="174"/>
    <cellStyle name="40 % - Akzent6 9 2" xfId="2018"/>
    <cellStyle name="40 % - Akzent6 9 2 2" xfId="2613"/>
    <cellStyle name="40 % - Akzent6 9 2 2 2" xfId="3310"/>
    <cellStyle name="40 % - Akzent6 9 2 3" xfId="3309"/>
    <cellStyle name="40 % - Akzent6 9 3" xfId="2162"/>
    <cellStyle name="40 % - Akzent6 9 3 2" xfId="2614"/>
    <cellStyle name="40 % - Akzent6 9 3 3" xfId="3311"/>
    <cellStyle name="40 % - Akzent6 9 4" xfId="1858"/>
    <cellStyle name="40 % - Akzent6 9 5" xfId="2342"/>
    <cellStyle name="40 % - Akzent6 9 6" xfId="3308"/>
    <cellStyle name="40% - Accent1 2" xfId="175"/>
    <cellStyle name="40% - Accent1 2 2" xfId="3312"/>
    <cellStyle name="40% - Accent1 2 2 2" xfId="3313"/>
    <cellStyle name="40% - Accent1 2 2 3" xfId="5317"/>
    <cellStyle name="40% - Accent1 3" xfId="1449"/>
    <cellStyle name="40% - Accent1 3 2" xfId="3314"/>
    <cellStyle name="40% - Accent2 2" xfId="176"/>
    <cellStyle name="40% - Accent2 2 2" xfId="3315"/>
    <cellStyle name="40% - Accent2 2 2 2" xfId="3316"/>
    <cellStyle name="40% - Accent2 3" xfId="1450"/>
    <cellStyle name="40% - Accent2 3 2" xfId="3317"/>
    <cellStyle name="40% - Accent3 2" xfId="177"/>
    <cellStyle name="40% - Accent3 2 2" xfId="3318"/>
    <cellStyle name="40% - Accent3 2 2 2" xfId="3319"/>
    <cellStyle name="40% - Accent3 2 2 3" xfId="5316"/>
    <cellStyle name="40% - Accent3 3" xfId="1451"/>
    <cellStyle name="40% - Accent3 3 2" xfId="3320"/>
    <cellStyle name="40% - Accent4 2" xfId="178"/>
    <cellStyle name="40% - Accent4 2 2" xfId="3321"/>
    <cellStyle name="40% - Accent4 2 2 2" xfId="3322"/>
    <cellStyle name="40% - Accent4 2 2 3" xfId="5315"/>
    <cellStyle name="40% - Accent4 3" xfId="1452"/>
    <cellStyle name="40% - Accent4 3 2" xfId="3323"/>
    <cellStyle name="40% - Accent5 2" xfId="179"/>
    <cellStyle name="40% - Accent5 2 2" xfId="3324"/>
    <cellStyle name="40% - Accent5 2 2 2" xfId="3325"/>
    <cellStyle name="40% - Accent5 3" xfId="1453"/>
    <cellStyle name="40% - Accent5 3 2" xfId="3326"/>
    <cellStyle name="40% - Accent6 2" xfId="180"/>
    <cellStyle name="40% - Accent6 2 2" xfId="3327"/>
    <cellStyle name="40% - Accent6 2 2 2" xfId="3328"/>
    <cellStyle name="40% - Accent6 2 2 3" xfId="5314"/>
    <cellStyle name="40% - Accent6 3" xfId="1454"/>
    <cellStyle name="40% - Accent6 3 2" xfId="3329"/>
    <cellStyle name="40% - Akzent1" xfId="181"/>
    <cellStyle name="40% - Akzent1 2" xfId="182"/>
    <cellStyle name="40% - Akzent1 2 2" xfId="183"/>
    <cellStyle name="40% - Akzent1 3" xfId="184"/>
    <cellStyle name="40% - Akzent1 3 2" xfId="185"/>
    <cellStyle name="40% - Akzent1 4" xfId="186"/>
    <cellStyle name="40% - Akzent2" xfId="187"/>
    <cellStyle name="40% - Akzent2 2" xfId="188"/>
    <cellStyle name="40% - Akzent2 2 2" xfId="189"/>
    <cellStyle name="40% - Akzent2 3" xfId="190"/>
    <cellStyle name="40% - Akzent2 3 2" xfId="191"/>
    <cellStyle name="40% - Akzent2 4" xfId="192"/>
    <cellStyle name="40% - Akzent3" xfId="193"/>
    <cellStyle name="40% - Akzent3 2" xfId="194"/>
    <cellStyle name="40% - Akzent3 2 2" xfId="195"/>
    <cellStyle name="40% - Akzent3 3" xfId="196"/>
    <cellStyle name="40% - Akzent3 3 2" xfId="197"/>
    <cellStyle name="40% - Akzent3 4" xfId="198"/>
    <cellStyle name="40% - Akzent4" xfId="199"/>
    <cellStyle name="40% - Akzent4 2" xfId="200"/>
    <cellStyle name="40% - Akzent4 2 2" xfId="201"/>
    <cellStyle name="40% - Akzent4 3" xfId="202"/>
    <cellStyle name="40% - Akzent4 3 2" xfId="203"/>
    <cellStyle name="40% - Akzent4 4" xfId="204"/>
    <cellStyle name="40% - Akzent5" xfId="205"/>
    <cellStyle name="40% - Akzent5 2" xfId="206"/>
    <cellStyle name="40% - Akzent5 2 2" xfId="207"/>
    <cellStyle name="40% - Akzent5 3" xfId="208"/>
    <cellStyle name="40% - Akzent5 3 2" xfId="209"/>
    <cellStyle name="40% - Akzent5 4" xfId="210"/>
    <cellStyle name="40% - Akzent6" xfId="211"/>
    <cellStyle name="40% - Akzent6 2" xfId="212"/>
    <cellStyle name="40% - Akzent6 2 2" xfId="213"/>
    <cellStyle name="40% - Akzent6 3" xfId="214"/>
    <cellStyle name="40% - Akzent6 3 2" xfId="215"/>
    <cellStyle name="40% - Akzent6 4" xfId="216"/>
    <cellStyle name="40% - Colore 1" xfId="217"/>
    <cellStyle name="40% - Colore 2" xfId="218"/>
    <cellStyle name="40% - Colore 3" xfId="219"/>
    <cellStyle name="40% - Colore 4" xfId="220"/>
    <cellStyle name="40% - Colore 5" xfId="221"/>
    <cellStyle name="40% - Colore 6" xfId="222"/>
    <cellStyle name="40% - Énfasis1" xfId="223"/>
    <cellStyle name="40% - Énfasis2" xfId="224"/>
    <cellStyle name="40% - Énfasis3" xfId="225"/>
    <cellStyle name="40% - Énfasis4" xfId="226"/>
    <cellStyle name="40% - Énfasis5" xfId="227"/>
    <cellStyle name="40% - Énfasis6" xfId="228"/>
    <cellStyle name="60 % - Akzent1 10" xfId="229"/>
    <cellStyle name="60 % - Akzent1 10 2" xfId="5313"/>
    <cellStyle name="60 % - Akzent1 10 3" xfId="3330"/>
    <cellStyle name="60 % - Akzent1 2" xfId="230"/>
    <cellStyle name="60 % - Akzent1 2 2" xfId="5312"/>
    <cellStyle name="60 % - Akzent1 2 3" xfId="3331"/>
    <cellStyle name="60 % - Akzent1 3" xfId="231"/>
    <cellStyle name="60 % - Akzent1 3 2" xfId="5311"/>
    <cellStyle name="60 % - Akzent1 3 3" xfId="3332"/>
    <cellStyle name="60 % - Akzent1 4" xfId="232"/>
    <cellStyle name="60 % - Akzent1 4 2" xfId="5310"/>
    <cellStyle name="60 % - Akzent1 4 3" xfId="3333"/>
    <cellStyle name="60 % - Akzent1 5" xfId="233"/>
    <cellStyle name="60 % - Akzent1 5 2" xfId="5309"/>
    <cellStyle name="60 % - Akzent1 5 3" xfId="3334"/>
    <cellStyle name="60 % - Akzent1 6" xfId="234"/>
    <cellStyle name="60 % - Akzent1 6 2" xfId="5308"/>
    <cellStyle name="60 % - Akzent1 6 3" xfId="3335"/>
    <cellStyle name="60 % - Akzent1 7" xfId="235"/>
    <cellStyle name="60 % - Akzent1 7 2" xfId="5307"/>
    <cellStyle name="60 % - Akzent1 7 3" xfId="3336"/>
    <cellStyle name="60 % - Akzent1 8" xfId="236"/>
    <cellStyle name="60 % - Akzent1 8 2" xfId="5306"/>
    <cellStyle name="60 % - Akzent1 8 3" xfId="3337"/>
    <cellStyle name="60 % - Akzent1 9" xfId="237"/>
    <cellStyle name="60 % - Akzent1 9 2" xfId="5305"/>
    <cellStyle name="60 % - Akzent1 9 3" xfId="3338"/>
    <cellStyle name="60 % - Akzent2 10" xfId="238"/>
    <cellStyle name="60 % - Akzent2 10 2" xfId="5304"/>
    <cellStyle name="60 % - Akzent2 10 3" xfId="3339"/>
    <cellStyle name="60 % - Akzent2 2" xfId="239"/>
    <cellStyle name="60 % - Akzent2 2 2" xfId="5303"/>
    <cellStyle name="60 % - Akzent2 2 3" xfId="3340"/>
    <cellStyle name="60 % - Akzent2 3" xfId="240"/>
    <cellStyle name="60 % - Akzent2 3 2" xfId="5302"/>
    <cellStyle name="60 % - Akzent2 3 3" xfId="3341"/>
    <cellStyle name="60 % - Akzent2 4" xfId="241"/>
    <cellStyle name="60 % - Akzent2 4 2" xfId="5301"/>
    <cellStyle name="60 % - Akzent2 4 3" xfId="3342"/>
    <cellStyle name="60 % - Akzent2 5" xfId="242"/>
    <cellStyle name="60 % - Akzent2 5 2" xfId="5300"/>
    <cellStyle name="60 % - Akzent2 5 3" xfId="3343"/>
    <cellStyle name="60 % - Akzent2 6" xfId="243"/>
    <cellStyle name="60 % - Akzent2 6 2" xfId="5299"/>
    <cellStyle name="60 % - Akzent2 6 3" xfId="3344"/>
    <cellStyle name="60 % - Akzent2 7" xfId="244"/>
    <cellStyle name="60 % - Akzent2 7 2" xfId="5298"/>
    <cellStyle name="60 % - Akzent2 7 3" xfId="3345"/>
    <cellStyle name="60 % - Akzent2 8" xfId="245"/>
    <cellStyle name="60 % - Akzent2 8 2" xfId="5297"/>
    <cellStyle name="60 % - Akzent2 8 3" xfId="3346"/>
    <cellStyle name="60 % - Akzent2 9" xfId="246"/>
    <cellStyle name="60 % - Akzent2 9 2" xfId="5296"/>
    <cellStyle name="60 % - Akzent2 9 3" xfId="3347"/>
    <cellStyle name="60 % - Akzent3 10" xfId="247"/>
    <cellStyle name="60 % - Akzent3 10 2" xfId="5295"/>
    <cellStyle name="60 % - Akzent3 10 3" xfId="3348"/>
    <cellStyle name="60 % - Akzent3 2" xfId="248"/>
    <cellStyle name="60 % - Akzent3 2 2" xfId="5294"/>
    <cellStyle name="60 % - Akzent3 2 3" xfId="3349"/>
    <cellStyle name="60 % - Akzent3 3" xfId="249"/>
    <cellStyle name="60 % - Akzent3 3 2" xfId="5293"/>
    <cellStyle name="60 % - Akzent3 3 3" xfId="3350"/>
    <cellStyle name="60 % - Akzent3 4" xfId="250"/>
    <cellStyle name="60 % - Akzent3 4 2" xfId="5292"/>
    <cellStyle name="60 % - Akzent3 4 3" xfId="3351"/>
    <cellStyle name="60 % - Akzent3 5" xfId="251"/>
    <cellStyle name="60 % - Akzent3 5 2" xfId="5291"/>
    <cellStyle name="60 % - Akzent3 5 3" xfId="3352"/>
    <cellStyle name="60 % - Akzent3 6" xfId="252"/>
    <cellStyle name="60 % - Akzent3 6 2" xfId="5290"/>
    <cellStyle name="60 % - Akzent3 6 3" xfId="3353"/>
    <cellStyle name="60 % - Akzent3 7" xfId="253"/>
    <cellStyle name="60 % - Akzent3 7 2" xfId="5289"/>
    <cellStyle name="60 % - Akzent3 7 3" xfId="3354"/>
    <cellStyle name="60 % - Akzent3 8" xfId="254"/>
    <cellStyle name="60 % - Akzent3 8 2" xfId="5288"/>
    <cellStyle name="60 % - Akzent3 8 3" xfId="3355"/>
    <cellStyle name="60 % - Akzent3 9" xfId="255"/>
    <cellStyle name="60 % - Akzent3 9 2" xfId="5287"/>
    <cellStyle name="60 % - Akzent3 9 3" xfId="3356"/>
    <cellStyle name="60 % - Akzent4 10" xfId="256"/>
    <cellStyle name="60 % - Akzent4 10 2" xfId="5286"/>
    <cellStyle name="60 % - Akzent4 10 3" xfId="3357"/>
    <cellStyle name="60 % - Akzent4 2" xfId="257"/>
    <cellStyle name="60 % - Akzent4 2 2" xfId="5285"/>
    <cellStyle name="60 % - Akzent4 2 3" xfId="3358"/>
    <cellStyle name="60 % - Akzent4 3" xfId="258"/>
    <cellStyle name="60 % - Akzent4 3 2" xfId="5284"/>
    <cellStyle name="60 % - Akzent4 3 3" xfId="3359"/>
    <cellStyle name="60 % - Akzent4 4" xfId="259"/>
    <cellStyle name="60 % - Akzent4 4 2" xfId="5283"/>
    <cellStyle name="60 % - Akzent4 4 3" xfId="3360"/>
    <cellStyle name="60 % - Akzent4 5" xfId="260"/>
    <cellStyle name="60 % - Akzent4 5 2" xfId="5282"/>
    <cellStyle name="60 % - Akzent4 5 3" xfId="3361"/>
    <cellStyle name="60 % - Akzent4 6" xfId="261"/>
    <cellStyle name="60 % - Akzent4 6 2" xfId="5281"/>
    <cellStyle name="60 % - Akzent4 6 3" xfId="3362"/>
    <cellStyle name="60 % - Akzent4 7" xfId="262"/>
    <cellStyle name="60 % - Akzent4 7 2" xfId="5280"/>
    <cellStyle name="60 % - Akzent4 7 3" xfId="3363"/>
    <cellStyle name="60 % - Akzent4 8" xfId="263"/>
    <cellStyle name="60 % - Akzent4 8 2" xfId="5279"/>
    <cellStyle name="60 % - Akzent4 8 3" xfId="3364"/>
    <cellStyle name="60 % - Akzent4 9" xfId="264"/>
    <cellStyle name="60 % - Akzent4 9 2" xfId="5278"/>
    <cellStyle name="60 % - Akzent4 9 3" xfId="3365"/>
    <cellStyle name="60 % - Akzent5 10" xfId="265"/>
    <cellStyle name="60 % - Akzent5 10 2" xfId="5277"/>
    <cellStyle name="60 % - Akzent5 10 3" xfId="3366"/>
    <cellStyle name="60 % - Akzent5 2" xfId="266"/>
    <cellStyle name="60 % - Akzent5 2 2" xfId="5276"/>
    <cellStyle name="60 % - Akzent5 2 3" xfId="3367"/>
    <cellStyle name="60 % - Akzent5 3" xfId="267"/>
    <cellStyle name="60 % - Akzent5 3 2" xfId="5275"/>
    <cellStyle name="60 % - Akzent5 3 3" xfId="3368"/>
    <cellStyle name="60 % - Akzent5 4" xfId="268"/>
    <cellStyle name="60 % - Akzent5 4 2" xfId="5274"/>
    <cellStyle name="60 % - Akzent5 4 3" xfId="3369"/>
    <cellStyle name="60 % - Akzent5 5" xfId="269"/>
    <cellStyle name="60 % - Akzent5 5 2" xfId="5273"/>
    <cellStyle name="60 % - Akzent5 5 3" xfId="3370"/>
    <cellStyle name="60 % - Akzent5 6" xfId="270"/>
    <cellStyle name="60 % - Akzent5 6 2" xfId="5272"/>
    <cellStyle name="60 % - Akzent5 6 3" xfId="3371"/>
    <cellStyle name="60 % - Akzent5 7" xfId="271"/>
    <cellStyle name="60 % - Akzent5 7 2" xfId="5271"/>
    <cellStyle name="60 % - Akzent5 7 3" xfId="3372"/>
    <cellStyle name="60 % - Akzent5 8" xfId="272"/>
    <cellStyle name="60 % - Akzent5 8 2" xfId="5270"/>
    <cellStyle name="60 % - Akzent5 8 3" xfId="3373"/>
    <cellStyle name="60 % - Akzent5 9" xfId="273"/>
    <cellStyle name="60 % - Akzent5 9 2" xfId="5269"/>
    <cellStyle name="60 % - Akzent5 9 3" xfId="3374"/>
    <cellStyle name="60 % - Akzent6 10" xfId="274"/>
    <cellStyle name="60 % - Akzent6 10 2" xfId="5268"/>
    <cellStyle name="60 % - Akzent6 10 3" xfId="3375"/>
    <cellStyle name="60 % - Akzent6 2" xfId="275"/>
    <cellStyle name="60 % - Akzent6 2 2" xfId="5267"/>
    <cellStyle name="60 % - Akzent6 2 3" xfId="3376"/>
    <cellStyle name="60 % - Akzent6 3" xfId="276"/>
    <cellStyle name="60 % - Akzent6 3 2" xfId="5266"/>
    <cellStyle name="60 % - Akzent6 3 3" xfId="3377"/>
    <cellStyle name="60 % - Akzent6 4" xfId="277"/>
    <cellStyle name="60 % - Akzent6 4 2" xfId="5265"/>
    <cellStyle name="60 % - Akzent6 4 3" xfId="3378"/>
    <cellStyle name="60 % - Akzent6 5" xfId="278"/>
    <cellStyle name="60 % - Akzent6 5 2" xfId="5264"/>
    <cellStyle name="60 % - Akzent6 5 3" xfId="3379"/>
    <cellStyle name="60 % - Akzent6 6" xfId="279"/>
    <cellStyle name="60 % - Akzent6 6 2" xfId="5263"/>
    <cellStyle name="60 % - Akzent6 6 3" xfId="3380"/>
    <cellStyle name="60 % - Akzent6 7" xfId="280"/>
    <cellStyle name="60 % - Akzent6 7 2" xfId="5262"/>
    <cellStyle name="60 % - Akzent6 7 3" xfId="3381"/>
    <cellStyle name="60 % - Akzent6 8" xfId="281"/>
    <cellStyle name="60 % - Akzent6 8 2" xfId="5261"/>
    <cellStyle name="60 % - Akzent6 8 3" xfId="3382"/>
    <cellStyle name="60 % - Akzent6 9" xfId="282"/>
    <cellStyle name="60 % - Akzent6 9 2" xfId="5260"/>
    <cellStyle name="60 % - Akzent6 9 3" xfId="3383"/>
    <cellStyle name="60% - Accent1 2" xfId="283"/>
    <cellStyle name="60% - Accent1 3" xfId="1455"/>
    <cellStyle name="60% - Accent1 3 2" xfId="3384"/>
    <cellStyle name="60% - Accent2 2" xfId="284"/>
    <cellStyle name="60% - Accent2 3" xfId="1456"/>
    <cellStyle name="60% - Accent2 3 2" xfId="3385"/>
    <cellStyle name="60% - Accent3 2" xfId="285"/>
    <cellStyle name="60% - Accent3 3" xfId="1457"/>
    <cellStyle name="60% - Accent3 3 2" xfId="3386"/>
    <cellStyle name="60% - Accent4 2" xfId="286"/>
    <cellStyle name="60% - Accent4 3" xfId="1458"/>
    <cellStyle name="60% - Accent4 3 2" xfId="3387"/>
    <cellStyle name="60% - Accent5 2" xfId="287"/>
    <cellStyle name="60% - Accent5 3" xfId="1459"/>
    <cellStyle name="60% - Accent5 3 2" xfId="3388"/>
    <cellStyle name="60% - Accent6 2" xfId="288"/>
    <cellStyle name="60% - Accent6 3" xfId="1460"/>
    <cellStyle name="60% - Accent6 3 2" xfId="3389"/>
    <cellStyle name="60% - Akzent1" xfId="289"/>
    <cellStyle name="60% - Akzent1 2" xfId="290"/>
    <cellStyle name="60% - Akzent1 2 2" xfId="291"/>
    <cellStyle name="60% - Akzent1 3" xfId="292"/>
    <cellStyle name="60% - Akzent1 3 2" xfId="293"/>
    <cellStyle name="60% - Akzent1 4" xfId="294"/>
    <cellStyle name="60% - Akzent2" xfId="295"/>
    <cellStyle name="60% - Akzent2 2" xfId="296"/>
    <cellStyle name="60% - Akzent2 3" xfId="297"/>
    <cellStyle name="60% - Akzent3" xfId="298"/>
    <cellStyle name="60% - Akzent3 2" xfId="299"/>
    <cellStyle name="60% - Akzent3 2 2" xfId="300"/>
    <cellStyle name="60% - Akzent3 3" xfId="301"/>
    <cellStyle name="60% - Akzent3 3 2" xfId="302"/>
    <cellStyle name="60% - Akzent3 4" xfId="303"/>
    <cellStyle name="60% - Akzent4" xfId="304"/>
    <cellStyle name="60% - Akzent4 2" xfId="305"/>
    <cellStyle name="60% - Akzent4 2 2" xfId="306"/>
    <cellStyle name="60% - Akzent4 3" xfId="307"/>
    <cellStyle name="60% - Akzent4 3 2" xfId="308"/>
    <cellStyle name="60% - Akzent4 4" xfId="309"/>
    <cellStyle name="60% - Akzent5" xfId="310"/>
    <cellStyle name="60% - Akzent5 2" xfId="311"/>
    <cellStyle name="60% - Akzent5 3" xfId="312"/>
    <cellStyle name="60% - Akzent6" xfId="313"/>
    <cellStyle name="60% - Akzent6 2" xfId="314"/>
    <cellStyle name="60% - Akzent6 2 2" xfId="315"/>
    <cellStyle name="60% - Akzent6 3" xfId="316"/>
    <cellStyle name="60% - Akzent6 3 2" xfId="317"/>
    <cellStyle name="60% - Akzent6 4" xfId="318"/>
    <cellStyle name="60% - Colore 1" xfId="319"/>
    <cellStyle name="60% - Colore 2" xfId="320"/>
    <cellStyle name="60% - Colore 3" xfId="321"/>
    <cellStyle name="60% - Colore 4" xfId="322"/>
    <cellStyle name="60% - Colore 5" xfId="323"/>
    <cellStyle name="60% - Colore 6" xfId="324"/>
    <cellStyle name="60% - Énfasis1" xfId="325"/>
    <cellStyle name="60% - Énfasis2" xfId="326"/>
    <cellStyle name="60% - Énfasis3" xfId="327"/>
    <cellStyle name="60% - Énfasis4" xfId="328"/>
    <cellStyle name="60% - Énfasis5" xfId="329"/>
    <cellStyle name="60% - Énfasis6" xfId="330"/>
    <cellStyle name="6mal" xfId="1461"/>
    <cellStyle name="Abschluss09" xfId="331"/>
    <cellStyle name="Abschluss09 2" xfId="332"/>
    <cellStyle name="Abschluss09 3" xfId="333"/>
    <cellStyle name="Aç?klama Metni" xfId="1462"/>
    <cellStyle name="Accent1 - 20%" xfId="1463"/>
    <cellStyle name="Accent1 - 40%" xfId="1464"/>
    <cellStyle name="Accent1 - 60%" xfId="1465"/>
    <cellStyle name="Accent1 2" xfId="334"/>
    <cellStyle name="Accent1 3" xfId="1466"/>
    <cellStyle name="Accent1 3 2" xfId="3390"/>
    <cellStyle name="Accent1 4" xfId="3391"/>
    <cellStyle name="Accent1 5" xfId="3392"/>
    <cellStyle name="Accent1 6" xfId="3393"/>
    <cellStyle name="Accent2 - 20%" xfId="1467"/>
    <cellStyle name="Accent2 - 40%" xfId="1468"/>
    <cellStyle name="Accent2 - 60%" xfId="1469"/>
    <cellStyle name="Accent2 2" xfId="335"/>
    <cellStyle name="Accent2 3" xfId="1470"/>
    <cellStyle name="Accent2 3 2" xfId="3394"/>
    <cellStyle name="Accent2 4" xfId="3395"/>
    <cellStyle name="Accent2 5" xfId="3396"/>
    <cellStyle name="Accent2 6" xfId="3397"/>
    <cellStyle name="Accent3 - 20%" xfId="1471"/>
    <cellStyle name="Accent3 - 40%" xfId="1472"/>
    <cellStyle name="Accent3 - 60%" xfId="1473"/>
    <cellStyle name="Accent3 2" xfId="336"/>
    <cellStyle name="Accent3 3" xfId="1474"/>
    <cellStyle name="Accent3 3 2" xfId="3398"/>
    <cellStyle name="Accent3 4" xfId="3399"/>
    <cellStyle name="Accent3 5" xfId="3400"/>
    <cellStyle name="Accent3 6" xfId="3401"/>
    <cellStyle name="Accent4 - 20%" xfId="1475"/>
    <cellStyle name="Accent4 - 40%" xfId="1476"/>
    <cellStyle name="Accent4 - 60%" xfId="1477"/>
    <cellStyle name="Accent4 2" xfId="337"/>
    <cellStyle name="Accent4 3" xfId="1478"/>
    <cellStyle name="Accent4 3 2" xfId="3402"/>
    <cellStyle name="Accent4 4" xfId="3403"/>
    <cellStyle name="Accent4 5" xfId="3404"/>
    <cellStyle name="Accent4 6" xfId="3405"/>
    <cellStyle name="Accent5 - 20%" xfId="1479"/>
    <cellStyle name="Accent5 - 40%" xfId="1480"/>
    <cellStyle name="Accent5 - 60%" xfId="1481"/>
    <cellStyle name="Accent5 2" xfId="338"/>
    <cellStyle name="Accent5 3" xfId="1482"/>
    <cellStyle name="Accent5 3 2" xfId="3406"/>
    <cellStyle name="Accent5 4" xfId="3407"/>
    <cellStyle name="Accent5 5" xfId="3408"/>
    <cellStyle name="Accent5 6" xfId="3409"/>
    <cellStyle name="Accent6 - 20%" xfId="1483"/>
    <cellStyle name="Accent6 - 40%" xfId="1484"/>
    <cellStyle name="Accent6 - 60%" xfId="1485"/>
    <cellStyle name="Accent6 2" xfId="339"/>
    <cellStyle name="Accent6 3" xfId="1486"/>
    <cellStyle name="Accent6 3 2" xfId="3410"/>
    <cellStyle name="Accent6 4" xfId="3411"/>
    <cellStyle name="Accent6 5" xfId="3412"/>
    <cellStyle name="Accent6 6" xfId="3413"/>
    <cellStyle name="Açıklama Metni" xfId="1487"/>
    <cellStyle name="Akzent1" xfId="1488"/>
    <cellStyle name="Akzent1 2" xfId="340"/>
    <cellStyle name="Akzent1 2 2" xfId="341"/>
    <cellStyle name="Akzent1 2 2 2" xfId="5254"/>
    <cellStyle name="Akzent1 2 2 3" xfId="3414"/>
    <cellStyle name="Akzent1 2 3" xfId="342"/>
    <cellStyle name="Akzent1 3" xfId="343"/>
    <cellStyle name="Akzent1 4" xfId="344"/>
    <cellStyle name="Akzent1 4 2" xfId="345"/>
    <cellStyle name="Akzent1 4 3" xfId="5253"/>
    <cellStyle name="Akzent1 4 4" xfId="3415"/>
    <cellStyle name="Akzent1 5" xfId="3416"/>
    <cellStyle name="Akzent2" xfId="1489"/>
    <cellStyle name="Akzent2 2" xfId="346"/>
    <cellStyle name="Akzent2 2 2" xfId="347"/>
    <cellStyle name="Akzent2 2 2 2" xfId="5252"/>
    <cellStyle name="Akzent2 2 2 3" xfId="3417"/>
    <cellStyle name="Akzent2 3" xfId="348"/>
    <cellStyle name="Akzent2 4" xfId="349"/>
    <cellStyle name="Akzent2 4 2" xfId="350"/>
    <cellStyle name="Akzent2 4 3" xfId="5251"/>
    <cellStyle name="Akzent2 4 4" xfId="3418"/>
    <cellStyle name="Akzent2 5" xfId="3419"/>
    <cellStyle name="Akzent3" xfId="1490"/>
    <cellStyle name="Akzent3 2" xfId="351"/>
    <cellStyle name="Akzent3 2 2" xfId="352"/>
    <cellStyle name="Akzent3 2 2 2" xfId="5250"/>
    <cellStyle name="Akzent3 2 2 3" xfId="3420"/>
    <cellStyle name="Akzent3 3" xfId="353"/>
    <cellStyle name="Akzent3 4" xfId="354"/>
    <cellStyle name="Akzent3 4 2" xfId="355"/>
    <cellStyle name="Akzent3 4 3" xfId="5249"/>
    <cellStyle name="Akzent3 4 4" xfId="3421"/>
    <cellStyle name="Akzent3 5" xfId="3422"/>
    <cellStyle name="Akzent4" xfId="1491"/>
    <cellStyle name="Akzent4 2" xfId="356"/>
    <cellStyle name="Akzent4 2 2" xfId="357"/>
    <cellStyle name="Akzent4 2 2 2" xfId="5248"/>
    <cellStyle name="Akzent4 2 2 3" xfId="3423"/>
    <cellStyle name="Akzent4 2 3" xfId="358"/>
    <cellStyle name="Akzent4 3" xfId="359"/>
    <cellStyle name="Akzent4 4" xfId="360"/>
    <cellStyle name="Akzent4 4 2" xfId="361"/>
    <cellStyle name="Akzent4 4 3" xfId="5247"/>
    <cellStyle name="Akzent4 4 4" xfId="3424"/>
    <cellStyle name="Akzent4 5" xfId="3425"/>
    <cellStyle name="Akzent5" xfId="1492"/>
    <cellStyle name="Akzent5 2" xfId="362"/>
    <cellStyle name="Akzent5 2 2" xfId="363"/>
    <cellStyle name="Akzent5 2 2 2" xfId="5246"/>
    <cellStyle name="Akzent5 2 2 3" xfId="3426"/>
    <cellStyle name="Akzent5 3" xfId="364"/>
    <cellStyle name="Akzent5 4" xfId="365"/>
    <cellStyle name="Akzent5 4 2" xfId="366"/>
    <cellStyle name="Akzent5 4 3" xfId="5245"/>
    <cellStyle name="Akzent5 4 4" xfId="3427"/>
    <cellStyle name="Akzent5 5" xfId="3428"/>
    <cellStyle name="Akzent6" xfId="1493"/>
    <cellStyle name="Akzent6 2" xfId="367"/>
    <cellStyle name="Akzent6 2 2" xfId="368"/>
    <cellStyle name="Akzent6 2 2 2" xfId="5244"/>
    <cellStyle name="Akzent6 2 2 3" xfId="3429"/>
    <cellStyle name="Akzent6 3" xfId="369"/>
    <cellStyle name="Akzent6 4" xfId="370"/>
    <cellStyle name="Akzent6 4 2" xfId="371"/>
    <cellStyle name="Akzent6 4 3" xfId="5243"/>
    <cellStyle name="Akzent6 4 4" xfId="3430"/>
    <cellStyle name="Akzent6 5" xfId="3431"/>
    <cellStyle name="Ana Başl?k" xfId="1494"/>
    <cellStyle name="Ana Başlık" xfId="1495"/>
    <cellStyle name="args.style" xfId="1496"/>
    <cellStyle name="Ausgabe" xfId="1497"/>
    <cellStyle name="Ausgabe 2" xfId="372"/>
    <cellStyle name="Ausgabe 2 2" xfId="373"/>
    <cellStyle name="Ausgabe 2 2 2" xfId="5242"/>
    <cellStyle name="Ausgabe 2 2 3" xfId="3434"/>
    <cellStyle name="Ausgabe 2 3" xfId="2780"/>
    <cellStyle name="Ausgabe 2 4" xfId="2791"/>
    <cellStyle name="Ausgabe 2 5" xfId="3433"/>
    <cellStyle name="Ausgabe 3" xfId="374"/>
    <cellStyle name="Ausgabe 3 2" xfId="375"/>
    <cellStyle name="Ausgabe 3 2 2" xfId="2735"/>
    <cellStyle name="Ausgabe 3 2 3" xfId="2740"/>
    <cellStyle name="Ausgabe 3 2 4" xfId="3436"/>
    <cellStyle name="Ausgabe 3 3" xfId="2779"/>
    <cellStyle name="Ausgabe 3 4" xfId="2733"/>
    <cellStyle name="Ausgabe 3 5" xfId="3435"/>
    <cellStyle name="Ausgabe 4" xfId="376"/>
    <cellStyle name="Ausgabe 4 2" xfId="377"/>
    <cellStyle name="Ausgabe 4 2 2" xfId="2778"/>
    <cellStyle name="Ausgabe 4 2 3" xfId="2725"/>
    <cellStyle name="Ausgabe 4 2 4" xfId="3438"/>
    <cellStyle name="Ausgabe 4 3" xfId="5241"/>
    <cellStyle name="Ausgabe 4 4" xfId="3437"/>
    <cellStyle name="Ausgabe 5" xfId="2739"/>
    <cellStyle name="Ausgabe 5 2" xfId="3439"/>
    <cellStyle name="Ausgabe 6" xfId="2781"/>
    <cellStyle name="Ausgabe 7" xfId="3432"/>
    <cellStyle name="Ba?l? Hücre" xfId="1498"/>
    <cellStyle name="Bad 2" xfId="378"/>
    <cellStyle name="Bad 3" xfId="1499"/>
    <cellStyle name="Bad 3 2" xfId="3440"/>
    <cellStyle name="Bağlı Hücre" xfId="1500"/>
    <cellStyle name="Başl?k 1" xfId="1501"/>
    <cellStyle name="Başl?k 2" xfId="1502"/>
    <cellStyle name="Başl?k 3" xfId="1503"/>
    <cellStyle name="Başl?k 4" xfId="1504"/>
    <cellStyle name="Başlık 1" xfId="1505"/>
    <cellStyle name="Başlık 2" xfId="1506"/>
    <cellStyle name="Başlık 3" xfId="1507"/>
    <cellStyle name="Başlık 4" xfId="1508"/>
    <cellStyle name="BENO" xfId="1509"/>
    <cellStyle name="Berechnung" xfId="1510"/>
    <cellStyle name="Berechnung 2" xfId="379"/>
    <cellStyle name="Berechnung 2 2" xfId="380"/>
    <cellStyle name="Berechnung 2 2 2" xfId="5240"/>
    <cellStyle name="Berechnung 2 2 3" xfId="3443"/>
    <cellStyle name="Berechnung 2 3" xfId="2890"/>
    <cellStyle name="Berechnung 2 4" xfId="2911"/>
    <cellStyle name="Berechnung 2 5" xfId="3442"/>
    <cellStyle name="Berechnung 3" xfId="381"/>
    <cellStyle name="Berechnung 3 2" xfId="382"/>
    <cellStyle name="Berechnung 3 2 2" xfId="2776"/>
    <cellStyle name="Berechnung 3 2 3" xfId="2908"/>
    <cellStyle name="Berechnung 3 2 4" xfId="3445"/>
    <cellStyle name="Berechnung 3 3" xfId="2777"/>
    <cellStyle name="Berechnung 3 4" xfId="2918"/>
    <cellStyle name="Berechnung 3 5" xfId="3444"/>
    <cellStyle name="Berechnung 4" xfId="383"/>
    <cellStyle name="Berechnung 4 2" xfId="384"/>
    <cellStyle name="Berechnung 4 2 2" xfId="2775"/>
    <cellStyle name="Berechnung 4 2 3" xfId="2792"/>
    <cellStyle name="Berechnung 4 2 4" xfId="3447"/>
    <cellStyle name="Berechnung 4 3" xfId="5239"/>
    <cellStyle name="Berechnung 4 4" xfId="3446"/>
    <cellStyle name="Berechnung 5" xfId="2738"/>
    <cellStyle name="Berechnung 5 2" xfId="3448"/>
    <cellStyle name="Berechnung 6" xfId="2862"/>
    <cellStyle name="Berechnung 7" xfId="3441"/>
    <cellStyle name="Brand Align Left Text" xfId="1511"/>
    <cellStyle name="Brand Default" xfId="1512"/>
    <cellStyle name="Brand Percent" xfId="1513"/>
    <cellStyle name="Brand Source" xfId="1514"/>
    <cellStyle name="Brand Subtitle with Underline" xfId="1515"/>
    <cellStyle name="Brand Subtitle without Underline" xfId="1516"/>
    <cellStyle name="Brand Title" xfId="1517"/>
    <cellStyle name="Brand Title 2" xfId="2714"/>
    <cellStyle name="Brand Title_~8966540" xfId="2715"/>
    <cellStyle name="Buena" xfId="385"/>
    <cellStyle name="BuiltOption_Content" xfId="1518"/>
    <cellStyle name="Ç?k?ş" xfId="1519"/>
    <cellStyle name="Ç?k?ş 2" xfId="2763"/>
    <cellStyle name="Ç?k?ş 3" xfId="2858"/>
    <cellStyle name="Ç?k?ş 4" xfId="3449"/>
    <cellStyle name="Calc" xfId="1520"/>
    <cellStyle name="Calcolo" xfId="386"/>
    <cellStyle name="Calcolo 2" xfId="2895"/>
    <cellStyle name="Calcolo 3" xfId="2793"/>
    <cellStyle name="Calcolo 4" xfId="3450"/>
    <cellStyle name="Calculation 2" xfId="387"/>
    <cellStyle name="Calculation 2 2" xfId="2905"/>
    <cellStyle name="Calculation 2 3" xfId="2794"/>
    <cellStyle name="Calculation 2 4" xfId="3451"/>
    <cellStyle name="Calculation 3" xfId="1521"/>
    <cellStyle name="Calculation 3 2" xfId="3452"/>
    <cellStyle name="Cálculo" xfId="388"/>
    <cellStyle name="Cálculo 2" xfId="2834"/>
    <cellStyle name="Cálculo 3" xfId="2795"/>
    <cellStyle name="Cálculo 4" xfId="3453"/>
    <cellStyle name="čárky [0]_laroux" xfId="1522"/>
    <cellStyle name="čárky_laroux" xfId="1523"/>
    <cellStyle name="cárkyd" xfId="1524"/>
    <cellStyle name="Celda de comprobación" xfId="389"/>
    <cellStyle name="Celda vinculada" xfId="390"/>
    <cellStyle name="Cella collegata" xfId="391"/>
    <cellStyle name="Cella da controllare" xfId="392"/>
    <cellStyle name="Check Cell 2" xfId="393"/>
    <cellStyle name="Check Cell 3" xfId="1525"/>
    <cellStyle name="Check Cell 3 2" xfId="3454"/>
    <cellStyle name="Çıkış" xfId="1526"/>
    <cellStyle name="Çıkış 2" xfId="2786"/>
    <cellStyle name="Çıkış 3" xfId="2863"/>
    <cellStyle name="Çıkış 4" xfId="3455"/>
    <cellStyle name="Colore 1" xfId="394"/>
    <cellStyle name="Colore 2" xfId="395"/>
    <cellStyle name="Colore 3" xfId="396"/>
    <cellStyle name="Colore 4" xfId="397"/>
    <cellStyle name="Colore 5" xfId="398"/>
    <cellStyle name="Colore 6" xfId="399"/>
    <cellStyle name="Column_Title" xfId="1527"/>
    <cellStyle name="CombinedVol_Data" xfId="1528"/>
    <cellStyle name="Comma" xfId="1" builtinId="3"/>
    <cellStyle name="Comma [0] 2" xfId="400"/>
    <cellStyle name="Comma [0] 2 2" xfId="2200"/>
    <cellStyle name="Comma 10" xfId="1529"/>
    <cellStyle name="Comma 10 2" xfId="2019"/>
    <cellStyle name="Comma 10 2 2" xfId="2615"/>
    <cellStyle name="Comma 10 2 2 2" xfId="3459"/>
    <cellStyle name="Comma 10 2 2 3" xfId="5237"/>
    <cellStyle name="Comma 10 2 2 4" xfId="3458"/>
    <cellStyle name="Comma 10 2 3" xfId="3460"/>
    <cellStyle name="Comma 10 2 4" xfId="5238"/>
    <cellStyle name="Comma 10 2 5" xfId="3457"/>
    <cellStyle name="Comma 10 3" xfId="2190"/>
    <cellStyle name="Comma 10 3 2" xfId="2616"/>
    <cellStyle name="Comma 10 3 2 2" xfId="3463"/>
    <cellStyle name="Comma 10 3 2 3" xfId="5235"/>
    <cellStyle name="Comma 10 3 2 4" xfId="3462"/>
    <cellStyle name="Comma 10 3 3" xfId="3464"/>
    <cellStyle name="Comma 10 3 4" xfId="5236"/>
    <cellStyle name="Comma 10 3 5" xfId="3461"/>
    <cellStyle name="Comma 10 4" xfId="1876"/>
    <cellStyle name="Comma 10 4 2" xfId="3466"/>
    <cellStyle name="Comma 10 4 2 2" xfId="3467"/>
    <cellStyle name="Comma 10 4 3" xfId="3468"/>
    <cellStyle name="Comma 10 4 4" xfId="5234"/>
    <cellStyle name="Comma 10 4 5" xfId="3465"/>
    <cellStyle name="Comma 10 5" xfId="2343"/>
    <cellStyle name="Comma 10 5 2" xfId="3470"/>
    <cellStyle name="Comma 10 5 3" xfId="3469"/>
    <cellStyle name="Comma 10 6" xfId="3471"/>
    <cellStyle name="Comma 10 7" xfId="3472"/>
    <cellStyle name="Comma 10 8" xfId="2992"/>
    <cellStyle name="Comma 10 9" xfId="3456"/>
    <cellStyle name="Comma 11" xfId="1530"/>
    <cellStyle name="Comma 11 2" xfId="2020"/>
    <cellStyle name="Comma 11 2 2" xfId="2617"/>
    <cellStyle name="Comma 11 2 2 2" xfId="3475"/>
    <cellStyle name="Comma 11 2 3" xfId="3474"/>
    <cellStyle name="Comma 11 3" xfId="2191"/>
    <cellStyle name="Comma 11 3 2" xfId="2618"/>
    <cellStyle name="Comma 11 3 3" xfId="3476"/>
    <cellStyle name="Comma 11 4" xfId="1877"/>
    <cellStyle name="Comma 11 5" xfId="2344"/>
    <cellStyle name="Comma 11 6" xfId="3473"/>
    <cellStyle name="Comma 12" xfId="1531"/>
    <cellStyle name="Comma 12 2" xfId="2021"/>
    <cellStyle name="Comma 12 2 2" xfId="2619"/>
    <cellStyle name="Comma 12 2 2 2" xfId="3479"/>
    <cellStyle name="Comma 12 2 3" xfId="3478"/>
    <cellStyle name="Comma 12 3" xfId="2192"/>
    <cellStyle name="Comma 12 3 2" xfId="2620"/>
    <cellStyle name="Comma 12 3 3" xfId="3480"/>
    <cellStyle name="Comma 12 4" xfId="1878"/>
    <cellStyle name="Comma 12 5" xfId="2345"/>
    <cellStyle name="Comma 12 6" xfId="3477"/>
    <cellStyle name="Comma 13" xfId="1532"/>
    <cellStyle name="Comma 13 2" xfId="2022"/>
    <cellStyle name="Comma 13 2 2" xfId="2621"/>
    <cellStyle name="Comma 13 2 2 2" xfId="3483"/>
    <cellStyle name="Comma 13 2 3" xfId="3482"/>
    <cellStyle name="Comma 13 3" xfId="2193"/>
    <cellStyle name="Comma 13 3 2" xfId="2622"/>
    <cellStyle name="Comma 13 3 3" xfId="3484"/>
    <cellStyle name="Comma 13 4" xfId="1879"/>
    <cellStyle name="Comma 13 5" xfId="2346"/>
    <cellStyle name="Comma 13 6" xfId="3481"/>
    <cellStyle name="Comma 14" xfId="1533"/>
    <cellStyle name="Comma 14 2" xfId="1534"/>
    <cellStyle name="Comma 14 3" xfId="3486"/>
    <cellStyle name="Comma 14 3 2" xfId="3487"/>
    <cellStyle name="Comma 14 4" xfId="3488"/>
    <cellStyle name="Comma 14 5" xfId="5233"/>
    <cellStyle name="Comma 14 6" xfId="3485"/>
    <cellStyle name="Comma 15" xfId="1535"/>
    <cellStyle name="Comma 16" xfId="1536"/>
    <cellStyle name="Comma 16 2" xfId="2023"/>
    <cellStyle name="Comma 16 2 2" xfId="2623"/>
    <cellStyle name="Comma 16 2 2 2" xfId="3492"/>
    <cellStyle name="Comma 16 2 2 3" xfId="3491"/>
    <cellStyle name="Comma 16 2 3" xfId="3493"/>
    <cellStyle name="Comma 16 2 4" xfId="5231"/>
    <cellStyle name="Comma 16 2 5" xfId="3490"/>
    <cellStyle name="Comma 16 3" xfId="2194"/>
    <cellStyle name="Comma 16 3 2" xfId="2624"/>
    <cellStyle name="Comma 16 3 2 2" xfId="3496"/>
    <cellStyle name="Comma 16 3 2 3" xfId="3495"/>
    <cellStyle name="Comma 16 3 3" xfId="3497"/>
    <cellStyle name="Comma 16 3 4" xfId="5230"/>
    <cellStyle name="Comma 16 3 5" xfId="3494"/>
    <cellStyle name="Comma 16 4" xfId="1880"/>
    <cellStyle name="Comma 16 4 2" xfId="3499"/>
    <cellStyle name="Comma 16 4 3" xfId="3498"/>
    <cellStyle name="Comma 16 5" xfId="2347"/>
    <cellStyle name="Comma 16 5 2" xfId="3500"/>
    <cellStyle name="Comma 16 6" xfId="5232"/>
    <cellStyle name="Comma 16 7" xfId="3489"/>
    <cellStyle name="Comma 17" xfId="1537"/>
    <cellStyle name="Comma 17 2" xfId="3502"/>
    <cellStyle name="Comma 17 2 2" xfId="3503"/>
    <cellStyle name="Comma 17 2 2 2" xfId="3504"/>
    <cellStyle name="Comma 17 2 3" xfId="3505"/>
    <cellStyle name="Comma 17 2 4" xfId="5228"/>
    <cellStyle name="Comma 17 3" xfId="3506"/>
    <cellStyle name="Comma 17 3 2" xfId="3507"/>
    <cellStyle name="Comma 17 4" xfId="3508"/>
    <cellStyle name="Comma 17 5" xfId="5229"/>
    <cellStyle name="Comma 17 6" xfId="3501"/>
    <cellStyle name="Comma 18" xfId="1538"/>
    <cellStyle name="Comma 18 2" xfId="2024"/>
    <cellStyle name="Comma 18 2 2" xfId="2625"/>
    <cellStyle name="Comma 18 2 3" xfId="5358"/>
    <cellStyle name="Comma 18 3" xfId="2195"/>
    <cellStyle name="Comma 18 3 2" xfId="2626"/>
    <cellStyle name="Comma 18 4" xfId="1881"/>
    <cellStyle name="Comma 18 5" xfId="2348"/>
    <cellStyle name="Comma 18 6" xfId="3509"/>
    <cellStyle name="Comma 19" xfId="1539"/>
    <cellStyle name="Comma 19 2" xfId="2025"/>
    <cellStyle name="Comma 19 2 2" xfId="2627"/>
    <cellStyle name="Comma 19 2 3" xfId="5359"/>
    <cellStyle name="Comma 19 3" xfId="2196"/>
    <cellStyle name="Comma 19 3 2" xfId="2628"/>
    <cellStyle name="Comma 19 4" xfId="1882"/>
    <cellStyle name="Comma 19 5" xfId="2349"/>
    <cellStyle name="Comma 19 6" xfId="3510"/>
    <cellStyle name="Comma 2" xfId="401"/>
    <cellStyle name="Comma 2 10" xfId="5227"/>
    <cellStyle name="Comma 2 10 2" xfId="5478"/>
    <cellStyle name="Comma 2 11" xfId="5360"/>
    <cellStyle name="Comma 2 2" xfId="402"/>
    <cellStyle name="Comma 2 2 2" xfId="403"/>
    <cellStyle name="Comma 2 2 2 2" xfId="404"/>
    <cellStyle name="Comma 2 2 3" xfId="405"/>
    <cellStyle name="Comma 2 2 4" xfId="2163"/>
    <cellStyle name="Comma 2 2 4 2" xfId="2629"/>
    <cellStyle name="Comma 2 2 4 2 2" xfId="5361"/>
    <cellStyle name="Comma 2 2 4 3" xfId="3511"/>
    <cellStyle name="Comma 2 2 5" xfId="2371"/>
    <cellStyle name="Comma 2 2 5 2" xfId="3512"/>
    <cellStyle name="Comma 2 2 6" xfId="5226"/>
    <cellStyle name="Comma 2 3" xfId="406"/>
    <cellStyle name="Comma 2 3 2" xfId="407"/>
    <cellStyle name="Comma 2 3 2 2" xfId="408"/>
    <cellStyle name="Comma 2 3 3" xfId="3513"/>
    <cellStyle name="Comma 2 3 3 2" xfId="3514"/>
    <cellStyle name="Comma 2 3 4" xfId="3515"/>
    <cellStyle name="Comma 2 4" xfId="409"/>
    <cellStyle name="Comma 2 5" xfId="1898"/>
    <cellStyle name="Comma 2 5 2" xfId="3517"/>
    <cellStyle name="Comma 2 5 2 2" xfId="3518"/>
    <cellStyle name="Comma 2 5 3" xfId="3519"/>
    <cellStyle name="Comma 2 5 4" xfId="5225"/>
    <cellStyle name="Comma 2 5 5" xfId="3516"/>
    <cellStyle name="Comma 2 6" xfId="2026"/>
    <cellStyle name="Comma 2 6 2" xfId="2720"/>
    <cellStyle name="Comma 2 7" xfId="2630"/>
    <cellStyle name="Comma 2 7 2" xfId="3521"/>
    <cellStyle name="Comma 2 7 2 2" xfId="3522"/>
    <cellStyle name="Comma 2 7 3" xfId="3523"/>
    <cellStyle name="Comma 2 7 3 2" xfId="3524"/>
    <cellStyle name="Comma 2 7 3 3" xfId="3525"/>
    <cellStyle name="Comma 2 7 4" xfId="3526"/>
    <cellStyle name="Comma 2 7 5" xfId="5224"/>
    <cellStyle name="Comma 2 7 6" xfId="3520"/>
    <cellStyle name="Comma 2 8" xfId="2384"/>
    <cellStyle name="Comma 2 8 2" xfId="3527"/>
    <cellStyle name="Comma 2 9" xfId="2706"/>
    <cellStyle name="Comma 2 9 2" xfId="3528"/>
    <cellStyle name="Comma 20" xfId="1540"/>
    <cellStyle name="Comma 20 2" xfId="2398"/>
    <cellStyle name="Comma 20 2 2" xfId="5362"/>
    <cellStyle name="Comma 20 3" xfId="3529"/>
    <cellStyle name="Comma 21" xfId="1741"/>
    <cellStyle name="Comma 21 2" xfId="2222"/>
    <cellStyle name="Comma 21 2 2" xfId="3532"/>
    <cellStyle name="Comma 21 2 3" xfId="3531"/>
    <cellStyle name="Comma 21 3" xfId="1891"/>
    <cellStyle name="Comma 21 3 2" xfId="3533"/>
    <cellStyle name="Comma 21 4" xfId="5223"/>
    <cellStyle name="Comma 21 5" xfId="3530"/>
    <cellStyle name="Comma 22" xfId="1908"/>
    <cellStyle name="Comma 22 2" xfId="2631"/>
    <cellStyle name="Comma 22 2 2" xfId="3536"/>
    <cellStyle name="Comma 22 2 3" xfId="3535"/>
    <cellStyle name="Comma 22 3" xfId="3537"/>
    <cellStyle name="Comma 22 4" xfId="5222"/>
    <cellStyle name="Comma 22 5" xfId="3534"/>
    <cellStyle name="Comma 23" xfId="1541"/>
    <cellStyle name="Comma 23 2" xfId="5363"/>
    <cellStyle name="Comma 23 3" xfId="3538"/>
    <cellStyle name="Comma 24" xfId="1542"/>
    <cellStyle name="Comma 24 2" xfId="3540"/>
    <cellStyle name="Comma 24 2 2" xfId="3541"/>
    <cellStyle name="Comma 24 2 2 2" xfId="3542"/>
    <cellStyle name="Comma 24 2 3" xfId="3543"/>
    <cellStyle name="Comma 24 2 4" xfId="5220"/>
    <cellStyle name="Comma 24 3" xfId="3544"/>
    <cellStyle name="Comma 24 3 2" xfId="3545"/>
    <cellStyle name="Comma 24 3 2 2" xfId="3546"/>
    <cellStyle name="Comma 24 3 3" xfId="3547"/>
    <cellStyle name="Comma 24 3 3 2" xfId="3548"/>
    <cellStyle name="Comma 24 3 3 3" xfId="3549"/>
    <cellStyle name="Comma 24 3 4" xfId="3550"/>
    <cellStyle name="Comma 24 3 5" xfId="5219"/>
    <cellStyle name="Comma 24 4" xfId="3551"/>
    <cellStyle name="Comma 24 4 2" xfId="3552"/>
    <cellStyle name="Comma 24 5" xfId="3553"/>
    <cellStyle name="Comma 24 6" xfId="5221"/>
    <cellStyle name="Comma 24 7" xfId="3539"/>
    <cellStyle name="Comma 25" xfId="2632"/>
    <cellStyle name="Comma 25 2" xfId="3555"/>
    <cellStyle name="Comma 25 3" xfId="5218"/>
    <cellStyle name="Comma 25 4" xfId="3554"/>
    <cellStyle name="Comma 26" xfId="2633"/>
    <cellStyle name="Comma 26 2" xfId="3557"/>
    <cellStyle name="Comma 26 2 2" xfId="5216"/>
    <cellStyle name="Comma 26 3" xfId="3558"/>
    <cellStyle name="Comma 26 4" xfId="5217"/>
    <cellStyle name="Comma 26 5" xfId="3556"/>
    <cellStyle name="Comma 27" xfId="2634"/>
    <cellStyle name="Comma 27 2" xfId="3560"/>
    <cellStyle name="Comma 27 2 2" xfId="3561"/>
    <cellStyle name="Comma 27 2 2 2" xfId="3562"/>
    <cellStyle name="Comma 27 2 2 2 2" xfId="3563"/>
    <cellStyle name="Comma 27 2 2 2 2 2" xfId="3564"/>
    <cellStyle name="Comma 27 2 2 2 2 3" xfId="5213"/>
    <cellStyle name="Comma 27 2 2 2 3" xfId="3565"/>
    <cellStyle name="Comma 27 2 2 2 4" xfId="5214"/>
    <cellStyle name="Comma 27 2 2 3" xfId="3566"/>
    <cellStyle name="Comma 27 2 2 3 2" xfId="3567"/>
    <cellStyle name="Comma 27 2 2 3 3" xfId="5212"/>
    <cellStyle name="Comma 27 2 2 4" xfId="3568"/>
    <cellStyle name="Comma 27 2 2 5" xfId="5215"/>
    <cellStyle name="Comma 27 2 3" xfId="3569"/>
    <cellStyle name="Comma 27 2 3 2" xfId="3570"/>
    <cellStyle name="Comma 27 2 3 2 2" xfId="3571"/>
    <cellStyle name="Comma 27 2 3 2 3" xfId="5210"/>
    <cellStyle name="Comma 27 2 3 3" xfId="3572"/>
    <cellStyle name="Comma 27 2 3 4" xfId="5211"/>
    <cellStyle name="Comma 27 2 4" xfId="3573"/>
    <cellStyle name="Comma 27 2 4 2" xfId="3574"/>
    <cellStyle name="Comma 27 2 4 2 2" xfId="3575"/>
    <cellStyle name="Comma 27 2 4 2 3" xfId="5208"/>
    <cellStyle name="Comma 27 2 4 3" xfId="3576"/>
    <cellStyle name="Comma 27 2 4 4" xfId="5209"/>
    <cellStyle name="Comma 27 2 5" xfId="3577"/>
    <cellStyle name="Comma 27 2 5 2" xfId="3578"/>
    <cellStyle name="Comma 27 2 5 3" xfId="5207"/>
    <cellStyle name="Comma 27 3" xfId="3579"/>
    <cellStyle name="Comma 27 3 2" xfId="3580"/>
    <cellStyle name="Comma 27 3 2 2" xfId="3581"/>
    <cellStyle name="Comma 27 3 2 2 2" xfId="3582"/>
    <cellStyle name="Comma 27 3 2 2 3" xfId="5204"/>
    <cellStyle name="Comma 27 3 2 3" xfId="3583"/>
    <cellStyle name="Comma 27 3 2 4" xfId="5205"/>
    <cellStyle name="Comma 27 3 3" xfId="3584"/>
    <cellStyle name="Comma 27 3 3 2" xfId="3585"/>
    <cellStyle name="Comma 27 3 3 3" xfId="5203"/>
    <cellStyle name="Comma 27 3 4" xfId="3586"/>
    <cellStyle name="Comma 27 3 5" xfId="5206"/>
    <cellStyle name="Comma 27 4" xfId="3587"/>
    <cellStyle name="Comma 27 4 2" xfId="3588"/>
    <cellStyle name="Comma 27 4 2 2" xfId="3589"/>
    <cellStyle name="Comma 27 4 2 3" xfId="5201"/>
    <cellStyle name="Comma 27 4 3" xfId="3590"/>
    <cellStyle name="Comma 27 4 4" xfId="5202"/>
    <cellStyle name="Comma 27 5" xfId="3591"/>
    <cellStyle name="Comma 27 5 2" xfId="3592"/>
    <cellStyle name="Comma 27 5 2 2" xfId="3593"/>
    <cellStyle name="Comma 27 5 2 3" xfId="5199"/>
    <cellStyle name="Comma 27 5 3" xfId="3594"/>
    <cellStyle name="Comma 27 5 4" xfId="5200"/>
    <cellStyle name="Comma 27 6" xfId="3595"/>
    <cellStyle name="Comma 27 6 2" xfId="3596"/>
    <cellStyle name="Comma 27 6 3" xfId="5198"/>
    <cellStyle name="Comma 27 7" xfId="3559"/>
    <cellStyle name="Comma 28" xfId="2201"/>
    <cellStyle name="Comma 28 2" xfId="3598"/>
    <cellStyle name="Comma 28 2 2" xfId="5364"/>
    <cellStyle name="Comma 28 3" xfId="3599"/>
    <cellStyle name="Comma 28 3 2" xfId="5365"/>
    <cellStyle name="Comma 28 4" xfId="3597"/>
    <cellStyle name="Comma 29" xfId="2635"/>
    <cellStyle name="Comma 29 2" xfId="3601"/>
    <cellStyle name="Comma 29 2 2" xfId="3602"/>
    <cellStyle name="Comma 29 3" xfId="3603"/>
    <cellStyle name="Comma 29 4" xfId="5197"/>
    <cellStyle name="Comma 29 5" xfId="3600"/>
    <cellStyle name="Comma 3" xfId="410"/>
    <cellStyle name="Comma 3 10" xfId="3604"/>
    <cellStyle name="Comma 3 2" xfId="411"/>
    <cellStyle name="Comma 3 2 2" xfId="2202"/>
    <cellStyle name="Comma 3 2 2 2" xfId="3606"/>
    <cellStyle name="Comma 3 2 2 2 2" xfId="3607"/>
    <cellStyle name="Comma 3 2 2 2 2 2" xfId="3608"/>
    <cellStyle name="Comma 3 2 2 2 2 2 2" xfId="3609"/>
    <cellStyle name="Comma 3 2 2 2 2 2 3" xfId="5191"/>
    <cellStyle name="Comma 3 2 2 2 2 3" xfId="3610"/>
    <cellStyle name="Comma 3 2 2 2 2 4" xfId="5192"/>
    <cellStyle name="Comma 3 2 2 2 3" xfId="3611"/>
    <cellStyle name="Comma 3 2 2 2 3 2" xfId="3612"/>
    <cellStyle name="Comma 3 2 2 2 3 3" xfId="5190"/>
    <cellStyle name="Comma 3 2 2 2 4" xfId="3613"/>
    <cellStyle name="Comma 3 2 2 2 5" xfId="5193"/>
    <cellStyle name="Comma 3 2 2 3" xfId="3614"/>
    <cellStyle name="Comma 3 2 2 3 2" xfId="3615"/>
    <cellStyle name="Comma 3 2 2 3 2 2" xfId="3616"/>
    <cellStyle name="Comma 3 2 2 3 2 3" xfId="5188"/>
    <cellStyle name="Comma 3 2 2 3 3" xfId="3617"/>
    <cellStyle name="Comma 3 2 2 3 4" xfId="5189"/>
    <cellStyle name="Comma 3 2 2 4" xfId="3618"/>
    <cellStyle name="Comma 3 2 2 4 2" xfId="3619"/>
    <cellStyle name="Comma 3 2 2 4 2 2" xfId="3620"/>
    <cellStyle name="Comma 3 2 2 4 2 3" xfId="5186"/>
    <cellStyle name="Comma 3 2 2 4 3" xfId="3621"/>
    <cellStyle name="Comma 3 2 2 4 4" xfId="5187"/>
    <cellStyle name="Comma 3 2 2 5" xfId="3622"/>
    <cellStyle name="Comma 3 2 2 5 2" xfId="3623"/>
    <cellStyle name="Comma 3 2 2 5 3" xfId="5185"/>
    <cellStyle name="Comma 3 2 2 6" xfId="3624"/>
    <cellStyle name="Comma 3 2 2 7" xfId="5194"/>
    <cellStyle name="Comma 3 2 2 8" xfId="3605"/>
    <cellStyle name="Comma 3 2 3" xfId="3625"/>
    <cellStyle name="Comma 3 2 3 2" xfId="3626"/>
    <cellStyle name="Comma 3 2 3 2 2" xfId="3627"/>
    <cellStyle name="Comma 3 2 3 2 2 2" xfId="3628"/>
    <cellStyle name="Comma 3 2 3 2 2 3" xfId="5182"/>
    <cellStyle name="Comma 3 2 3 2 3" xfId="3629"/>
    <cellStyle name="Comma 3 2 3 2 4" xfId="5183"/>
    <cellStyle name="Comma 3 2 3 3" xfId="3630"/>
    <cellStyle name="Comma 3 2 3 3 2" xfId="3631"/>
    <cellStyle name="Comma 3 2 3 3 3" xfId="5181"/>
    <cellStyle name="Comma 3 2 3 4" xfId="3632"/>
    <cellStyle name="Comma 3 2 3 5" xfId="5184"/>
    <cellStyle name="Comma 3 2 4" xfId="3633"/>
    <cellStyle name="Comma 3 2 4 2" xfId="3634"/>
    <cellStyle name="Comma 3 2 4 2 2" xfId="3635"/>
    <cellStyle name="Comma 3 2 4 2 3" xfId="5179"/>
    <cellStyle name="Comma 3 2 4 3" xfId="3636"/>
    <cellStyle name="Comma 3 2 4 4" xfId="5180"/>
    <cellStyle name="Comma 3 2 5" xfId="3637"/>
    <cellStyle name="Comma 3 2 5 2" xfId="3638"/>
    <cellStyle name="Comma 3 2 5 2 2" xfId="3639"/>
    <cellStyle name="Comma 3 2 5 2 3" xfId="5177"/>
    <cellStyle name="Comma 3 2 5 3" xfId="3640"/>
    <cellStyle name="Comma 3 2 5 4" xfId="5178"/>
    <cellStyle name="Comma 3 2 6" xfId="3641"/>
    <cellStyle name="Comma 3 2 6 2" xfId="3642"/>
    <cellStyle name="Comma 3 2 6 3" xfId="5176"/>
    <cellStyle name="Comma 3 2 7" xfId="5195"/>
    <cellStyle name="Comma 3 3" xfId="1909"/>
    <cellStyle name="Comma 3 3 2" xfId="3644"/>
    <cellStyle name="Comma 3 3 2 2" xfId="3645"/>
    <cellStyle name="Comma 3 3 2 2 2" xfId="3646"/>
    <cellStyle name="Comma 3 3 2 2 2 2" xfId="3647"/>
    <cellStyle name="Comma 3 3 2 2 2 3" xfId="5172"/>
    <cellStyle name="Comma 3 3 2 2 3" xfId="3648"/>
    <cellStyle name="Comma 3 3 2 2 4" xfId="5173"/>
    <cellStyle name="Comma 3 3 2 3" xfId="3649"/>
    <cellStyle name="Comma 3 3 2 3 2" xfId="3650"/>
    <cellStyle name="Comma 3 3 2 3 3" xfId="5171"/>
    <cellStyle name="Comma 3 3 2 4" xfId="3651"/>
    <cellStyle name="Comma 3 3 2 5" xfId="5174"/>
    <cellStyle name="Comma 3 3 3" xfId="3652"/>
    <cellStyle name="Comma 3 3 3 2" xfId="3653"/>
    <cellStyle name="Comma 3 3 3 2 2" xfId="3654"/>
    <cellStyle name="Comma 3 3 3 2 3" xfId="5169"/>
    <cellStyle name="Comma 3 3 3 3" xfId="3655"/>
    <cellStyle name="Comma 3 3 3 4" xfId="5170"/>
    <cellStyle name="Comma 3 3 4" xfId="3656"/>
    <cellStyle name="Comma 3 3 4 2" xfId="3657"/>
    <cellStyle name="Comma 3 3 4 2 2" xfId="3658"/>
    <cellStyle name="Comma 3 3 4 2 3" xfId="5167"/>
    <cellStyle name="Comma 3 3 4 3" xfId="3659"/>
    <cellStyle name="Comma 3 3 4 4" xfId="5168"/>
    <cellStyle name="Comma 3 3 5" xfId="3660"/>
    <cellStyle name="Comma 3 3 5 2" xfId="3661"/>
    <cellStyle name="Comma 3 3 5 3" xfId="5166"/>
    <cellStyle name="Comma 3 3 6" xfId="5175"/>
    <cellStyle name="Comma 3 3 7" xfId="3643"/>
    <cellStyle name="Comma 3 4" xfId="2380"/>
    <cellStyle name="Comma 3 4 2" xfId="3663"/>
    <cellStyle name="Comma 3 4 2 2" xfId="3664"/>
    <cellStyle name="Comma 3 4 2 2 2" xfId="3665"/>
    <cellStyle name="Comma 3 4 2 2 3" xfId="5163"/>
    <cellStyle name="Comma 3 4 2 3" xfId="3666"/>
    <cellStyle name="Comma 3 4 2 4" xfId="5164"/>
    <cellStyle name="Comma 3 4 3" xfId="3667"/>
    <cellStyle name="Comma 3 4 3 2" xfId="3668"/>
    <cellStyle name="Comma 3 4 3 3" xfId="5162"/>
    <cellStyle name="Comma 3 4 4" xfId="3669"/>
    <cellStyle name="Comma 3 4 5" xfId="5165"/>
    <cellStyle name="Comma 3 4 6" xfId="3662"/>
    <cellStyle name="Comma 3 5" xfId="3670"/>
    <cellStyle name="Comma 3 5 2" xfId="3671"/>
    <cellStyle name="Comma 3 5 2 2" xfId="3672"/>
    <cellStyle name="Comma 3 5 2 3" xfId="5160"/>
    <cellStyle name="Comma 3 5 3" xfId="3673"/>
    <cellStyle name="Comma 3 5 4" xfId="5161"/>
    <cellStyle name="Comma 3 6" xfId="3674"/>
    <cellStyle name="Comma 3 6 2" xfId="3675"/>
    <cellStyle name="Comma 3 6 2 2" xfId="3676"/>
    <cellStyle name="Comma 3 6 2 3" xfId="5158"/>
    <cellStyle name="Comma 3 6 3" xfId="3677"/>
    <cellStyle name="Comma 3 6 4" xfId="5159"/>
    <cellStyle name="Comma 3 7" xfId="3678"/>
    <cellStyle name="Comma 3 7 2" xfId="3679"/>
    <cellStyle name="Comma 3 7 3" xfId="5157"/>
    <cellStyle name="Comma 3 8" xfId="5156"/>
    <cellStyle name="Comma 3 9" xfId="5196"/>
    <cellStyle name="Comma 3 9 2" xfId="5477"/>
    <cellStyle name="Comma 3_Deferred tax calc nevila" xfId="1543"/>
    <cellStyle name="Comma 30" xfId="2636"/>
    <cellStyle name="Comma 30 2" xfId="3681"/>
    <cellStyle name="Comma 30 2 2" xfId="3682"/>
    <cellStyle name="Comma 30 3" xfId="3683"/>
    <cellStyle name="Comma 30 4" xfId="5155"/>
    <cellStyle name="Comma 30 5" xfId="3680"/>
    <cellStyle name="Comma 31" xfId="2396"/>
    <cellStyle name="Comma 31 2" xfId="3685"/>
    <cellStyle name="Comma 31 2 2" xfId="3686"/>
    <cellStyle name="Comma 31 2 3" xfId="5153"/>
    <cellStyle name="Comma 31 3" xfId="3687"/>
    <cellStyle name="Comma 31 4" xfId="5154"/>
    <cellStyle name="Comma 31 5" xfId="3684"/>
    <cellStyle name="Comma 32" xfId="2705"/>
    <cellStyle name="Comma 32 2" xfId="3689"/>
    <cellStyle name="Comma 32 2 2" xfId="3690"/>
    <cellStyle name="Comma 32 3" xfId="3691"/>
    <cellStyle name="Comma 32 4" xfId="5152"/>
    <cellStyle name="Comma 32 5" xfId="3688"/>
    <cellStyle name="Comma 33" xfId="2389"/>
    <cellStyle name="Comma 33 2" xfId="5366"/>
    <cellStyle name="Comma 33 3" xfId="3692"/>
    <cellStyle name="Comma 34" xfId="2387"/>
    <cellStyle name="Comma 34 2" xfId="5367"/>
    <cellStyle name="Comma 34 3" xfId="3693"/>
    <cellStyle name="Comma 35" xfId="2382"/>
    <cellStyle name="Comma 35 2" xfId="3695"/>
    <cellStyle name="Comma 35 2 2" xfId="3696"/>
    <cellStyle name="Comma 35 3" xfId="3697"/>
    <cellStyle name="Comma 35 4" xfId="3698"/>
    <cellStyle name="Comma 35 5" xfId="5151"/>
    <cellStyle name="Comma 35 6" xfId="3694"/>
    <cellStyle name="Comma 36" xfId="2378"/>
    <cellStyle name="Comma 36 2" xfId="3700"/>
    <cellStyle name="Comma 36 2 2" xfId="3701"/>
    <cellStyle name="Comma 36 2 2 2" xfId="3702"/>
    <cellStyle name="Comma 36 2 3" xfId="3703"/>
    <cellStyle name="Comma 36 2 4" xfId="5150"/>
    <cellStyle name="Comma 36 3" xfId="5368"/>
    <cellStyle name="Comma 36 4" xfId="3699"/>
    <cellStyle name="Comma 37" xfId="2712"/>
    <cellStyle name="Comma 37 2" xfId="3705"/>
    <cellStyle name="Comma 37 3" xfId="5149"/>
    <cellStyle name="Comma 37 4" xfId="3704"/>
    <cellStyle name="Comma 38" xfId="3"/>
    <cellStyle name="Comma 38 2" xfId="3707"/>
    <cellStyle name="Comma 38 3" xfId="5148"/>
    <cellStyle name="Comma 38 4" xfId="3706"/>
    <cellStyle name="Comma 39" xfId="2722"/>
    <cellStyle name="Comma 39 2" xfId="3709"/>
    <cellStyle name="Comma 39 2 2" xfId="5369"/>
    <cellStyle name="Comma 39 3" xfId="3710"/>
    <cellStyle name="Comma 39 4" xfId="5147"/>
    <cellStyle name="Comma 39 5" xfId="3708"/>
    <cellStyle name="Comma 4" xfId="412"/>
    <cellStyle name="Comma 4 2" xfId="413"/>
    <cellStyle name="Comma 4 2 2" xfId="414"/>
    <cellStyle name="Comma 4 2 2 2" xfId="3711"/>
    <cellStyle name="Comma 4 2 2 2 2" xfId="3712"/>
    <cellStyle name="Comma 4 2 2 2 2 2" xfId="3713"/>
    <cellStyle name="Comma 4 2 2 2 2 2 2" xfId="3714"/>
    <cellStyle name="Comma 4 2 2 2 2 2 3" xfId="5142"/>
    <cellStyle name="Comma 4 2 2 2 2 3" xfId="3715"/>
    <cellStyle name="Comma 4 2 2 2 2 4" xfId="5143"/>
    <cellStyle name="Comma 4 2 2 2 3" xfId="3716"/>
    <cellStyle name="Comma 4 2 2 2 3 2" xfId="3717"/>
    <cellStyle name="Comma 4 2 2 2 3 3" xfId="5141"/>
    <cellStyle name="Comma 4 2 2 2 4" xfId="3718"/>
    <cellStyle name="Comma 4 2 2 2 5" xfId="5144"/>
    <cellStyle name="Comma 4 2 2 3" xfId="3719"/>
    <cellStyle name="Comma 4 2 2 3 2" xfId="3720"/>
    <cellStyle name="Comma 4 2 2 3 2 2" xfId="3721"/>
    <cellStyle name="Comma 4 2 2 3 2 3" xfId="5139"/>
    <cellStyle name="Comma 4 2 2 3 3" xfId="3722"/>
    <cellStyle name="Comma 4 2 2 3 4" xfId="5140"/>
    <cellStyle name="Comma 4 2 2 4" xfId="3723"/>
    <cellStyle name="Comma 4 2 2 4 2" xfId="3724"/>
    <cellStyle name="Comma 4 2 2 4 2 2" xfId="3725"/>
    <cellStyle name="Comma 4 2 2 4 2 3" xfId="5137"/>
    <cellStyle name="Comma 4 2 2 4 3" xfId="3726"/>
    <cellStyle name="Comma 4 2 2 4 4" xfId="5138"/>
    <cellStyle name="Comma 4 2 2 5" xfId="3727"/>
    <cellStyle name="Comma 4 2 2 5 2" xfId="3728"/>
    <cellStyle name="Comma 4 2 2 5 3" xfId="5136"/>
    <cellStyle name="Comma 4 2 3" xfId="2203"/>
    <cellStyle name="Comma 4 2 3 2" xfId="3730"/>
    <cellStyle name="Comma 4 2 3 2 2" xfId="3731"/>
    <cellStyle name="Comma 4 2 3 2 2 2" xfId="3732"/>
    <cellStyle name="Comma 4 2 3 2 2 3" xfId="5133"/>
    <cellStyle name="Comma 4 2 3 2 3" xfId="3733"/>
    <cellStyle name="Comma 4 2 3 2 4" xfId="5134"/>
    <cellStyle name="Comma 4 2 3 3" xfId="3734"/>
    <cellStyle name="Comma 4 2 3 3 2" xfId="3735"/>
    <cellStyle name="Comma 4 2 3 3 3" xfId="5132"/>
    <cellStyle name="Comma 4 2 3 4" xfId="3736"/>
    <cellStyle name="Comma 4 2 3 5" xfId="5135"/>
    <cellStyle name="Comma 4 2 3 6" xfId="3729"/>
    <cellStyle name="Comma 4 2 4" xfId="3737"/>
    <cellStyle name="Comma 4 2 4 2" xfId="3738"/>
    <cellStyle name="Comma 4 2 4 2 2" xfId="3739"/>
    <cellStyle name="Comma 4 2 4 2 3" xfId="5130"/>
    <cellStyle name="Comma 4 2 4 3" xfId="3740"/>
    <cellStyle name="Comma 4 2 4 4" xfId="5131"/>
    <cellStyle name="Comma 4 2 5" xfId="3741"/>
    <cellStyle name="Comma 4 2 5 2" xfId="3742"/>
    <cellStyle name="Comma 4 2 5 2 2" xfId="3743"/>
    <cellStyle name="Comma 4 2 5 2 3" xfId="5128"/>
    <cellStyle name="Comma 4 2 5 3" xfId="3744"/>
    <cellStyle name="Comma 4 2 5 4" xfId="5129"/>
    <cellStyle name="Comma 4 2 6" xfId="3745"/>
    <cellStyle name="Comma 4 2 6 2" xfId="3746"/>
    <cellStyle name="Comma 4 2 6 3" xfId="5127"/>
    <cellStyle name="Comma 4 2 7" xfId="5145"/>
    <cellStyle name="Comma 4 2 7 2" xfId="5476"/>
    <cellStyle name="Comma 4 3" xfId="415"/>
    <cellStyle name="Comma 4 3 2" xfId="3747"/>
    <cellStyle name="Comma 4 3 2 2" xfId="3748"/>
    <cellStyle name="Comma 4 3 2 2 2" xfId="3749"/>
    <cellStyle name="Comma 4 3 2 2 2 2" xfId="3750"/>
    <cellStyle name="Comma 4 3 2 2 2 3" xfId="5124"/>
    <cellStyle name="Comma 4 3 2 2 3" xfId="3751"/>
    <cellStyle name="Comma 4 3 2 2 4" xfId="5125"/>
    <cellStyle name="Comma 4 3 2 3" xfId="3752"/>
    <cellStyle name="Comma 4 3 2 3 2" xfId="3753"/>
    <cellStyle name="Comma 4 3 2 3 3" xfId="5123"/>
    <cellStyle name="Comma 4 3 2 4" xfId="3754"/>
    <cellStyle name="Comma 4 3 2 5" xfId="5126"/>
    <cellStyle name="Comma 4 3 3" xfId="3755"/>
    <cellStyle name="Comma 4 3 3 2" xfId="3756"/>
    <cellStyle name="Comma 4 3 3 2 2" xfId="3757"/>
    <cellStyle name="Comma 4 3 3 2 3" xfId="5121"/>
    <cellStyle name="Comma 4 3 3 3" xfId="3758"/>
    <cellStyle name="Comma 4 3 3 4" xfId="5122"/>
    <cellStyle name="Comma 4 3 4" xfId="3759"/>
    <cellStyle name="Comma 4 3 4 2" xfId="3760"/>
    <cellStyle name="Comma 4 3 4 2 2" xfId="3761"/>
    <cellStyle name="Comma 4 3 4 2 3" xfId="5119"/>
    <cellStyle name="Comma 4 3 4 3" xfId="3762"/>
    <cellStyle name="Comma 4 3 4 4" xfId="5120"/>
    <cellStyle name="Comma 4 3 5" xfId="3763"/>
    <cellStyle name="Comma 4 3 5 2" xfId="3764"/>
    <cellStyle name="Comma 4 3 5 3" xfId="5118"/>
    <cellStyle name="Comma 4 4" xfId="2204"/>
    <cellStyle name="Comma 4 4 2" xfId="3766"/>
    <cellStyle name="Comma 4 4 2 2" xfId="3767"/>
    <cellStyle name="Comma 4 4 2 2 2" xfId="3768"/>
    <cellStyle name="Comma 4 4 2 2 3" xfId="5115"/>
    <cellStyle name="Comma 4 4 2 3" xfId="3769"/>
    <cellStyle name="Comma 4 4 2 4" xfId="5116"/>
    <cellStyle name="Comma 4 4 3" xfId="3770"/>
    <cellStyle name="Comma 4 4 3 2" xfId="3771"/>
    <cellStyle name="Comma 4 4 3 3" xfId="5114"/>
    <cellStyle name="Comma 4 4 4" xfId="3772"/>
    <cellStyle name="Comma 4 4 5" xfId="5117"/>
    <cellStyle name="Comma 4 4 6" xfId="3765"/>
    <cellStyle name="Comma 4 5" xfId="3773"/>
    <cellStyle name="Comma 4 5 2" xfId="3774"/>
    <cellStyle name="Comma 4 5 2 2" xfId="3775"/>
    <cellStyle name="Comma 4 5 2 3" xfId="5112"/>
    <cellStyle name="Comma 4 5 3" xfId="3776"/>
    <cellStyle name="Comma 4 5 4" xfId="5113"/>
    <cellStyle name="Comma 4 6" xfId="3777"/>
    <cellStyle name="Comma 4 6 2" xfId="3778"/>
    <cellStyle name="Comma 4 6 2 2" xfId="3779"/>
    <cellStyle name="Comma 4 6 2 3" xfId="5110"/>
    <cellStyle name="Comma 4 6 3" xfId="3780"/>
    <cellStyle name="Comma 4 6 4" xfId="5111"/>
    <cellStyle name="Comma 4 7" xfId="3781"/>
    <cellStyle name="Comma 4 7 2" xfId="3782"/>
    <cellStyle name="Comma 4 7 3" xfId="5109"/>
    <cellStyle name="Comma 4 8" xfId="5146"/>
    <cellStyle name="Comma 4 9" xfId="5370"/>
    <cellStyle name="Comma 40" xfId="2866"/>
    <cellStyle name="Comma 40 2" xfId="3784"/>
    <cellStyle name="Comma 40 3" xfId="5108"/>
    <cellStyle name="Comma 40 4" xfId="3783"/>
    <cellStyle name="Comma 41" xfId="2898"/>
    <cellStyle name="Comma 41 2" xfId="3786"/>
    <cellStyle name="Comma 41 3" xfId="5107"/>
    <cellStyle name="Comma 41 4" xfId="3785"/>
    <cellStyle name="Comma 42" xfId="2896"/>
    <cellStyle name="Comma 42 2" xfId="3788"/>
    <cellStyle name="Comma 42 3" xfId="5106"/>
    <cellStyle name="Comma 42 4" xfId="3787"/>
    <cellStyle name="Comma 43" xfId="2884"/>
    <cellStyle name="Comma 43 2" xfId="3790"/>
    <cellStyle name="Comma 43 3" xfId="5105"/>
    <cellStyle name="Comma 43 4" xfId="3789"/>
    <cellStyle name="Comma 44" xfId="2761"/>
    <cellStyle name="Comma 44 2" xfId="3792"/>
    <cellStyle name="Comma 44 3" xfId="5104"/>
    <cellStyle name="Comma 44 4" xfId="3791"/>
    <cellStyle name="Comma 45" xfId="2846"/>
    <cellStyle name="Comma 45 2" xfId="5371"/>
    <cellStyle name="Comma 46" xfId="2927"/>
    <cellStyle name="Comma 46 2" xfId="5372"/>
    <cellStyle name="Comma 47" xfId="2973"/>
    <cellStyle name="Comma 47 2" xfId="3794"/>
    <cellStyle name="Comma 47 3" xfId="5103"/>
    <cellStyle name="Comma 47 4" xfId="3793"/>
    <cellStyle name="Comma 48" xfId="2983"/>
    <cellStyle name="Comma 48 2" xfId="3796"/>
    <cellStyle name="Comma 48 3" xfId="5102"/>
    <cellStyle name="Comma 48 4" xfId="3795"/>
    <cellStyle name="Comma 49" xfId="2981"/>
    <cellStyle name="Comma 49 2" xfId="3798"/>
    <cellStyle name="Comma 49 3" xfId="5101"/>
    <cellStyle name="Comma 49 4" xfId="3797"/>
    <cellStyle name="Comma 5" xfId="416"/>
    <cellStyle name="Comma 5 2" xfId="2164"/>
    <cellStyle name="Comma 5 2 2" xfId="3801"/>
    <cellStyle name="Comma 5 2 3" xfId="5099"/>
    <cellStyle name="Comma 5 2 4" xfId="3800"/>
    <cellStyle name="Comma 5 3" xfId="3802"/>
    <cellStyle name="Comma 5 4" xfId="3803"/>
    <cellStyle name="Comma 5 5" xfId="5100"/>
    <cellStyle name="Comma 5 6" xfId="3799"/>
    <cellStyle name="Comma 50" xfId="2999"/>
    <cellStyle name="Comma 50 2" xfId="3805"/>
    <cellStyle name="Comma 50 3" xfId="5098"/>
    <cellStyle name="Comma 50 4" xfId="3804"/>
    <cellStyle name="Comma 51" xfId="3001"/>
    <cellStyle name="Comma 51 2" xfId="3807"/>
    <cellStyle name="Comma 51 3" xfId="5097"/>
    <cellStyle name="Comma 51 4" xfId="3806"/>
    <cellStyle name="Comma 52" xfId="3808"/>
    <cellStyle name="Comma 52 2" xfId="3809"/>
    <cellStyle name="Comma 52 3" xfId="5096"/>
    <cellStyle name="Comma 53" xfId="3810"/>
    <cellStyle name="Comma 53 2" xfId="3811"/>
    <cellStyle name="Comma 53 3" xfId="5095"/>
    <cellStyle name="Comma 54" xfId="3812"/>
    <cellStyle name="Comma 55" xfId="3813"/>
    <cellStyle name="Comma 55 2" xfId="5373"/>
    <cellStyle name="Comma 56" xfId="3814"/>
    <cellStyle name="Comma 56 2" xfId="5374"/>
    <cellStyle name="Comma 57" xfId="3815"/>
    <cellStyle name="Comma 57 2" xfId="5375"/>
    <cellStyle name="Comma 58" xfId="3816"/>
    <cellStyle name="Comma 58 2" xfId="5376"/>
    <cellStyle name="Comma 59" xfId="3817"/>
    <cellStyle name="Comma 59 2" xfId="5377"/>
    <cellStyle name="Comma 6" xfId="1544"/>
    <cellStyle name="Comma 6 2" xfId="3818"/>
    <cellStyle name="Comma 6 2 2" xfId="5378"/>
    <cellStyle name="Comma 6 3" xfId="3819"/>
    <cellStyle name="Comma 60" xfId="3820"/>
    <cellStyle name="Comma 60 2" xfId="5379"/>
    <cellStyle name="Comma 61" xfId="3821"/>
    <cellStyle name="Comma 61 2" xfId="5380"/>
    <cellStyle name="Comma 62" xfId="3822"/>
    <cellStyle name="Comma 62 2" xfId="5381"/>
    <cellStyle name="Comma 63" xfId="3823"/>
    <cellStyle name="Comma 63 2" xfId="5382"/>
    <cellStyle name="Comma 64" xfId="3824"/>
    <cellStyle name="Comma 64 2" xfId="5383"/>
    <cellStyle name="Comma 65" xfId="3825"/>
    <cellStyle name="Comma 65 2" xfId="5384"/>
    <cellStyle name="Comma 66" xfId="4885"/>
    <cellStyle name="Comma 67" xfId="5346"/>
    <cellStyle name="Comma 68" xfId="5348"/>
    <cellStyle name="Comma 69" xfId="5352"/>
    <cellStyle name="Comma 7" xfId="1545"/>
    <cellStyle name="Comma 7 10" xfId="3826"/>
    <cellStyle name="Comma 7 2" xfId="2027"/>
    <cellStyle name="Comma 7 2 2" xfId="2637"/>
    <cellStyle name="Comma 7 2 2 2" xfId="3829"/>
    <cellStyle name="Comma 7 2 2 2 2" xfId="3830"/>
    <cellStyle name="Comma 7 2 2 2 2 2" xfId="3831"/>
    <cellStyle name="Comma 7 2 2 2 2 2 2" xfId="3832"/>
    <cellStyle name="Comma 7 2 2 2 2 2 3" xfId="5089"/>
    <cellStyle name="Comma 7 2 2 2 2 3" xfId="3833"/>
    <cellStyle name="Comma 7 2 2 2 2 4" xfId="5090"/>
    <cellStyle name="Comma 7 2 2 2 3" xfId="3834"/>
    <cellStyle name="Comma 7 2 2 2 3 2" xfId="3835"/>
    <cellStyle name="Comma 7 2 2 2 3 3" xfId="5088"/>
    <cellStyle name="Comma 7 2 2 2 4" xfId="3836"/>
    <cellStyle name="Comma 7 2 2 2 5" xfId="5091"/>
    <cellStyle name="Comma 7 2 2 3" xfId="3837"/>
    <cellStyle name="Comma 7 2 2 3 2" xfId="3838"/>
    <cellStyle name="Comma 7 2 2 3 2 2" xfId="3839"/>
    <cellStyle name="Comma 7 2 2 3 2 3" xfId="5086"/>
    <cellStyle name="Comma 7 2 2 3 3" xfId="3840"/>
    <cellStyle name="Comma 7 2 2 3 4" xfId="5087"/>
    <cellStyle name="Comma 7 2 2 4" xfId="3841"/>
    <cellStyle name="Comma 7 2 2 4 2" xfId="3842"/>
    <cellStyle name="Comma 7 2 2 4 2 2" xfId="3843"/>
    <cellStyle name="Comma 7 2 2 4 2 3" xfId="5084"/>
    <cellStyle name="Comma 7 2 2 4 3" xfId="3844"/>
    <cellStyle name="Comma 7 2 2 4 4" xfId="5085"/>
    <cellStyle name="Comma 7 2 2 5" xfId="3845"/>
    <cellStyle name="Comma 7 2 2 5 2" xfId="3846"/>
    <cellStyle name="Comma 7 2 2 5 3" xfId="5083"/>
    <cellStyle name="Comma 7 2 2 6" xfId="3847"/>
    <cellStyle name="Comma 7 2 2 7" xfId="5092"/>
    <cellStyle name="Comma 7 2 2 8" xfId="3828"/>
    <cellStyle name="Comma 7 2 3" xfId="3848"/>
    <cellStyle name="Comma 7 2 3 2" xfId="3849"/>
    <cellStyle name="Comma 7 2 3 2 2" xfId="3850"/>
    <cellStyle name="Comma 7 2 3 2 2 2" xfId="3851"/>
    <cellStyle name="Comma 7 2 3 2 2 3" xfId="5080"/>
    <cellStyle name="Comma 7 2 3 2 3" xfId="3852"/>
    <cellStyle name="Comma 7 2 3 2 4" xfId="5081"/>
    <cellStyle name="Comma 7 2 3 3" xfId="3853"/>
    <cellStyle name="Comma 7 2 3 3 2" xfId="3854"/>
    <cellStyle name="Comma 7 2 3 3 3" xfId="5079"/>
    <cellStyle name="Comma 7 2 3 4" xfId="3855"/>
    <cellStyle name="Comma 7 2 3 5" xfId="5082"/>
    <cellStyle name="Comma 7 2 4" xfId="3856"/>
    <cellStyle name="Comma 7 2 4 2" xfId="3857"/>
    <cellStyle name="Comma 7 2 4 2 2" xfId="3858"/>
    <cellStyle name="Comma 7 2 4 2 3" xfId="5077"/>
    <cellStyle name="Comma 7 2 4 3" xfId="3859"/>
    <cellStyle name="Comma 7 2 4 4" xfId="5078"/>
    <cellStyle name="Comma 7 2 5" xfId="3860"/>
    <cellStyle name="Comma 7 2 5 2" xfId="3861"/>
    <cellStyle name="Comma 7 2 5 2 2" xfId="3862"/>
    <cellStyle name="Comma 7 2 5 2 3" xfId="5075"/>
    <cellStyle name="Comma 7 2 5 3" xfId="3863"/>
    <cellStyle name="Comma 7 2 5 4" xfId="5076"/>
    <cellStyle name="Comma 7 2 6" xfId="3864"/>
    <cellStyle name="Comma 7 2 6 2" xfId="3865"/>
    <cellStyle name="Comma 7 2 6 3" xfId="5074"/>
    <cellStyle name="Comma 7 2 7" xfId="3866"/>
    <cellStyle name="Comma 7 2 8" xfId="5093"/>
    <cellStyle name="Comma 7 2 9" xfId="3827"/>
    <cellStyle name="Comma 7 3" xfId="2197"/>
    <cellStyle name="Comma 7 3 2" xfId="2638"/>
    <cellStyle name="Comma 7 3 2 2" xfId="3869"/>
    <cellStyle name="Comma 7 3 2 2 2" xfId="3870"/>
    <cellStyle name="Comma 7 3 2 2 2 2" xfId="3871"/>
    <cellStyle name="Comma 7 3 2 2 2 3" xfId="5070"/>
    <cellStyle name="Comma 7 3 2 2 3" xfId="3872"/>
    <cellStyle name="Comma 7 3 2 2 4" xfId="5071"/>
    <cellStyle name="Comma 7 3 2 3" xfId="3873"/>
    <cellStyle name="Comma 7 3 2 3 2" xfId="3874"/>
    <cellStyle name="Comma 7 3 2 3 3" xfId="5069"/>
    <cellStyle name="Comma 7 3 2 4" xfId="3875"/>
    <cellStyle name="Comma 7 3 2 5" xfId="5072"/>
    <cellStyle name="Comma 7 3 2 6" xfId="3868"/>
    <cellStyle name="Comma 7 3 3" xfId="3876"/>
    <cellStyle name="Comma 7 3 3 2" xfId="3877"/>
    <cellStyle name="Comma 7 3 3 2 2" xfId="3878"/>
    <cellStyle name="Comma 7 3 3 2 3" xfId="5067"/>
    <cellStyle name="Comma 7 3 3 3" xfId="3879"/>
    <cellStyle name="Comma 7 3 3 4" xfId="5068"/>
    <cellStyle name="Comma 7 3 4" xfId="3880"/>
    <cellStyle name="Comma 7 3 4 2" xfId="3881"/>
    <cellStyle name="Comma 7 3 4 2 2" xfId="3882"/>
    <cellStyle name="Comma 7 3 4 2 3" xfId="5065"/>
    <cellStyle name="Comma 7 3 4 3" xfId="3883"/>
    <cellStyle name="Comma 7 3 4 4" xfId="5066"/>
    <cellStyle name="Comma 7 3 5" xfId="3884"/>
    <cellStyle name="Comma 7 3 5 2" xfId="3885"/>
    <cellStyle name="Comma 7 3 5 3" xfId="5064"/>
    <cellStyle name="Comma 7 3 6" xfId="3886"/>
    <cellStyle name="Comma 7 3 7" xfId="5073"/>
    <cellStyle name="Comma 7 3 8" xfId="3867"/>
    <cellStyle name="Comma 7 4" xfId="1883"/>
    <cellStyle name="Comma 7 4 2" xfId="3888"/>
    <cellStyle name="Comma 7 4 2 2" xfId="3889"/>
    <cellStyle name="Comma 7 4 2 2 2" xfId="3890"/>
    <cellStyle name="Comma 7 4 2 2 3" xfId="5061"/>
    <cellStyle name="Comma 7 4 2 3" xfId="3891"/>
    <cellStyle name="Comma 7 4 2 4" xfId="5062"/>
    <cellStyle name="Comma 7 4 3" xfId="3892"/>
    <cellStyle name="Comma 7 4 3 2" xfId="3893"/>
    <cellStyle name="Comma 7 4 3 3" xfId="5060"/>
    <cellStyle name="Comma 7 4 4" xfId="3894"/>
    <cellStyle name="Comma 7 4 5" xfId="5063"/>
    <cellStyle name="Comma 7 4 6" xfId="3887"/>
    <cellStyle name="Comma 7 5" xfId="2350"/>
    <cellStyle name="Comma 7 5 2" xfId="3896"/>
    <cellStyle name="Comma 7 5 2 2" xfId="3897"/>
    <cellStyle name="Comma 7 5 2 3" xfId="5058"/>
    <cellStyle name="Comma 7 5 3" xfId="3898"/>
    <cellStyle name="Comma 7 5 4" xfId="5059"/>
    <cellStyle name="Comma 7 5 5" xfId="3895"/>
    <cellStyle name="Comma 7 6" xfId="2719"/>
    <cellStyle name="Comma 7 6 2" xfId="3900"/>
    <cellStyle name="Comma 7 6 2 2" xfId="3901"/>
    <cellStyle name="Comma 7 6 2 3" xfId="5056"/>
    <cellStyle name="Comma 7 6 3" xfId="3902"/>
    <cellStyle name="Comma 7 6 4" xfId="5057"/>
    <cellStyle name="Comma 7 6 5" xfId="3899"/>
    <cellStyle name="Comma 7 7" xfId="3903"/>
    <cellStyle name="Comma 7 7 2" xfId="3904"/>
    <cellStyle name="Comma 7 7 3" xfId="5055"/>
    <cellStyle name="Comma 7 8" xfId="3905"/>
    <cellStyle name="Comma 7 9" xfId="5094"/>
    <cellStyle name="Comma 70" xfId="5350"/>
    <cellStyle name="Comma 71" xfId="5470"/>
    <cellStyle name="Comma 72" xfId="5356"/>
    <cellStyle name="Comma 73" xfId="5466"/>
    <cellStyle name="Comma 74" xfId="5479"/>
    <cellStyle name="Comma 75" xfId="5427"/>
    <cellStyle name="Comma 76" xfId="3003"/>
    <cellStyle name="Comma 8" xfId="1546"/>
    <cellStyle name="Comma 8 10" xfId="3906"/>
    <cellStyle name="Comma 8 2" xfId="2028"/>
    <cellStyle name="Comma 8 2 2" xfId="2639"/>
    <cellStyle name="Comma 8 2 2 2" xfId="3909"/>
    <cellStyle name="Comma 8 2 2 2 2" xfId="3910"/>
    <cellStyle name="Comma 8 2 2 2 2 2" xfId="3911"/>
    <cellStyle name="Comma 8 2 2 2 2 2 2" xfId="3912"/>
    <cellStyle name="Comma 8 2 2 2 2 2 3" xfId="5049"/>
    <cellStyle name="Comma 8 2 2 2 2 3" xfId="3913"/>
    <cellStyle name="Comma 8 2 2 2 2 4" xfId="5050"/>
    <cellStyle name="Comma 8 2 2 2 3" xfId="3914"/>
    <cellStyle name="Comma 8 2 2 2 3 2" xfId="3915"/>
    <cellStyle name="Comma 8 2 2 2 3 3" xfId="5048"/>
    <cellStyle name="Comma 8 2 2 2 4" xfId="3916"/>
    <cellStyle name="Comma 8 2 2 2 5" xfId="5051"/>
    <cellStyle name="Comma 8 2 2 3" xfId="3917"/>
    <cellStyle name="Comma 8 2 2 3 2" xfId="3918"/>
    <cellStyle name="Comma 8 2 2 3 2 2" xfId="3919"/>
    <cellStyle name="Comma 8 2 2 3 2 3" xfId="5046"/>
    <cellStyle name="Comma 8 2 2 3 3" xfId="3920"/>
    <cellStyle name="Comma 8 2 2 3 4" xfId="5047"/>
    <cellStyle name="Comma 8 2 2 4" xfId="3921"/>
    <cellStyle name="Comma 8 2 2 4 2" xfId="3922"/>
    <cellStyle name="Comma 8 2 2 4 2 2" xfId="3923"/>
    <cellStyle name="Comma 8 2 2 4 2 3" xfId="5044"/>
    <cellStyle name="Comma 8 2 2 4 3" xfId="3924"/>
    <cellStyle name="Comma 8 2 2 4 4" xfId="5045"/>
    <cellStyle name="Comma 8 2 2 5" xfId="3925"/>
    <cellStyle name="Comma 8 2 2 5 2" xfId="3926"/>
    <cellStyle name="Comma 8 2 2 5 3" xfId="5043"/>
    <cellStyle name="Comma 8 2 2 6" xfId="3927"/>
    <cellStyle name="Comma 8 2 2 7" xfId="5052"/>
    <cellStyle name="Comma 8 2 2 8" xfId="3908"/>
    <cellStyle name="Comma 8 2 3" xfId="3928"/>
    <cellStyle name="Comma 8 2 3 2" xfId="3929"/>
    <cellStyle name="Comma 8 2 3 2 2" xfId="3930"/>
    <cellStyle name="Comma 8 2 3 2 2 2" xfId="3931"/>
    <cellStyle name="Comma 8 2 3 2 2 3" xfId="5040"/>
    <cellStyle name="Comma 8 2 3 2 3" xfId="3932"/>
    <cellStyle name="Comma 8 2 3 2 4" xfId="5041"/>
    <cellStyle name="Comma 8 2 3 3" xfId="3933"/>
    <cellStyle name="Comma 8 2 3 3 2" xfId="3934"/>
    <cellStyle name="Comma 8 2 3 3 3" xfId="5039"/>
    <cellStyle name="Comma 8 2 3 4" xfId="3935"/>
    <cellStyle name="Comma 8 2 3 5" xfId="5042"/>
    <cellStyle name="Comma 8 2 4" xfId="3936"/>
    <cellStyle name="Comma 8 2 4 2" xfId="3937"/>
    <cellStyle name="Comma 8 2 4 2 2" xfId="3938"/>
    <cellStyle name="Comma 8 2 4 2 3" xfId="5037"/>
    <cellStyle name="Comma 8 2 4 3" xfId="3939"/>
    <cellStyle name="Comma 8 2 4 4" xfId="5038"/>
    <cellStyle name="Comma 8 2 5" xfId="3940"/>
    <cellStyle name="Comma 8 2 5 2" xfId="3941"/>
    <cellStyle name="Comma 8 2 5 2 2" xfId="3942"/>
    <cellStyle name="Comma 8 2 5 2 3" xfId="5035"/>
    <cellStyle name="Comma 8 2 5 3" xfId="3943"/>
    <cellStyle name="Comma 8 2 5 4" xfId="5036"/>
    <cellStyle name="Comma 8 2 6" xfId="3944"/>
    <cellStyle name="Comma 8 2 6 2" xfId="3945"/>
    <cellStyle name="Comma 8 2 6 3" xfId="5034"/>
    <cellStyle name="Comma 8 2 7" xfId="3946"/>
    <cellStyle name="Comma 8 2 8" xfId="5053"/>
    <cellStyle name="Comma 8 2 9" xfId="3907"/>
    <cellStyle name="Comma 8 3" xfId="2198"/>
    <cellStyle name="Comma 8 3 2" xfId="2640"/>
    <cellStyle name="Comma 8 3 2 2" xfId="3949"/>
    <cellStyle name="Comma 8 3 2 2 2" xfId="3950"/>
    <cellStyle name="Comma 8 3 2 2 2 2" xfId="3951"/>
    <cellStyle name="Comma 8 3 2 2 2 3" xfId="5030"/>
    <cellStyle name="Comma 8 3 2 2 3" xfId="3952"/>
    <cellStyle name="Comma 8 3 2 2 4" xfId="5031"/>
    <cellStyle name="Comma 8 3 2 3" xfId="3953"/>
    <cellStyle name="Comma 8 3 2 3 2" xfId="3954"/>
    <cellStyle name="Comma 8 3 2 3 3" xfId="5029"/>
    <cellStyle name="Comma 8 3 2 4" xfId="3955"/>
    <cellStyle name="Comma 8 3 2 5" xfId="5032"/>
    <cellStyle name="Comma 8 3 2 6" xfId="3948"/>
    <cellStyle name="Comma 8 3 3" xfId="3956"/>
    <cellStyle name="Comma 8 3 3 2" xfId="3957"/>
    <cellStyle name="Comma 8 3 3 2 2" xfId="3958"/>
    <cellStyle name="Comma 8 3 3 2 3" xfId="5027"/>
    <cellStyle name="Comma 8 3 3 3" xfId="3959"/>
    <cellStyle name="Comma 8 3 3 4" xfId="5028"/>
    <cellStyle name="Comma 8 3 4" xfId="3960"/>
    <cellStyle name="Comma 8 3 4 2" xfId="3961"/>
    <cellStyle name="Comma 8 3 4 2 2" xfId="3962"/>
    <cellStyle name="Comma 8 3 4 2 3" xfId="5025"/>
    <cellStyle name="Comma 8 3 4 3" xfId="3963"/>
    <cellStyle name="Comma 8 3 4 4" xfId="5026"/>
    <cellStyle name="Comma 8 3 5" xfId="3964"/>
    <cellStyle name="Comma 8 3 5 2" xfId="3965"/>
    <cellStyle name="Comma 8 3 5 3" xfId="5024"/>
    <cellStyle name="Comma 8 3 6" xfId="3966"/>
    <cellStyle name="Comma 8 3 7" xfId="5033"/>
    <cellStyle name="Comma 8 3 8" xfId="3947"/>
    <cellStyle name="Comma 8 4" xfId="1884"/>
    <cellStyle name="Comma 8 4 2" xfId="3968"/>
    <cellStyle name="Comma 8 4 2 2" xfId="3969"/>
    <cellStyle name="Comma 8 4 2 2 2" xfId="3970"/>
    <cellStyle name="Comma 8 4 2 2 3" xfId="5021"/>
    <cellStyle name="Comma 8 4 2 3" xfId="3971"/>
    <cellStyle name="Comma 8 4 2 4" xfId="5022"/>
    <cellStyle name="Comma 8 4 3" xfId="3972"/>
    <cellStyle name="Comma 8 4 3 2" xfId="3973"/>
    <cellStyle name="Comma 8 4 3 3" xfId="5020"/>
    <cellStyle name="Comma 8 4 4" xfId="3974"/>
    <cellStyle name="Comma 8 4 5" xfId="5023"/>
    <cellStyle name="Comma 8 4 6" xfId="3967"/>
    <cellStyle name="Comma 8 5" xfId="2351"/>
    <cellStyle name="Comma 8 5 2" xfId="3976"/>
    <cellStyle name="Comma 8 5 2 2" xfId="3977"/>
    <cellStyle name="Comma 8 5 2 3" xfId="5018"/>
    <cellStyle name="Comma 8 5 3" xfId="3978"/>
    <cellStyle name="Comma 8 5 4" xfId="5019"/>
    <cellStyle name="Comma 8 5 5" xfId="3975"/>
    <cellStyle name="Comma 8 6" xfId="3979"/>
    <cellStyle name="Comma 8 6 2" xfId="3980"/>
    <cellStyle name="Comma 8 6 2 2" xfId="3981"/>
    <cellStyle name="Comma 8 6 2 3" xfId="5016"/>
    <cellStyle name="Comma 8 6 3" xfId="3982"/>
    <cellStyle name="Comma 8 6 4" xfId="5017"/>
    <cellStyle name="Comma 8 7" xfId="3983"/>
    <cellStyle name="Comma 8 7 2" xfId="3984"/>
    <cellStyle name="Comma 8 7 3" xfId="5015"/>
    <cellStyle name="Comma 8 8" xfId="3985"/>
    <cellStyle name="Comma 8 9" xfId="5054"/>
    <cellStyle name="Comma 9" xfId="1547"/>
    <cellStyle name="Comma 9 2" xfId="2029"/>
    <cellStyle name="Comma 9 2 2" xfId="2641"/>
    <cellStyle name="Comma 9 2 3" xfId="3987"/>
    <cellStyle name="Comma 9 3" xfId="2199"/>
    <cellStyle name="Comma 9 3 2" xfId="2642"/>
    <cellStyle name="Comma 9 3 3" xfId="3988"/>
    <cellStyle name="Comma 9 4" xfId="1885"/>
    <cellStyle name="Comma 9 5" xfId="2352"/>
    <cellStyle name="Comma 9 6" xfId="3986"/>
    <cellStyle name="Comma0" xfId="1548"/>
    <cellStyle name="Comma0 2" xfId="3989"/>
    <cellStyle name="Currency 2" xfId="2375"/>
    <cellStyle name="Currency 2 2" xfId="3991"/>
    <cellStyle name="Currency 2 2 2" xfId="3992"/>
    <cellStyle name="Currency 2 3" xfId="3993"/>
    <cellStyle name="Currency 2 4" xfId="5014"/>
    <cellStyle name="Currency 2 5" xfId="3990"/>
    <cellStyle name="Currency 3" xfId="3994"/>
    <cellStyle name="Currency 3 2" xfId="3995"/>
    <cellStyle name="Currency 3 2 2" xfId="3996"/>
    <cellStyle name="Currency 3 3" xfId="3997"/>
    <cellStyle name="Currency 3 4" xfId="5013"/>
    <cellStyle name="Currency0" xfId="1549"/>
    <cellStyle name="Date" xfId="1550"/>
    <cellStyle name="DBR" xfId="417"/>
    <cellStyle name="DBR 2" xfId="418"/>
    <cellStyle name="DBR 2 2" xfId="419"/>
    <cellStyle name="DBR 2 2 2" xfId="420"/>
    <cellStyle name="DBR 2 3" xfId="421"/>
    <cellStyle name="DBR 3" xfId="422"/>
    <cellStyle name="DBR 3 2" xfId="423"/>
    <cellStyle name="DBR 4" xfId="424"/>
    <cellStyle name="DBR 4 2" xfId="425"/>
    <cellStyle name="DBR 5" xfId="426"/>
    <cellStyle name="Dezimal [0]" xfId="1551"/>
    <cellStyle name="Dezimal [0] 2" xfId="3998"/>
    <cellStyle name="Dezimal [0] 2 2" xfId="5386"/>
    <cellStyle name="Dezimal [0] 3" xfId="5385"/>
    <cellStyle name="Dezimal_ Outlook Austria Hungary" xfId="1552"/>
    <cellStyle name="E&amp;Y House" xfId="1553"/>
    <cellStyle name="Edited_Data" xfId="1554"/>
    <cellStyle name="Eingabe" xfId="1555"/>
    <cellStyle name="Eingabe 2" xfId="427"/>
    <cellStyle name="Eingabe 2 2" xfId="428"/>
    <cellStyle name="Eingabe 2 2 2" xfId="429"/>
    <cellStyle name="Eingabe 2 2 3" xfId="430"/>
    <cellStyle name="Eingabe 2 3" xfId="431"/>
    <cellStyle name="Eingabe 2 3 2" xfId="432"/>
    <cellStyle name="Eingabe 2 3 3" xfId="2833"/>
    <cellStyle name="Eingabe 2 3 4" xfId="2741"/>
    <cellStyle name="Eingabe 2 3 5" xfId="4000"/>
    <cellStyle name="Eingabe 2 4" xfId="433"/>
    <cellStyle name="Eingabe 3" xfId="434"/>
    <cellStyle name="Eingabe 3 2" xfId="435"/>
    <cellStyle name="Eingabe 3 3" xfId="2734"/>
    <cellStyle name="Eingabe 3 4" xfId="2796"/>
    <cellStyle name="Eingabe 3 5" xfId="4001"/>
    <cellStyle name="Eingabe 4" xfId="436"/>
    <cellStyle name="Eingabe 4 2" xfId="437"/>
    <cellStyle name="Eingabe 4 2 2" xfId="438"/>
    <cellStyle name="Eingabe 4 2 2 2" xfId="2724"/>
    <cellStyle name="Eingabe 4 2 2 3" xfId="2840"/>
    <cellStyle name="Eingabe 4 2 2 4" xfId="4002"/>
    <cellStyle name="Eingabe 5" xfId="439"/>
    <cellStyle name="Eingabe 5 2" xfId="440"/>
    <cellStyle name="Eingabe 5 3" xfId="2894"/>
    <cellStyle name="Eingabe 5 4" xfId="2732"/>
    <cellStyle name="Eingabe 5 5" xfId="4003"/>
    <cellStyle name="Eingabe 6" xfId="441"/>
    <cellStyle name="Eingabe 7" xfId="2759"/>
    <cellStyle name="Eingabe 7 2" xfId="4004"/>
    <cellStyle name="Eingabe 8" xfId="2864"/>
    <cellStyle name="Eingabe 9" xfId="3999"/>
    <cellStyle name="Emphasis 1" xfId="1556"/>
    <cellStyle name="Emphasis 2" xfId="1557"/>
    <cellStyle name="Emphasis 3" xfId="1558"/>
    <cellStyle name="Encabezado 4" xfId="442"/>
    <cellStyle name="Énfasis1" xfId="443"/>
    <cellStyle name="Énfasis2" xfId="444"/>
    <cellStyle name="Énfasis3" xfId="445"/>
    <cellStyle name="Énfasis4" xfId="446"/>
    <cellStyle name="Énfasis5" xfId="447"/>
    <cellStyle name="Énfasis6" xfId="448"/>
    <cellStyle name="Entrada" xfId="449"/>
    <cellStyle name="Entrada 2" xfId="2909"/>
    <cellStyle name="Entrada 3" xfId="2860"/>
    <cellStyle name="Entrada 4" xfId="4005"/>
    <cellStyle name="Ergebnis" xfId="1559"/>
    <cellStyle name="Ergebnis 2" xfId="450"/>
    <cellStyle name="Ergebnis 2 2" xfId="451"/>
    <cellStyle name="Ergebnis 2 2 2" xfId="5012"/>
    <cellStyle name="Ergebnis 2 2 3" xfId="4008"/>
    <cellStyle name="Ergebnis 2 3" xfId="2917"/>
    <cellStyle name="Ergebnis 2 4" xfId="2861"/>
    <cellStyle name="Ergebnis 2 5" xfId="4007"/>
    <cellStyle name="Ergebnis 3" xfId="452"/>
    <cellStyle name="Ergebnis 3 2" xfId="453"/>
    <cellStyle name="Ergebnis 3 2 2" xfId="2913"/>
    <cellStyle name="Ergebnis 3 2 3" xfId="2920"/>
    <cellStyle name="Ergebnis 3 2 4" xfId="4010"/>
    <cellStyle name="Ergebnis 3 3" xfId="2906"/>
    <cellStyle name="Ergebnis 3 4" xfId="2902"/>
    <cellStyle name="Ergebnis 3 5" xfId="4009"/>
    <cellStyle name="Ergebnis 4" xfId="454"/>
    <cellStyle name="Ergebnis 4 2" xfId="455"/>
    <cellStyle name="Ergebnis 4 2 2" xfId="2907"/>
    <cellStyle name="Ergebnis 4 2 3" xfId="2912"/>
    <cellStyle name="Ergebnis 4 2 4" xfId="4012"/>
    <cellStyle name="Ergebnis 4 3" xfId="5011"/>
    <cellStyle name="Ergebnis 4 4" xfId="4011"/>
    <cellStyle name="Ergebnis 5" xfId="2758"/>
    <cellStyle name="Ergebnis 5 2" xfId="4013"/>
    <cellStyle name="Ergebnis 6" xfId="2865"/>
    <cellStyle name="Ergebnis 7" xfId="4006"/>
    <cellStyle name="Erklärender Text" xfId="1560"/>
    <cellStyle name="Erklärender Text 2" xfId="456"/>
    <cellStyle name="Erklärender Text 2 2" xfId="457"/>
    <cellStyle name="Erklärender Text 3" xfId="458"/>
    <cellStyle name="Erklärender Text 4" xfId="459"/>
    <cellStyle name="Erklärender Text 4 2" xfId="460"/>
    <cellStyle name="Erklärender Text 5" xfId="4014"/>
    <cellStyle name="Estimated_Data" xfId="1561"/>
    <cellStyle name="Euro" xfId="461"/>
    <cellStyle name="Euro 2" xfId="462"/>
    <cellStyle name="Euro 2 2" xfId="463"/>
    <cellStyle name="Euro 2 2 2" xfId="464"/>
    <cellStyle name="Euro 2 3" xfId="465"/>
    <cellStyle name="Euro 2 4" xfId="2205"/>
    <cellStyle name="Euro 3" xfId="466"/>
    <cellStyle name="Euro 3 2" xfId="467"/>
    <cellStyle name="Euro 4" xfId="468"/>
    <cellStyle name="Euro 5" xfId="469"/>
    <cellStyle name="Euro 6" xfId="470"/>
    <cellStyle name="Euro 7" xfId="2206"/>
    <cellStyle name="Euro 7 2" xfId="5010"/>
    <cellStyle name="Explanatory Text 2" xfId="471"/>
    <cellStyle name="Explanatory Text 3" xfId="1562"/>
    <cellStyle name="Explanatory Text 3 2" xfId="4015"/>
    <cellStyle name="EYColumnHeading" xfId="1563"/>
    <cellStyle name="F2" xfId="1564"/>
    <cellStyle name="F3" xfId="1565"/>
    <cellStyle name="F4" xfId="1566"/>
    <cellStyle name="F5" xfId="1567"/>
    <cellStyle name="F6" xfId="1568"/>
    <cellStyle name="F7" xfId="1569"/>
    <cellStyle name="F8" xfId="1570"/>
    <cellStyle name="Filter Heading" xfId="472"/>
    <cellStyle name="Filter Input Text" xfId="473"/>
    <cellStyle name="Filter Input Text 2" xfId="4016"/>
    <cellStyle name="Filter Input Text 2 2" xfId="5388"/>
    <cellStyle name="Filter Input Text 3" xfId="5387"/>
    <cellStyle name="Filter Label" xfId="474"/>
    <cellStyle name="Fixed" xfId="1571"/>
    <cellStyle name="footnotes" xfId="1572"/>
    <cellStyle name="Forecast_Data" xfId="1573"/>
    <cellStyle name="Format Number Column" xfId="1574"/>
    <cellStyle name="General" xfId="1575"/>
    <cellStyle name="General 2" xfId="5389"/>
    <cellStyle name="Gevolgde hyperlink_BOVK~2002-01-Ontvangen" xfId="1576"/>
    <cellStyle name="Giriş" xfId="1577"/>
    <cellStyle name="Giriş 2" xfId="2844"/>
    <cellStyle name="Giriş 3" xfId="2782"/>
    <cellStyle name="Giriş 4" xfId="4017"/>
    <cellStyle name="Good 2" xfId="475"/>
    <cellStyle name="Good 3" xfId="1578"/>
    <cellStyle name="Good 3 2" xfId="4018"/>
    <cellStyle name="Grey" xfId="1579"/>
    <cellStyle name="Gut" xfId="1580"/>
    <cellStyle name="Gut 2" xfId="476"/>
    <cellStyle name="Gut 2 2" xfId="477"/>
    <cellStyle name="Gut 3" xfId="478"/>
    <cellStyle name="Gut 4" xfId="479"/>
    <cellStyle name="Gut 4 2" xfId="480"/>
    <cellStyle name="Gut 5" xfId="4019"/>
    <cellStyle name="Header1" xfId="1581"/>
    <cellStyle name="Header2" xfId="1582"/>
    <cellStyle name="Header2 2" xfId="2965"/>
    <cellStyle name="Heading 1 2" xfId="481"/>
    <cellStyle name="Heading 1 3" xfId="1899"/>
    <cellStyle name="Heading 2 2" xfId="482"/>
    <cellStyle name="Heading 2 3" xfId="1900"/>
    <cellStyle name="Heading 3 2" xfId="483"/>
    <cellStyle name="Heading 3 3" xfId="1901"/>
    <cellStyle name="Heading 4 2" xfId="484"/>
    <cellStyle name="Heading 4 3" xfId="1902"/>
    <cellStyle name="HEADING1" xfId="1583"/>
    <cellStyle name="HEADING1 2" xfId="5390"/>
    <cellStyle name="HEADING2" xfId="1584"/>
    <cellStyle name="Hesaplama" xfId="1585"/>
    <cellStyle name="Hesaplama 2" xfId="2843"/>
    <cellStyle name="Hesaplama 3" xfId="2783"/>
    <cellStyle name="Hesaplama 4" xfId="4020"/>
    <cellStyle name="Hiperhivatkozás" xfId="1586"/>
    <cellStyle name="Hyperlink 2" xfId="485"/>
    <cellStyle name="Hyperlink 2 2" xfId="486"/>
    <cellStyle name="Hyperlink 2 2 2" xfId="487"/>
    <cellStyle name="Hyperlink 2 3" xfId="2207"/>
    <cellStyle name="Hyperlink 2 3 2" xfId="5009"/>
    <cellStyle name="Hyperlink 3" xfId="488"/>
    <cellStyle name="Hyperlink 3 2" xfId="489"/>
    <cellStyle name="Hyperlink 3 3" xfId="2208"/>
    <cellStyle name="Hyperlink 4" xfId="490"/>
    <cellStyle name="Hyperlink 4 2" xfId="491"/>
    <cellStyle name="Hyperlink 4 3" xfId="492"/>
    <cellStyle name="Hyperlink 5" xfId="4021"/>
    <cellStyle name="Incorrecto" xfId="493"/>
    <cellStyle name="Input [yellow]" xfId="1587"/>
    <cellStyle name="Input [yellow] 2" xfId="2964"/>
    <cellStyle name="Input 2" xfId="494"/>
    <cellStyle name="Input 2 2" xfId="2924"/>
    <cellStyle name="Input 2 3" xfId="2766"/>
    <cellStyle name="Input 2 4" xfId="4022"/>
    <cellStyle name="Input 3" xfId="1588"/>
    <cellStyle name="Input 3 2" xfId="4023"/>
    <cellStyle name="Input 4" xfId="4024"/>
    <cellStyle name="Input 5" xfId="4025"/>
    <cellStyle name="Input 6" xfId="4026"/>
    <cellStyle name="Input Cells" xfId="1589"/>
    <cellStyle name="İşaretli Hücre" xfId="1590"/>
    <cellStyle name="Item_Current" xfId="1591"/>
    <cellStyle name="İyi" xfId="1592"/>
    <cellStyle name="Komma [0]_BOCMAP2001~2003ontv.xls Grafiek 1" xfId="1593"/>
    <cellStyle name="Komma 10" xfId="4027"/>
    <cellStyle name="Komma 10 2" xfId="4028"/>
    <cellStyle name="Komma 11" xfId="4029"/>
    <cellStyle name="Komma 11 2" xfId="4030"/>
    <cellStyle name="Komma 12" xfId="4031"/>
    <cellStyle name="Komma 13" xfId="4032"/>
    <cellStyle name="Komma 2" xfId="495"/>
    <cellStyle name="Komma 2 2" xfId="496"/>
    <cellStyle name="Komma 2 2 2" xfId="497"/>
    <cellStyle name="Komma 2 2 2 2" xfId="498"/>
    <cellStyle name="Komma 2 2 2 3" xfId="499"/>
    <cellStyle name="Komma 2 2 3" xfId="500"/>
    <cellStyle name="Komma 2 2 4" xfId="501"/>
    <cellStyle name="Komma 2 2 5" xfId="502"/>
    <cellStyle name="Komma 2 2 5 2" xfId="503"/>
    <cellStyle name="Komma 2 3" xfId="504"/>
    <cellStyle name="Komma 2 3 2" xfId="505"/>
    <cellStyle name="Komma 2 3 2 2" xfId="506"/>
    <cellStyle name="Komma 2 3 2 2 2" xfId="507"/>
    <cellStyle name="Komma 2 3 2 3" xfId="508"/>
    <cellStyle name="Komma 2 3 2 4" xfId="509"/>
    <cellStyle name="Komma 2 3 2 5" xfId="510"/>
    <cellStyle name="Komma 2 3 2 5 2" xfId="511"/>
    <cellStyle name="Komma 2 3 3" xfId="512"/>
    <cellStyle name="Komma 2 3 3 2" xfId="513"/>
    <cellStyle name="Komma 2 3 4" xfId="514"/>
    <cellStyle name="Komma 2 3 5" xfId="515"/>
    <cellStyle name="Komma 2 3 5 2" xfId="516"/>
    <cellStyle name="Komma 2 4" xfId="517"/>
    <cellStyle name="Komma 2 4 2" xfId="518"/>
    <cellStyle name="Komma 2 4 3" xfId="519"/>
    <cellStyle name="Komma 2 5" xfId="520"/>
    <cellStyle name="Komma 2 6" xfId="521"/>
    <cellStyle name="Komma 2 7" xfId="522"/>
    <cellStyle name="Komma 2 7 2" xfId="523"/>
    <cellStyle name="Komma 3" xfId="524"/>
    <cellStyle name="Komma 3 2" xfId="525"/>
    <cellStyle name="Komma 3 2 2" xfId="526"/>
    <cellStyle name="Komma 3 2 2 2" xfId="527"/>
    <cellStyle name="Komma 3 2 2 3" xfId="528"/>
    <cellStyle name="Komma 3 2 3" xfId="529"/>
    <cellStyle name="Komma 3 2 4" xfId="530"/>
    <cellStyle name="Komma 3 2 4 2" xfId="531"/>
    <cellStyle name="Komma 3 2 5" xfId="532"/>
    <cellStyle name="Komma 3 3" xfId="533"/>
    <cellStyle name="Komma 3 3 2" xfId="534"/>
    <cellStyle name="Komma 3 3 3" xfId="535"/>
    <cellStyle name="Komma 3 4" xfId="536"/>
    <cellStyle name="Komma 3 5" xfId="537"/>
    <cellStyle name="Komma 3 6" xfId="538"/>
    <cellStyle name="Komma 3 6 2" xfId="539"/>
    <cellStyle name="Komma 4" xfId="540"/>
    <cellStyle name="Komma 4 10" xfId="541"/>
    <cellStyle name="Komma 4 10 2" xfId="542"/>
    <cellStyle name="Komma 4 11" xfId="543"/>
    <cellStyle name="Komma 4 11 2" xfId="544"/>
    <cellStyle name="Komma 4 2" xfId="545"/>
    <cellStyle name="Komma 4 2 2" xfId="546"/>
    <cellStyle name="Komma 4 2 3" xfId="547"/>
    <cellStyle name="Komma 4 2 4" xfId="548"/>
    <cellStyle name="Komma 4 2 5" xfId="549"/>
    <cellStyle name="Komma 4 2 5 2" xfId="550"/>
    <cellStyle name="Komma 4 3" xfId="551"/>
    <cellStyle name="Komma 4 3 2" xfId="552"/>
    <cellStyle name="Komma 4 3 3" xfId="553"/>
    <cellStyle name="Komma 4 3 4" xfId="554"/>
    <cellStyle name="Komma 4 3 5" xfId="555"/>
    <cellStyle name="Komma 4 3 5 2" xfId="556"/>
    <cellStyle name="Komma 4 4" xfId="557"/>
    <cellStyle name="Komma 4 4 2" xfId="558"/>
    <cellStyle name="Komma 4 4 2 2" xfId="559"/>
    <cellStyle name="Komma 4 4 2 3" xfId="560"/>
    <cellStyle name="Komma 4 4 2 4" xfId="561"/>
    <cellStyle name="Komma 4 4 2 4 2" xfId="562"/>
    <cellStyle name="Komma 4 4 3" xfId="563"/>
    <cellStyle name="Komma 4 4 4" xfId="564"/>
    <cellStyle name="Komma 4 4 5" xfId="565"/>
    <cellStyle name="Komma 4 4 6" xfId="566"/>
    <cellStyle name="Komma 4 4 6 2" xfId="567"/>
    <cellStyle name="Komma 4 5" xfId="568"/>
    <cellStyle name="Komma 4 5 2" xfId="569"/>
    <cellStyle name="Komma 4 6" xfId="570"/>
    <cellStyle name="Komma 4 7" xfId="571"/>
    <cellStyle name="Komma 4 8" xfId="572"/>
    <cellStyle name="Komma 4 8 2" xfId="573"/>
    <cellStyle name="Komma 4 9" xfId="574"/>
    <cellStyle name="Komma 5" xfId="575"/>
    <cellStyle name="Komma 5 2" xfId="576"/>
    <cellStyle name="Komma 5 2 2" xfId="577"/>
    <cellStyle name="Komma 5 2 3" xfId="578"/>
    <cellStyle name="Komma 5 2 4" xfId="579"/>
    <cellStyle name="Komma 5 2 5" xfId="580"/>
    <cellStyle name="Komma 5 2 5 2" xfId="581"/>
    <cellStyle name="Komma 5 3" xfId="582"/>
    <cellStyle name="Komma 5 3 2" xfId="583"/>
    <cellStyle name="Komma 5 3 2 2" xfId="584"/>
    <cellStyle name="Komma 5 3 2 3" xfId="585"/>
    <cellStyle name="Komma 5 3 2 4" xfId="586"/>
    <cellStyle name="Komma 5 3 2 4 2" xfId="587"/>
    <cellStyle name="Komma 5 3 3" xfId="588"/>
    <cellStyle name="Komma 5 3 4" xfId="589"/>
    <cellStyle name="Komma 5 3 5" xfId="590"/>
    <cellStyle name="Komma 5 3 6" xfId="591"/>
    <cellStyle name="Komma 5 3 6 2" xfId="592"/>
    <cellStyle name="Komma 5 4" xfId="593"/>
    <cellStyle name="Komma 5 4 2" xfId="594"/>
    <cellStyle name="Komma 5 4 2 2" xfId="595"/>
    <cellStyle name="Komma 5 4 2 3" xfId="596"/>
    <cellStyle name="Komma 5 4 2 4" xfId="597"/>
    <cellStyle name="Komma 5 4 2 4 2" xfId="598"/>
    <cellStyle name="Komma 5 4 3" xfId="599"/>
    <cellStyle name="Komma 5 4 4" xfId="600"/>
    <cellStyle name="Komma 5 4 5" xfId="601"/>
    <cellStyle name="Komma 5 4 6" xfId="602"/>
    <cellStyle name="Komma 5 4 6 2" xfId="603"/>
    <cellStyle name="Komma 5 5" xfId="604"/>
    <cellStyle name="Komma 5 5 2" xfId="605"/>
    <cellStyle name="Komma 5 6" xfId="606"/>
    <cellStyle name="Komma 5 7" xfId="607"/>
    <cellStyle name="Komma 5 8" xfId="608"/>
    <cellStyle name="Komma 5 9" xfId="609"/>
    <cellStyle name="Komma 5 9 2" xfId="610"/>
    <cellStyle name="Komma 6" xfId="611"/>
    <cellStyle name="Komma 6 2" xfId="612"/>
    <cellStyle name="Komma 7" xfId="613"/>
    <cellStyle name="Komma 7 2" xfId="614"/>
    <cellStyle name="Komma 8" xfId="615"/>
    <cellStyle name="Komma 8 2" xfId="616"/>
    <cellStyle name="Komma 9" xfId="617"/>
    <cellStyle name="Komma_BOCMAP2001~2003ontv.xls Grafiek 1" xfId="1594"/>
    <cellStyle name="Kötü" xfId="1595"/>
    <cellStyle name="KPMG Heading 1" xfId="1596"/>
    <cellStyle name="KPMG Heading 2" xfId="1597"/>
    <cellStyle name="KPMG Heading 3" xfId="1598"/>
    <cellStyle name="KPMG Heading 4" xfId="1599"/>
    <cellStyle name="KPMG Normal" xfId="1600"/>
    <cellStyle name="KPMG Normal Text" xfId="1601"/>
    <cellStyle name="KW" xfId="1602"/>
    <cellStyle name="Linked Cell 2" xfId="618"/>
    <cellStyle name="Linked Cell 3" xfId="1603"/>
    <cellStyle name="Linked Cell 3 2" xfId="4033"/>
    <cellStyle name="Linked Cells" xfId="1604"/>
    <cellStyle name="měny_laroux" xfId="1605"/>
    <cellStyle name="Migliaia 2" xfId="619"/>
    <cellStyle name="Migliaia 3" xfId="2716"/>
    <cellStyle name="Millares [0]_96 Risk" xfId="1606"/>
    <cellStyle name="Millares_96 Risk" xfId="1607"/>
    <cellStyle name="Milliers [0]_pldt" xfId="1608"/>
    <cellStyle name="Milliers_pldt" xfId="1609"/>
    <cellStyle name="MM Leiste" xfId="620"/>
    <cellStyle name="Moneda [0]_96 Risk" xfId="1610"/>
    <cellStyle name="Moneda_96 Risk" xfId="1611"/>
    <cellStyle name="Monétaire [0]_pldt" xfId="1612"/>
    <cellStyle name="Monétaire_pldt" xfId="1613"/>
    <cellStyle name="Neutral" xfId="2991" builtinId="28"/>
    <cellStyle name="Neutral 2" xfId="621"/>
    <cellStyle name="Neutral 2 2" xfId="622"/>
    <cellStyle name="Neutral 3" xfId="623"/>
    <cellStyle name="Neutral 4" xfId="624"/>
    <cellStyle name="Neutral 4 2" xfId="625"/>
    <cellStyle name="Neutral 5" xfId="1614"/>
    <cellStyle name="Neutrale" xfId="626"/>
    <cellStyle name="No-definido" xfId="627"/>
    <cellStyle name="Normal" xfId="0" builtinId="0"/>
    <cellStyle name="Normal - Style1" xfId="1615"/>
    <cellStyle name="Normal 10" xfId="1616"/>
    <cellStyle name="Normal 10 2" xfId="2030"/>
    <cellStyle name="Normal 10 2 2" xfId="2643"/>
    <cellStyle name="Normal 10 2 2 2" xfId="4034"/>
    <cellStyle name="Normal 10 2 2 2 2" xfId="4035"/>
    <cellStyle name="Normal 10 2 2 2 2 2" xfId="4036"/>
    <cellStyle name="Normal 10 2 2 2 3" xfId="4037"/>
    <cellStyle name="Normal 10 2 2 3" xfId="4038"/>
    <cellStyle name="Normal 10 2 2 3 2" xfId="4039"/>
    <cellStyle name="Normal 10 2 2 4" xfId="4040"/>
    <cellStyle name="Normal 10 2 3" xfId="4041"/>
    <cellStyle name="Normal 10 2 3 2" xfId="4042"/>
    <cellStyle name="Normal 10 2 3 2 2" xfId="4043"/>
    <cellStyle name="Normal 10 2 3 3" xfId="4044"/>
    <cellStyle name="Normal 10 2 4" xfId="4045"/>
    <cellStyle name="Normal 10 2 4 2" xfId="4046"/>
    <cellStyle name="Normal 10 2 4 2 2" xfId="4047"/>
    <cellStyle name="Normal 10 2 4 3" xfId="4048"/>
    <cellStyle name="Normal 10 2 5" xfId="4049"/>
    <cellStyle name="Normal 10 2 5 2" xfId="4050"/>
    <cellStyle name="Normal 10 2 6" xfId="4051"/>
    <cellStyle name="Normal 10 3" xfId="2211"/>
    <cellStyle name="Normal 10 3 2" xfId="2644"/>
    <cellStyle name="Normal 10 3 2 2" xfId="4052"/>
    <cellStyle name="Normal 10 3 2 2 2" xfId="4053"/>
    <cellStyle name="Normal 10 3 2 3" xfId="4054"/>
    <cellStyle name="Normal 10 3 3" xfId="4055"/>
    <cellStyle name="Normal 10 3 3 2" xfId="4056"/>
    <cellStyle name="Normal 10 3 4" xfId="4057"/>
    <cellStyle name="Normal 10 4" xfId="1886"/>
    <cellStyle name="Normal 10 4 2" xfId="4058"/>
    <cellStyle name="Normal 10 4 2 2" xfId="4059"/>
    <cellStyle name="Normal 10 4 3" xfId="4060"/>
    <cellStyle name="Normal 10 5" xfId="2353"/>
    <cellStyle name="Normal 10 5 2" xfId="4061"/>
    <cellStyle name="Normal 10 5 2 2" xfId="4062"/>
    <cellStyle name="Normal 10 5 3" xfId="4063"/>
    <cellStyle name="Normal 10 5 3 2" xfId="4064"/>
    <cellStyle name="Normal 10 5 3 3" xfId="4065"/>
    <cellStyle name="Normal 10 5 4" xfId="4066"/>
    <cellStyle name="Normal 10 6" xfId="4067"/>
    <cellStyle name="Normal 10 6 2" xfId="4068"/>
    <cellStyle name="Normal 10 7" xfId="4069"/>
    <cellStyle name="Normal 100" xfId="4070"/>
    <cellStyle name="Normal 101" xfId="4071"/>
    <cellStyle name="Normal 102" xfId="4072"/>
    <cellStyle name="Normal 103" xfId="4073"/>
    <cellStyle name="Normal 103 2" xfId="5391"/>
    <cellStyle name="Normal 104" xfId="4074"/>
    <cellStyle name="Normal 104 2" xfId="5392"/>
    <cellStyle name="Normal 105" xfId="4075"/>
    <cellStyle name="Normal 105 2" xfId="5393"/>
    <cellStyle name="Normal 106" xfId="4076"/>
    <cellStyle name="Normal 106 2" xfId="5394"/>
    <cellStyle name="Normal 107" xfId="4077"/>
    <cellStyle name="Normal 107 2" xfId="5395"/>
    <cellStyle name="Normal 108" xfId="4078"/>
    <cellStyle name="Normal 108 2" xfId="5396"/>
    <cellStyle name="Normal 109" xfId="4079"/>
    <cellStyle name="Normal 109 2" xfId="5397"/>
    <cellStyle name="Normal 11" xfId="1617"/>
    <cellStyle name="Normal 11 2" xfId="4080"/>
    <cellStyle name="Normal 110" xfId="4081"/>
    <cellStyle name="Normal 110 2" xfId="5398"/>
    <cellStyle name="Normal 111" xfId="4082"/>
    <cellStyle name="Normal 111 2" xfId="5399"/>
    <cellStyle name="Normal 112" xfId="4083"/>
    <cellStyle name="Normal 112 2" xfId="5400"/>
    <cellStyle name="Normal 113" xfId="4084"/>
    <cellStyle name="Normal 114" xfId="4085"/>
    <cellStyle name="Normal 115" xfId="4086"/>
    <cellStyle name="Normal 115 2" xfId="5008"/>
    <cellStyle name="Normal 116" xfId="4087"/>
    <cellStyle name="Normal 116 2" xfId="5007"/>
    <cellStyle name="Normal 117" xfId="4088"/>
    <cellStyle name="Normal 117 2" xfId="4889"/>
    <cellStyle name="Normal 118" xfId="4089"/>
    <cellStyle name="Normal 118 2" xfId="4888"/>
    <cellStyle name="Normal 119" xfId="4090"/>
    <cellStyle name="Normal 119 2" xfId="4887"/>
    <cellStyle name="Normal 12" xfId="1618"/>
    <cellStyle name="Normal 120" xfId="4091"/>
    <cellStyle name="Normal 120 2" xfId="4886"/>
    <cellStyle name="Normal 121" xfId="4092"/>
    <cellStyle name="Normal 122" xfId="4093"/>
    <cellStyle name="Normal 123" xfId="4094"/>
    <cellStyle name="Normal 124" xfId="4095"/>
    <cellStyle name="Normal 125" xfId="4096"/>
    <cellStyle name="Normal 126" xfId="4097"/>
    <cellStyle name="Normal 127" xfId="4098"/>
    <cellStyle name="Normal 128" xfId="4099"/>
    <cellStyle name="Normal 129" xfId="4100"/>
    <cellStyle name="Normal 13" xfId="1619"/>
    <cellStyle name="Normal 13 2" xfId="1620"/>
    <cellStyle name="Normal 13 2 2" xfId="4102"/>
    <cellStyle name="Normal 13 2 2 2" xfId="4103"/>
    <cellStyle name="Normal 13 2 2 2 2" xfId="4104"/>
    <cellStyle name="Normal 13 2 2 3" xfId="4105"/>
    <cellStyle name="Normal 13 2 3" xfId="4106"/>
    <cellStyle name="Normal 13 2 3 2" xfId="4107"/>
    <cellStyle name="Normal 13 3" xfId="4108"/>
    <cellStyle name="Normal 13 3 2" xfId="4109"/>
    <cellStyle name="Normal 13 3 2 2" xfId="4110"/>
    <cellStyle name="Normal 13 3 3" xfId="5402"/>
    <cellStyle name="Normal 13 4" xfId="4111"/>
    <cellStyle name="Normal 13 4 2" xfId="4112"/>
    <cellStyle name="Normal 13 4 2 2" xfId="4113"/>
    <cellStyle name="Normal 13 4 3" xfId="4114"/>
    <cellStyle name="Normal 13 5" xfId="4115"/>
    <cellStyle name="Normal 13 5 2" xfId="4116"/>
    <cellStyle name="Normal 13 6" xfId="5401"/>
    <cellStyle name="Normal 13 7" xfId="4101"/>
    <cellStyle name="Normal 130" xfId="4117"/>
    <cellStyle name="Normal 131" xfId="4118"/>
    <cellStyle name="Normal 132" xfId="4119"/>
    <cellStyle name="Normal 133" xfId="4120"/>
    <cellStyle name="Normal 134" xfId="4121"/>
    <cellStyle name="Normal 135" xfId="4122"/>
    <cellStyle name="Normal 136" xfId="4123"/>
    <cellStyle name="Normal 137" xfId="4124"/>
    <cellStyle name="Normal 138" xfId="4125"/>
    <cellStyle name="Normal 139" xfId="4126"/>
    <cellStyle name="Normal 14" xfId="1621"/>
    <cellStyle name="Normal 14 2" xfId="4128"/>
    <cellStyle name="Normal 14 2 2" xfId="4129"/>
    <cellStyle name="Normal 14 3" xfId="4130"/>
    <cellStyle name="Normal 14 4" xfId="4127"/>
    <cellStyle name="Normal 140" xfId="4131"/>
    <cellStyle name="Normal 141" xfId="4132"/>
    <cellStyle name="Normal 142" xfId="4133"/>
    <cellStyle name="Normal 143" xfId="4134"/>
    <cellStyle name="Normal 144" xfId="4135"/>
    <cellStyle name="Normal 144 2" xfId="4136"/>
    <cellStyle name="Normal 145" xfId="4137"/>
    <cellStyle name="Normal 146" xfId="4138"/>
    <cellStyle name="Normal 147" xfId="4139"/>
    <cellStyle name="Normal 148" xfId="4140"/>
    <cellStyle name="Normal 149" xfId="4141"/>
    <cellStyle name="Normal 15" xfId="1622"/>
    <cellStyle name="Normal 15 2" xfId="4142"/>
    <cellStyle name="Normal 150" xfId="4143"/>
    <cellStyle name="Normal 151" xfId="4144"/>
    <cellStyle name="Normal 152" xfId="4145"/>
    <cellStyle name="Normal 153" xfId="4146"/>
    <cellStyle name="Normal 154" xfId="4147"/>
    <cellStyle name="Normal 155" xfId="4148"/>
    <cellStyle name="Normal 156" xfId="4149"/>
    <cellStyle name="Normal 157" xfId="4150"/>
    <cellStyle name="Normal 158" xfId="4151"/>
    <cellStyle name="Normal 159" xfId="4152"/>
    <cellStyle name="Normal 16" xfId="1623"/>
    <cellStyle name="Normal 16 2" xfId="4153"/>
    <cellStyle name="Normal 16 2 2" xfId="4154"/>
    <cellStyle name="Normal 160" xfId="4155"/>
    <cellStyle name="Normal 161" xfId="4156"/>
    <cellStyle name="Normal 162" xfId="4157"/>
    <cellStyle name="Normal 163" xfId="4158"/>
    <cellStyle name="Normal 164" xfId="4159"/>
    <cellStyle name="Normal 165" xfId="4160"/>
    <cellStyle name="Normal 166" xfId="4161"/>
    <cellStyle name="Normal 167" xfId="4162"/>
    <cellStyle name="Normal 168" xfId="4163"/>
    <cellStyle name="Normal 169" xfId="4164"/>
    <cellStyle name="Normal 17" xfId="1624"/>
    <cellStyle name="Normal 17 2" xfId="2031"/>
    <cellStyle name="Normal 17 2 2" xfId="2645"/>
    <cellStyle name="Normal 17 2 2 2" xfId="4165"/>
    <cellStyle name="Normal 17 2 2 2 2" xfId="4166"/>
    <cellStyle name="Normal 17 2 2 2 2 2" xfId="4167"/>
    <cellStyle name="Normal 17 2 2 2 3" xfId="4168"/>
    <cellStyle name="Normal 17 2 2 3" xfId="4169"/>
    <cellStyle name="Normal 17 2 2 3 2" xfId="4170"/>
    <cellStyle name="Normal 17 2 2 4" xfId="4171"/>
    <cellStyle name="Normal 17 2 3" xfId="4172"/>
    <cellStyle name="Normal 17 2 3 2" xfId="4173"/>
    <cellStyle name="Normal 17 2 3 2 2" xfId="4174"/>
    <cellStyle name="Normal 17 2 3 3" xfId="4175"/>
    <cellStyle name="Normal 17 2 4" xfId="4176"/>
    <cellStyle name="Normal 17 2 4 2" xfId="4177"/>
    <cellStyle name="Normal 17 2 4 2 2" xfId="4178"/>
    <cellStyle name="Normal 17 2 4 3" xfId="4179"/>
    <cellStyle name="Normal 17 2 5" xfId="4180"/>
    <cellStyle name="Normal 17 2 5 2" xfId="4181"/>
    <cellStyle name="Normal 17 2 6" xfId="4182"/>
    <cellStyle name="Normal 17 3" xfId="2218"/>
    <cellStyle name="Normal 17 3 2" xfId="2646"/>
    <cellStyle name="Normal 17 3 2 2" xfId="4183"/>
    <cellStyle name="Normal 17 3 2 2 2" xfId="4184"/>
    <cellStyle name="Normal 17 3 2 3" xfId="4185"/>
    <cellStyle name="Normal 17 3 3" xfId="4186"/>
    <cellStyle name="Normal 17 3 3 2" xfId="4187"/>
    <cellStyle name="Normal 17 3 4" xfId="4188"/>
    <cellStyle name="Normal 17 4" xfId="1887"/>
    <cellStyle name="Normal 17 4 2" xfId="4189"/>
    <cellStyle name="Normal 17 4 2 2" xfId="4190"/>
    <cellStyle name="Normal 17 4 3" xfId="4191"/>
    <cellStyle name="Normal 17 5" xfId="2354"/>
    <cellStyle name="Normal 17 5 2" xfId="4192"/>
    <cellStyle name="Normal 17 5 2 2" xfId="4193"/>
    <cellStyle name="Normal 17 5 3" xfId="4194"/>
    <cellStyle name="Normal 17 6" xfId="4195"/>
    <cellStyle name="Normal 17 6 2" xfId="4196"/>
    <cellStyle name="Normal 17 7" xfId="4197"/>
    <cellStyle name="Normal 170" xfId="4198"/>
    <cellStyle name="Normal 171" xfId="4199"/>
    <cellStyle name="Normal 172" xfId="3004"/>
    <cellStyle name="Normal 173" xfId="4884"/>
    <cellStyle name="Normal 174" xfId="5322"/>
    <cellStyle name="Normal 175" xfId="5323"/>
    <cellStyle name="Normal 176" xfId="5324"/>
    <cellStyle name="Normal 177" xfId="5325"/>
    <cellStyle name="Normal 178" xfId="5326"/>
    <cellStyle name="Normal 179" xfId="5327"/>
    <cellStyle name="Normal 18" xfId="1276"/>
    <cellStyle name="Normal 18 2" xfId="4201"/>
    <cellStyle name="Normal 18 2 2" xfId="4202"/>
    <cellStyle name="Normal 18 2 2 2" xfId="4203"/>
    <cellStyle name="Normal 18 2 3" xfId="4204"/>
    <cellStyle name="Normal 18 3" xfId="2993"/>
    <cellStyle name="Normal 18 4" xfId="4200"/>
    <cellStyle name="Normal 180" xfId="5328"/>
    <cellStyle name="Normal 181" xfId="5329"/>
    <cellStyle name="Normal 182" xfId="5330"/>
    <cellStyle name="Normal 183" xfId="5331"/>
    <cellStyle name="Normal 184" xfId="5332"/>
    <cellStyle name="Normal 185" xfId="5333"/>
    <cellStyle name="Normal 186" xfId="5334"/>
    <cellStyle name="Normal 187" xfId="5335"/>
    <cellStyle name="Normal 188" xfId="5336"/>
    <cellStyle name="Normal 189" xfId="5337"/>
    <cellStyle name="Normal 19" xfId="1625"/>
    <cellStyle name="Normal 19 2" xfId="4205"/>
    <cellStyle name="Normal 190" xfId="5338"/>
    <cellStyle name="Normal 191" xfId="5339"/>
    <cellStyle name="Normal 192" xfId="5340"/>
    <cellStyle name="Normal 193" xfId="5341"/>
    <cellStyle name="Normal 194" xfId="5342"/>
    <cellStyle name="Normal 195" xfId="5343"/>
    <cellStyle name="Normal 196" xfId="5344"/>
    <cellStyle name="Normal 197" xfId="5345"/>
    <cellStyle name="Normal 198" xfId="5347"/>
    <cellStyle name="Normal 199" xfId="5351"/>
    <cellStyle name="Normal 2" xfId="628"/>
    <cellStyle name="Normal 2 10" xfId="4206"/>
    <cellStyle name="Normal 2 11" xfId="4207"/>
    <cellStyle name="Normal 2 11 2" xfId="4208"/>
    <cellStyle name="Normal 2 11 2 2" xfId="4209"/>
    <cellStyle name="Normal 2 11 3" xfId="4210"/>
    <cellStyle name="Normal 2 12" xfId="4211"/>
    <cellStyle name="Normal 2 12 2" xfId="4212"/>
    <cellStyle name="Normal 2 12 2 2" xfId="4213"/>
    <cellStyle name="Normal 2 12 3" xfId="4214"/>
    <cellStyle name="Normal 2 13" xfId="4215"/>
    <cellStyle name="Normal 2 13 2" xfId="4216"/>
    <cellStyle name="Normal 2 13 2 2" xfId="5404"/>
    <cellStyle name="Normal 2 13 3" xfId="5006"/>
    <cellStyle name="Normal 2 14" xfId="4217"/>
    <cellStyle name="Normal 2 14 2" xfId="5405"/>
    <cellStyle name="Normal 2 15" xfId="5403"/>
    <cellStyle name="Normal 2 2" xfId="629"/>
    <cellStyle name="Normal 2 2 2" xfId="630"/>
    <cellStyle name="Normal 2 2 2 2" xfId="631"/>
    <cellStyle name="Normal 2 2 2 3" xfId="1626"/>
    <cellStyle name="Normal 2 2 3" xfId="632"/>
    <cellStyle name="Normal 2 2 3 2" xfId="633"/>
    <cellStyle name="Normal 2 2 4" xfId="634"/>
    <cellStyle name="Normal 2 2 5" xfId="2165"/>
    <cellStyle name="Normal 2 2 5 2" xfId="2647"/>
    <cellStyle name="Normal 2 2 6" xfId="4218"/>
    <cellStyle name="Normal 2 2 7" xfId="5005"/>
    <cellStyle name="Normal 2 3" xfId="635"/>
    <cellStyle name="Normal 2 3 2" xfId="636"/>
    <cellStyle name="Normal 2 3 3" xfId="2166"/>
    <cellStyle name="Normal 2 3 3 2" xfId="4219"/>
    <cellStyle name="Normal 2 3 4" xfId="5004"/>
    <cellStyle name="Normal 2 4" xfId="637"/>
    <cellStyle name="Normal 2 4 2" xfId="4220"/>
    <cellStyle name="Normal 2 4 2 2" xfId="5406"/>
    <cellStyle name="Normal 2 4 3" xfId="4221"/>
    <cellStyle name="Normal 2 5" xfId="1275"/>
    <cellStyle name="Normal 2 6" xfId="2032"/>
    <cellStyle name="Normal 2 6 2" xfId="2397"/>
    <cellStyle name="Normal 2 6 2 2" xfId="4223"/>
    <cellStyle name="Normal 2 6 2 3" xfId="4222"/>
    <cellStyle name="Normal 2 6 3" xfId="4224"/>
    <cellStyle name="Normal 2 7" xfId="2648"/>
    <cellStyle name="Normal 2 7 2" xfId="4226"/>
    <cellStyle name="Normal 2 7 2 2" xfId="4227"/>
    <cellStyle name="Normal 2 7 2 2 2" xfId="4228"/>
    <cellStyle name="Normal 2 7 2 3" xfId="4229"/>
    <cellStyle name="Normal 2 7 3" xfId="4230"/>
    <cellStyle name="Normal 2 7 3 2" xfId="4231"/>
    <cellStyle name="Normal 2 7 4" xfId="4232"/>
    <cellStyle name="Normal 2 7 5" xfId="4225"/>
    <cellStyle name="Normal 2 8" xfId="2355"/>
    <cellStyle name="Normal 2 8 2" xfId="4233"/>
    <cellStyle name="Normal 2 8 2 2" xfId="4234"/>
    <cellStyle name="Normal 2 8 3" xfId="4235"/>
    <cellStyle name="Normal 2 9" xfId="2707"/>
    <cellStyle name="Normal 2 9 2" xfId="5407"/>
    <cellStyle name="Normal 2 9 3" xfId="4236"/>
    <cellStyle name="Normal 2_TB 31.12.2009" xfId="1627"/>
    <cellStyle name="Normal 20" xfId="1628"/>
    <cellStyle name="Normal 20 2" xfId="2033"/>
    <cellStyle name="Normal 20 2 2" xfId="2649"/>
    <cellStyle name="Normal 20 3" xfId="2219"/>
    <cellStyle name="Normal 20 3 2" xfId="2650"/>
    <cellStyle name="Normal 20 4" xfId="1888"/>
    <cellStyle name="Normal 20 5" xfId="2356"/>
    <cellStyle name="Normal 200" xfId="5349"/>
    <cellStyle name="Normal 201" xfId="5471"/>
    <cellStyle name="Normal 202" xfId="5355"/>
    <cellStyle name="Normal 203" xfId="5467"/>
    <cellStyle name="Normal 204" xfId="5357"/>
    <cellStyle name="Normal 205" xfId="5354"/>
    <cellStyle name="Normal 206" xfId="5480"/>
    <cellStyle name="Normal 207" xfId="5481"/>
    <cellStyle name="Normal 208" xfId="5483"/>
    <cellStyle name="Normal 209" xfId="5485"/>
    <cellStyle name="Normal 21" xfId="1629"/>
    <cellStyle name="Normal 21 2" xfId="2034"/>
    <cellStyle name="Normal 21 2 2" xfId="2651"/>
    <cellStyle name="Normal 21 2 2 2" xfId="4237"/>
    <cellStyle name="Normal 21 2 3" xfId="4238"/>
    <cellStyle name="Normal 21 3" xfId="2220"/>
    <cellStyle name="Normal 21 3 2" xfId="2652"/>
    <cellStyle name="Normal 21 4" xfId="1889"/>
    <cellStyle name="Normal 21 5" xfId="2357"/>
    <cellStyle name="Normal 210" xfId="5486"/>
    <cellStyle name="Normal 211" xfId="5487"/>
    <cellStyle name="Normal 212" xfId="5488"/>
    <cellStyle name="Normal 213" xfId="5489"/>
    <cellStyle name="Normal 214" xfId="5490"/>
    <cellStyle name="Normal 22" xfId="1630"/>
    <cellStyle name="Normal 22 2" xfId="2721"/>
    <cellStyle name="Normal 23" xfId="1740"/>
    <cellStyle name="Normal 23 2" xfId="2221"/>
    <cellStyle name="Normal 23 2 2" xfId="5408"/>
    <cellStyle name="Normal 23 3" xfId="1890"/>
    <cellStyle name="Normal 23 4" xfId="4239"/>
    <cellStyle name="Normal 24" xfId="1895"/>
    <cellStyle name="Normal 24 2" xfId="2226"/>
    <cellStyle name="Normal 24 2 2" xfId="2654"/>
    <cellStyle name="Normal 24 2 2 2" xfId="4241"/>
    <cellStyle name="Normal 24 2 3" xfId="4242"/>
    <cellStyle name="Normal 24 3" xfId="2653"/>
    <cellStyle name="Normal 24 3 2" xfId="5409"/>
    <cellStyle name="Normal 24 4" xfId="4240"/>
    <cellStyle name="Normal 25" xfId="1631"/>
    <cellStyle name="Normal 25 2" xfId="5410"/>
    <cellStyle name="Normal 26" xfId="1632"/>
    <cellStyle name="Normal 26 2" xfId="5411"/>
    <cellStyle name="Normal 27" xfId="1907"/>
    <cellStyle name="Normal 27 2" xfId="2655"/>
    <cellStyle name="Normal 27 2 2" xfId="5412"/>
    <cellStyle name="Normal 27 3" xfId="4243"/>
    <cellStyle name="Normal 28" xfId="1633"/>
    <cellStyle name="Normal 28 2" xfId="5413"/>
    <cellStyle name="Normal 29" xfId="2231"/>
    <cellStyle name="Normal 29 2" xfId="5003"/>
    <cellStyle name="Normal 29 3" xfId="4244"/>
    <cellStyle name="Normal 3" xfId="638"/>
    <cellStyle name="Normal 3 10" xfId="4245"/>
    <cellStyle name="Normal 3 2" xfId="639"/>
    <cellStyle name="Normal 3 2 2" xfId="640"/>
    <cellStyle name="Normal 3 2 2 2" xfId="641"/>
    <cellStyle name="Normal 3 2 3" xfId="642"/>
    <cellStyle name="Normal 3 2 4" xfId="2167"/>
    <cellStyle name="Normal 3 2 4 2" xfId="5002"/>
    <cellStyle name="Normal 3 2 5" xfId="2372"/>
    <cellStyle name="Normal 3 3" xfId="643"/>
    <cellStyle name="Normal 3 3 2" xfId="644"/>
    <cellStyle name="Normal 3 3 3" xfId="2168"/>
    <cellStyle name="Normal 3 3 3 2" xfId="2656"/>
    <cellStyle name="Normal 3 4" xfId="645"/>
    <cellStyle name="Normal 3 4 2" xfId="2169"/>
    <cellStyle name="Normal 3 5" xfId="1634"/>
    <cellStyle name="Normal 3 5 2" xfId="2209"/>
    <cellStyle name="Normal 3 6" xfId="2035"/>
    <cellStyle name="Normal 3 6 2" xfId="4246"/>
    <cellStyle name="Normal 3 7" xfId="2170"/>
    <cellStyle name="Normal 3 7 2" xfId="2997"/>
    <cellStyle name="Normal 3 7 3" xfId="2994"/>
    <cellStyle name="Normal 3 8" xfId="2385"/>
    <cellStyle name="Normal 3 8 2" xfId="5414"/>
    <cellStyle name="Normal 3 8 3" xfId="4247"/>
    <cellStyle name="Normal 3 9" xfId="4248"/>
    <cellStyle name="Normal 3 9 2" xfId="4249"/>
    <cellStyle name="Normal 3 9 3" xfId="5001"/>
    <cellStyle name="Normal 30" xfId="2232"/>
    <cellStyle name="Normal 30 2" xfId="2657"/>
    <cellStyle name="Normal 30 2 2" xfId="5000"/>
    <cellStyle name="Normal 30 3" xfId="4250"/>
    <cellStyle name="Normal 31" xfId="2233"/>
    <cellStyle name="Normal 31 2" xfId="4999"/>
    <cellStyle name="Normal 31 3" xfId="4251"/>
    <cellStyle name="Normal 32" xfId="1635"/>
    <cellStyle name="Normal 32 2" xfId="4998"/>
    <cellStyle name="Normal 32 3" xfId="4252"/>
    <cellStyle name="Normal 33" xfId="1636"/>
    <cellStyle name="Normal 33 2" xfId="4997"/>
    <cellStyle name="Normal 33 3" xfId="4253"/>
    <cellStyle name="Normal 34" xfId="1637"/>
    <cellStyle name="Normal 34 2" xfId="4996"/>
    <cellStyle name="Normal 34 3" xfId="4254"/>
    <cellStyle name="Normal 35" xfId="2658"/>
    <cellStyle name="Normal 35 2" xfId="4995"/>
    <cellStyle name="Normal 35 3" xfId="4255"/>
    <cellStyle name="Normal 36" xfId="2659"/>
    <cellStyle name="Normal 36 2" xfId="4994"/>
    <cellStyle name="Normal 36 3" xfId="4256"/>
    <cellStyle name="Normal 37" xfId="2660"/>
    <cellStyle name="Normal 37 2" xfId="4993"/>
    <cellStyle name="Normal 37 3" xfId="4257"/>
    <cellStyle name="Normal 38" xfId="2661"/>
    <cellStyle name="Normal 38 2" xfId="4992"/>
    <cellStyle name="Normal 38 3" xfId="4258"/>
    <cellStyle name="Normal 39" xfId="2234"/>
    <cellStyle name="Normal 39 2" xfId="4991"/>
    <cellStyle name="Normal 39 3" xfId="4259"/>
    <cellStyle name="Normal 4" xfId="646"/>
    <cellStyle name="Normal 4 2" xfId="647"/>
    <cellStyle name="Normal 4 2 2" xfId="2376"/>
    <cellStyle name="Normal 4 2 2 2" xfId="4261"/>
    <cellStyle name="Normal 4 2 2 2 2" xfId="4262"/>
    <cellStyle name="Normal 4 2 2 2 2 2" xfId="4263"/>
    <cellStyle name="Normal 4 2 2 2 2 2 2" xfId="4264"/>
    <cellStyle name="Normal 4 2 2 2 2 3" xfId="4265"/>
    <cellStyle name="Normal 4 2 2 2 3" xfId="4266"/>
    <cellStyle name="Normal 4 2 2 2 3 2" xfId="4267"/>
    <cellStyle name="Normal 4 2 2 2 4" xfId="4268"/>
    <cellStyle name="Normal 4 2 2 3" xfId="4269"/>
    <cellStyle name="Normal 4 2 2 3 2" xfId="4270"/>
    <cellStyle name="Normal 4 2 2 3 2 2" xfId="4271"/>
    <cellStyle name="Normal 4 2 2 3 3" xfId="4272"/>
    <cellStyle name="Normal 4 2 2 4" xfId="4273"/>
    <cellStyle name="Normal 4 2 2 4 2" xfId="4274"/>
    <cellStyle name="Normal 4 2 2 4 2 2" xfId="4275"/>
    <cellStyle name="Normal 4 2 2 4 3" xfId="4276"/>
    <cellStyle name="Normal 4 2 2 5" xfId="4277"/>
    <cellStyle name="Normal 4 2 2 5 2" xfId="4278"/>
    <cellStyle name="Normal 4 2 2 6" xfId="4279"/>
    <cellStyle name="Normal 4 2 2 7" xfId="4260"/>
    <cellStyle name="Normal 4 2 3" xfId="4280"/>
    <cellStyle name="Normal 4 2 3 2" xfId="4281"/>
    <cellStyle name="Normal 4 2 3 2 2" xfId="4282"/>
    <cellStyle name="Normal 4 2 3 2 2 2" xfId="4283"/>
    <cellStyle name="Normal 4 2 3 2 3" xfId="4284"/>
    <cellStyle name="Normal 4 2 3 3" xfId="4285"/>
    <cellStyle name="Normal 4 2 3 3 2" xfId="4286"/>
    <cellStyle name="Normal 4 2 3 4" xfId="4287"/>
    <cellStyle name="Normal 4 2 4" xfId="4288"/>
    <cellStyle name="Normal 4 2 4 2" xfId="4289"/>
    <cellStyle name="Normal 4 2 4 2 2" xfId="4290"/>
    <cellStyle name="Normal 4 2 4 3" xfId="4291"/>
    <cellStyle name="Normal 4 2 5" xfId="4292"/>
    <cellStyle name="Normal 4 2 5 2" xfId="4293"/>
    <cellStyle name="Normal 4 2 5 2 2" xfId="4294"/>
    <cellStyle name="Normal 4 2 5 3" xfId="4295"/>
    <cellStyle name="Normal 4 2 6" xfId="4296"/>
    <cellStyle name="Normal 4 2 6 2" xfId="4297"/>
    <cellStyle name="Normal 4 3" xfId="1903"/>
    <cellStyle name="Normal 4 3 2" xfId="2370"/>
    <cellStyle name="Normal 4 3 2 2" xfId="4300"/>
    <cellStyle name="Normal 4 3 2 2 2" xfId="4301"/>
    <cellStyle name="Normal 4 3 2 2 2 2" xfId="4302"/>
    <cellStyle name="Normal 4 3 2 2 3" xfId="4303"/>
    <cellStyle name="Normal 4 3 2 3" xfId="4304"/>
    <cellStyle name="Normal 4 3 2 3 2" xfId="4305"/>
    <cellStyle name="Normal 4 3 2 4" xfId="4306"/>
    <cellStyle name="Normal 4 3 2 5" xfId="4299"/>
    <cellStyle name="Normal 4 3 3" xfId="2374"/>
    <cellStyle name="Normal 4 3 3 2" xfId="4308"/>
    <cellStyle name="Normal 4 3 3 2 2" xfId="4309"/>
    <cellStyle name="Normal 4 3 3 3" xfId="4310"/>
    <cellStyle name="Normal 4 3 3 4" xfId="4307"/>
    <cellStyle name="Normal 4 3 4" xfId="4311"/>
    <cellStyle name="Normal 4 3 4 2" xfId="4312"/>
    <cellStyle name="Normal 4 3 4 2 2" xfId="4313"/>
    <cellStyle name="Normal 4 3 4 3" xfId="4314"/>
    <cellStyle name="Normal 4 3 5" xfId="4315"/>
    <cellStyle name="Normal 4 3 5 2" xfId="4316"/>
    <cellStyle name="Normal 4 3 6" xfId="4989"/>
    <cellStyle name="Normal 4 3 7" xfId="4298"/>
    <cellStyle name="Normal 4 4" xfId="1910"/>
    <cellStyle name="Normal 4 4 2" xfId="2373"/>
    <cellStyle name="Normal 4 4 2 2" xfId="4318"/>
    <cellStyle name="Normal 4 4 2 2 2" xfId="4319"/>
    <cellStyle name="Normal 4 4 2 3" xfId="4320"/>
    <cellStyle name="Normal 4 4 2 4" xfId="4317"/>
    <cellStyle name="Normal 4 4 3" xfId="4321"/>
    <cellStyle name="Normal 4 4 3 2" xfId="4322"/>
    <cellStyle name="Normal 4 4 4" xfId="5416"/>
    <cellStyle name="Normal 4 5" xfId="2383"/>
    <cellStyle name="Normal 4 5 2" xfId="4324"/>
    <cellStyle name="Normal 4 5 2 2" xfId="4325"/>
    <cellStyle name="Normal 4 5 3" xfId="4326"/>
    <cellStyle name="Normal 4 5 4" xfId="4323"/>
    <cellStyle name="Normal 4 6" xfId="2708"/>
    <cellStyle name="Normal 4 6 2" xfId="4328"/>
    <cellStyle name="Normal 4 6 2 2" xfId="4329"/>
    <cellStyle name="Normal 4 6 3" xfId="4330"/>
    <cellStyle name="Normal 4 6 4" xfId="4327"/>
    <cellStyle name="Normal 4 7" xfId="4331"/>
    <cellStyle name="Normal 4 7 2" xfId="4332"/>
    <cellStyle name="Normal 4 8" xfId="4990"/>
    <cellStyle name="Normal 4 9" xfId="5415"/>
    <cellStyle name="Normal 40" xfId="2395"/>
    <cellStyle name="Normal 40 2" xfId="4334"/>
    <cellStyle name="Normal 40 2 2" xfId="4987"/>
    <cellStyle name="Normal 40 3" xfId="4988"/>
    <cellStyle name="Normal 40 4" xfId="4333"/>
    <cellStyle name="Normal 41" xfId="2704"/>
    <cellStyle name="Normal 41 2" xfId="4986"/>
    <cellStyle name="Normal 41 3" xfId="4335"/>
    <cellStyle name="Normal 42" xfId="2388"/>
    <cellStyle name="Normal 42 2" xfId="4985"/>
    <cellStyle name="Normal 42 3" xfId="4336"/>
    <cellStyle name="Normal 43" xfId="2386"/>
    <cellStyle name="Normal 43 2" xfId="4984"/>
    <cellStyle name="Normal 43 3" xfId="4337"/>
    <cellStyle name="Normal 44" xfId="2379"/>
    <cellStyle name="Normal 44 2" xfId="4983"/>
    <cellStyle name="Normal 44 3" xfId="4338"/>
    <cellStyle name="Normal 45" xfId="2711"/>
    <cellStyle name="Normal 45 2" xfId="4982"/>
    <cellStyle name="Normal 45 3" xfId="4339"/>
    <cellStyle name="Normal 46" xfId="2"/>
    <cellStyle name="Normal 46 2" xfId="4981"/>
    <cellStyle name="Normal 46 3" xfId="4340"/>
    <cellStyle name="Normal 47" xfId="2710"/>
    <cellStyle name="Normal 47 2" xfId="4980"/>
    <cellStyle name="Normal 47 3" xfId="4341"/>
    <cellStyle name="Normal 48" xfId="2867"/>
    <cellStyle name="Normal 48 2" xfId="4979"/>
    <cellStyle name="Normal 48 3" xfId="4342"/>
    <cellStyle name="Normal 49" xfId="2872"/>
    <cellStyle name="Normal 49 2" xfId="4978"/>
    <cellStyle name="Normal 49 3" xfId="4343"/>
    <cellStyle name="Normal 5" xfId="648"/>
    <cellStyle name="Normal 5 2" xfId="649"/>
    <cellStyle name="Normal 5 2 2" xfId="650"/>
    <cellStyle name="Normal 5 3" xfId="651"/>
    <cellStyle name="Normal 5 4" xfId="2171"/>
    <cellStyle name="Normal 5 4 2" xfId="4346"/>
    <cellStyle name="Normal 5 4 2 2" xfId="4347"/>
    <cellStyle name="Normal 5 4 3" xfId="4348"/>
    <cellStyle name="Normal 5 4 4" xfId="4345"/>
    <cellStyle name="Normal 5 5" xfId="4349"/>
    <cellStyle name="Normal 5 6" xfId="4350"/>
    <cellStyle name="Normal 5 7" xfId="4977"/>
    <cellStyle name="Normal 5 8" xfId="4344"/>
    <cellStyle name="Normal 50" xfId="2828"/>
    <cellStyle name="Normal 50 2" xfId="4976"/>
    <cellStyle name="Normal 50 3" xfId="4351"/>
    <cellStyle name="Normal 51" xfId="2054"/>
    <cellStyle name="Normal 51 2" xfId="5417"/>
    <cellStyle name="Normal 52" xfId="2830"/>
    <cellStyle name="Normal 52 2" xfId="4975"/>
    <cellStyle name="Normal 52 3" xfId="4352"/>
    <cellStyle name="Normal 53" xfId="2762"/>
    <cellStyle name="Normal 53 2" xfId="4974"/>
    <cellStyle name="Normal 53 3" xfId="4353"/>
    <cellStyle name="Normal 54" xfId="2900"/>
    <cellStyle name="Normal 54 2" xfId="4973"/>
    <cellStyle name="Normal 54 3" xfId="4354"/>
    <cellStyle name="Normal 55" xfId="2210"/>
    <cellStyle name="Normal 55 2" xfId="4972"/>
    <cellStyle name="Normal 55 3" xfId="4355"/>
    <cellStyle name="Normal 56" xfId="2212"/>
    <cellStyle name="Normal 56 2" xfId="4971"/>
    <cellStyle name="Normal 56 3" xfId="4356"/>
    <cellStyle name="Normal 57" xfId="2926"/>
    <cellStyle name="Normal 57 2" xfId="4970"/>
    <cellStyle name="Normal 57 3" xfId="4357"/>
    <cellStyle name="Normal 58" xfId="2974"/>
    <cellStyle name="Normal 58 2" xfId="4969"/>
    <cellStyle name="Normal 58 3" xfId="4358"/>
    <cellStyle name="Normal 59" xfId="2213"/>
    <cellStyle name="Normal 59 2" xfId="4968"/>
    <cellStyle name="Normal 59 3" xfId="4359"/>
    <cellStyle name="Normal 6" xfId="652"/>
    <cellStyle name="Normal 6 2" xfId="2214"/>
    <cellStyle name="Normal 6 2 2" xfId="4361"/>
    <cellStyle name="Normal 6 2 2 2" xfId="4362"/>
    <cellStyle name="Normal 6 2 2 2 2" xfId="4363"/>
    <cellStyle name="Normal 6 2 2 2 2 2" xfId="4364"/>
    <cellStyle name="Normal 6 2 2 2 2 2 2" xfId="4365"/>
    <cellStyle name="Normal 6 2 2 2 2 3" xfId="4366"/>
    <cellStyle name="Normal 6 2 2 2 3" xfId="4367"/>
    <cellStyle name="Normal 6 2 2 2 3 2" xfId="4368"/>
    <cellStyle name="Normal 6 2 2 2 4" xfId="4369"/>
    <cellStyle name="Normal 6 2 2 3" xfId="4370"/>
    <cellStyle name="Normal 6 2 2 3 2" xfId="4371"/>
    <cellStyle name="Normal 6 2 2 3 2 2" xfId="4372"/>
    <cellStyle name="Normal 6 2 2 3 3" xfId="4373"/>
    <cellStyle name="Normal 6 2 2 4" xfId="4374"/>
    <cellStyle name="Normal 6 2 2 4 2" xfId="4375"/>
    <cellStyle name="Normal 6 2 2 4 2 2" xfId="4376"/>
    <cellStyle name="Normal 6 2 2 4 3" xfId="4377"/>
    <cellStyle name="Normal 6 2 2 5" xfId="4378"/>
    <cellStyle name="Normal 6 2 2 5 2" xfId="4379"/>
    <cellStyle name="Normal 6 2 2 6" xfId="5419"/>
    <cellStyle name="Normal 6 2 3" xfId="4380"/>
    <cellStyle name="Normal 6 2 3 2" xfId="4381"/>
    <cellStyle name="Normal 6 2 3 2 2" xfId="4382"/>
    <cellStyle name="Normal 6 2 3 2 2 2" xfId="4383"/>
    <cellStyle name="Normal 6 2 3 2 3" xfId="4384"/>
    <cellStyle name="Normal 6 2 3 3" xfId="4385"/>
    <cellStyle name="Normal 6 2 3 3 2" xfId="4386"/>
    <cellStyle name="Normal 6 2 3 4" xfId="4387"/>
    <cellStyle name="Normal 6 2 4" xfId="4388"/>
    <cellStyle name="Normal 6 2 4 2" xfId="4389"/>
    <cellStyle name="Normal 6 2 4 2 2" xfId="4390"/>
    <cellStyle name="Normal 6 2 4 3" xfId="4391"/>
    <cellStyle name="Normal 6 2 5" xfId="4392"/>
    <cellStyle name="Normal 6 2 5 2" xfId="4393"/>
    <cellStyle name="Normal 6 2 5 2 2" xfId="4394"/>
    <cellStyle name="Normal 6 2 5 3" xfId="4395"/>
    <cellStyle name="Normal 6 2 6" xfId="4396"/>
    <cellStyle name="Normal 6 2 6 2" xfId="4397"/>
    <cellStyle name="Normal 6 2 7" xfId="5418"/>
    <cellStyle name="Normal 6 2 8" xfId="4360"/>
    <cellStyle name="Normal 6 3" xfId="4398"/>
    <cellStyle name="Normal 6 3 2" xfId="4399"/>
    <cellStyle name="Normal 6 3 2 2" xfId="4400"/>
    <cellStyle name="Normal 6 3 2 2 2" xfId="4401"/>
    <cellStyle name="Normal 6 3 2 2 2 2" xfId="4402"/>
    <cellStyle name="Normal 6 3 2 2 3" xfId="4403"/>
    <cellStyle name="Normal 6 3 2 3" xfId="4404"/>
    <cellStyle name="Normal 6 3 2 3 2" xfId="4405"/>
    <cellStyle name="Normal 6 3 2 4" xfId="4406"/>
    <cellStyle name="Normal 6 3 3" xfId="4407"/>
    <cellStyle name="Normal 6 3 3 2" xfId="4408"/>
    <cellStyle name="Normal 6 3 3 2 2" xfId="4409"/>
    <cellStyle name="Normal 6 3 3 3" xfId="4410"/>
    <cellStyle name="Normal 6 3 4" xfId="4411"/>
    <cellStyle name="Normal 6 3 4 2" xfId="4412"/>
    <cellStyle name="Normal 6 3 4 2 2" xfId="4413"/>
    <cellStyle name="Normal 6 3 4 3" xfId="4414"/>
    <cellStyle name="Normal 6 3 5" xfId="4415"/>
    <cellStyle name="Normal 6 3 5 2" xfId="4416"/>
    <cellStyle name="Normal 6 3 6" xfId="4417"/>
    <cellStyle name="Normal 6 4" xfId="4418"/>
    <cellStyle name="Normal 6 4 2" xfId="4419"/>
    <cellStyle name="Normal 6 4 2 2" xfId="4420"/>
    <cellStyle name="Normal 6 4 2 2 2" xfId="4421"/>
    <cellStyle name="Normal 6 4 2 3" xfId="4422"/>
    <cellStyle name="Normal 6 4 3" xfId="4423"/>
    <cellStyle name="Normal 6 4 3 2" xfId="4424"/>
    <cellStyle name="Normal 6 4 4" xfId="4425"/>
    <cellStyle name="Normal 6 5" xfId="4426"/>
    <cellStyle name="Normal 6 5 2" xfId="4427"/>
    <cellStyle name="Normal 6 5 2 2" xfId="4428"/>
    <cellStyle name="Normal 6 5 3" xfId="4429"/>
    <cellStyle name="Normal 6 6" xfId="4430"/>
    <cellStyle name="Normal 6 6 2" xfId="4431"/>
    <cellStyle name="Normal 6 6 2 2" xfId="4432"/>
    <cellStyle name="Normal 6 6 3" xfId="4433"/>
    <cellStyle name="Normal 6 7" xfId="4434"/>
    <cellStyle name="Normal 6 7 2" xfId="4435"/>
    <cellStyle name="Normal 6 8" xfId="4967"/>
    <cellStyle name="Normal 60" xfId="2987"/>
    <cellStyle name="Normal 60 2" xfId="4966"/>
    <cellStyle name="Normal 60 3" xfId="4436"/>
    <cellStyle name="Normal 61" xfId="2984"/>
    <cellStyle name="Normal 61 2" xfId="4438"/>
    <cellStyle name="Normal 61 2 2" xfId="4439"/>
    <cellStyle name="Normal 61 3" xfId="4440"/>
    <cellStyle name="Normal 61 4" xfId="4437"/>
    <cellStyle name="Normal 62" xfId="2998"/>
    <cellStyle name="Normal 62 2" xfId="4442"/>
    <cellStyle name="Normal 62 2 2" xfId="4443"/>
    <cellStyle name="Normal 62 3" xfId="4444"/>
    <cellStyle name="Normal 62 4" xfId="5420"/>
    <cellStyle name="Normal 62 5" xfId="4441"/>
    <cellStyle name="Normal 63" xfId="3000"/>
    <cellStyle name="Normal 63 2" xfId="4965"/>
    <cellStyle name="Normal 63 3" xfId="4445"/>
    <cellStyle name="Normal 64" xfId="3002"/>
    <cellStyle name="Normal 64 2" xfId="4964"/>
    <cellStyle name="Normal 64 3" xfId="4446"/>
    <cellStyle name="Normal 65" xfId="4447"/>
    <cellStyle name="Normal 65 2" xfId="4963"/>
    <cellStyle name="Normal 66" xfId="4448"/>
    <cellStyle name="Normal 66 2" xfId="5421"/>
    <cellStyle name="Normal 67" xfId="4449"/>
    <cellStyle name="Normal 67 2" xfId="4962"/>
    <cellStyle name="Normal 68" xfId="4450"/>
    <cellStyle name="Normal 68 2" xfId="4961"/>
    <cellStyle name="Normal 69" xfId="4451"/>
    <cellStyle name="Normal 69 2" xfId="4960"/>
    <cellStyle name="Normal 7" xfId="653"/>
    <cellStyle name="Normal 7 2" xfId="2036"/>
    <cellStyle name="Normal 7 2 2" xfId="5422"/>
    <cellStyle name="Normal 7 2 3" xfId="4453"/>
    <cellStyle name="Normal 7 3" xfId="2718"/>
    <cellStyle name="Normal 7 3 2" xfId="4454"/>
    <cellStyle name="Normal 7 4" xfId="4452"/>
    <cellStyle name="Normal 70" xfId="4455"/>
    <cellStyle name="Normal 70 2" xfId="4456"/>
    <cellStyle name="Normal 70 3" xfId="4959"/>
    <cellStyle name="Normal 71" xfId="4457"/>
    <cellStyle name="Normal 71 2" xfId="4458"/>
    <cellStyle name="Normal 71 2 2" xfId="4459"/>
    <cellStyle name="Normal 71 2 2 2" xfId="4460"/>
    <cellStyle name="Normal 71 2 3" xfId="4461"/>
    <cellStyle name="Normal 71 3" xfId="4958"/>
    <cellStyle name="Normal 72" xfId="4462"/>
    <cellStyle name="Normal 72 2" xfId="5423"/>
    <cellStyle name="Normal 73" xfId="4463"/>
    <cellStyle name="Normal 73 2" xfId="5424"/>
    <cellStyle name="Normal 74" xfId="4464"/>
    <cellStyle name="Normal 74 2" xfId="4957"/>
    <cellStyle name="Normal 74 2 2" xfId="5475"/>
    <cellStyle name="Normal 75" xfId="4465"/>
    <cellStyle name="Normal 75 2" xfId="4956"/>
    <cellStyle name="Normal 75 2 2" xfId="5474"/>
    <cellStyle name="Normal 76" xfId="4466"/>
    <cellStyle name="Normal 76 2" xfId="4955"/>
    <cellStyle name="Normal 77" xfId="4467"/>
    <cellStyle name="Normal 77 2" xfId="4468"/>
    <cellStyle name="Normal 77 2 2" xfId="4469"/>
    <cellStyle name="Normal 77 3" xfId="4954"/>
    <cellStyle name="Normal 78" xfId="4470"/>
    <cellStyle name="Normal 78 2" xfId="4471"/>
    <cellStyle name="Normal 78 2 2" xfId="4472"/>
    <cellStyle name="Normal 78 3" xfId="4953"/>
    <cellStyle name="Normal 79" xfId="4473"/>
    <cellStyle name="Normal 79 2" xfId="4474"/>
    <cellStyle name="Normal 79 2 2" xfId="4475"/>
    <cellStyle name="Normal 79 3" xfId="4952"/>
    <cellStyle name="Normal 8" xfId="654"/>
    <cellStyle name="Normal 8 2" xfId="2037"/>
    <cellStyle name="Normal 8 2 2" xfId="2662"/>
    <cellStyle name="Normal 8 2 2 2" xfId="4477"/>
    <cellStyle name="Normal 8 2 2 2 2" xfId="4478"/>
    <cellStyle name="Normal 8 2 2 2 2 2" xfId="4479"/>
    <cellStyle name="Normal 8 2 2 2 2 2 2" xfId="4480"/>
    <cellStyle name="Normal 8 2 2 2 2 3" xfId="4481"/>
    <cellStyle name="Normal 8 2 2 2 3" xfId="4482"/>
    <cellStyle name="Normal 8 2 2 2 3 2" xfId="4483"/>
    <cellStyle name="Normal 8 2 2 2 4" xfId="4484"/>
    <cellStyle name="Normal 8 2 2 3" xfId="4485"/>
    <cellStyle name="Normal 8 2 2 3 2" xfId="4486"/>
    <cellStyle name="Normal 8 2 2 3 2 2" xfId="4487"/>
    <cellStyle name="Normal 8 2 2 3 3" xfId="4488"/>
    <cellStyle name="Normal 8 2 2 4" xfId="4489"/>
    <cellStyle name="Normal 8 2 2 4 2" xfId="4490"/>
    <cellStyle name="Normal 8 2 2 4 2 2" xfId="4491"/>
    <cellStyle name="Normal 8 2 2 4 3" xfId="4492"/>
    <cellStyle name="Normal 8 2 2 5" xfId="4493"/>
    <cellStyle name="Normal 8 2 2 5 2" xfId="4494"/>
    <cellStyle name="Normal 8 2 2 6" xfId="4495"/>
    <cellStyle name="Normal 8 2 3" xfId="4496"/>
    <cellStyle name="Normal 8 2 3 2" xfId="4497"/>
    <cellStyle name="Normal 8 2 3 2 2" xfId="4498"/>
    <cellStyle name="Normal 8 2 3 2 2 2" xfId="4499"/>
    <cellStyle name="Normal 8 2 3 2 3" xfId="4500"/>
    <cellStyle name="Normal 8 2 3 3" xfId="4501"/>
    <cellStyle name="Normal 8 2 3 3 2" xfId="4502"/>
    <cellStyle name="Normal 8 2 3 4" xfId="4503"/>
    <cellStyle name="Normal 8 2 4" xfId="4504"/>
    <cellStyle name="Normal 8 2 4 2" xfId="4505"/>
    <cellStyle name="Normal 8 2 4 2 2" xfId="4506"/>
    <cellStyle name="Normal 8 2 4 3" xfId="4507"/>
    <cellStyle name="Normal 8 2 5" xfId="4508"/>
    <cellStyle name="Normal 8 2 5 2" xfId="4509"/>
    <cellStyle name="Normal 8 2 5 2 2" xfId="4510"/>
    <cellStyle name="Normal 8 2 5 3" xfId="4511"/>
    <cellStyle name="Normal 8 2 6" xfId="4512"/>
    <cellStyle name="Normal 8 2 6 2" xfId="4513"/>
    <cellStyle name="Normal 8 2 7" xfId="4514"/>
    <cellStyle name="Normal 8 3" xfId="2172"/>
    <cellStyle name="Normal 8 3 2" xfId="2663"/>
    <cellStyle name="Normal 8 3 2 2" xfId="4515"/>
    <cellStyle name="Normal 8 3 2 2 2" xfId="4516"/>
    <cellStyle name="Normal 8 3 2 2 2 2" xfId="4517"/>
    <cellStyle name="Normal 8 3 2 2 3" xfId="4518"/>
    <cellStyle name="Normal 8 3 2 3" xfId="4519"/>
    <cellStyle name="Normal 8 3 2 3 2" xfId="4520"/>
    <cellStyle name="Normal 8 3 2 4" xfId="4521"/>
    <cellStyle name="Normal 8 3 3" xfId="4522"/>
    <cellStyle name="Normal 8 3 3 2" xfId="4523"/>
    <cellStyle name="Normal 8 3 3 2 2" xfId="4524"/>
    <cellStyle name="Normal 8 3 3 3" xfId="4525"/>
    <cellStyle name="Normal 8 3 4" xfId="4526"/>
    <cellStyle name="Normal 8 3 4 2" xfId="4527"/>
    <cellStyle name="Normal 8 3 4 2 2" xfId="4528"/>
    <cellStyle name="Normal 8 3 4 3" xfId="4529"/>
    <cellStyle name="Normal 8 3 5" xfId="4530"/>
    <cellStyle name="Normal 8 3 5 2" xfId="4531"/>
    <cellStyle name="Normal 8 3 6" xfId="4532"/>
    <cellStyle name="Normal 8 4" xfId="1859"/>
    <cellStyle name="Normal 8 4 2" xfId="4533"/>
    <cellStyle name="Normal 8 4 2 2" xfId="4534"/>
    <cellStyle name="Normal 8 4 2 2 2" xfId="4535"/>
    <cellStyle name="Normal 8 4 2 3" xfId="4536"/>
    <cellStyle name="Normal 8 4 3" xfId="4537"/>
    <cellStyle name="Normal 8 4 3 2" xfId="4538"/>
    <cellStyle name="Normal 8 4 4" xfId="4539"/>
    <cellStyle name="Normal 8 5" xfId="2358"/>
    <cellStyle name="Normal 8 5 2" xfId="4540"/>
    <cellStyle name="Normal 8 5 2 2" xfId="4541"/>
    <cellStyle name="Normal 8 5 3" xfId="4542"/>
    <cellStyle name="Normal 8 6" xfId="4543"/>
    <cellStyle name="Normal 8 6 2" xfId="4544"/>
    <cellStyle name="Normal 8 6 2 2" xfId="4545"/>
    <cellStyle name="Normal 8 6 3" xfId="4546"/>
    <cellStyle name="Normal 8 7" xfId="4547"/>
    <cellStyle name="Normal 8 7 2" xfId="4548"/>
    <cellStyle name="Normal 8 8" xfId="5425"/>
    <cellStyle name="Normal 8 9" xfId="4476"/>
    <cellStyle name="Normal 80" xfId="4549"/>
    <cellStyle name="Normal 80 2" xfId="4550"/>
    <cellStyle name="Normal 80 2 2" xfId="4551"/>
    <cellStyle name="Normal 80 3" xfId="4951"/>
    <cellStyle name="Normal 81" xfId="4552"/>
    <cellStyle name="Normal 81 2" xfId="4950"/>
    <cellStyle name="Normal 81 3" xfId="5426"/>
    <cellStyle name="Normal 82" xfId="4553"/>
    <cellStyle name="Normal 82 2" xfId="4949"/>
    <cellStyle name="Normal 83" xfId="4554"/>
    <cellStyle name="Normal 83 2" xfId="4948"/>
    <cellStyle name="Normal 84" xfId="4555"/>
    <cellStyle name="Normal 84 2" xfId="4947"/>
    <cellStyle name="Normal 85" xfId="4556"/>
    <cellStyle name="Normal 85 2" xfId="4946"/>
    <cellStyle name="Normal 86" xfId="4557"/>
    <cellStyle name="Normal 86 2" xfId="4945"/>
    <cellStyle name="Normal 87" xfId="4558"/>
    <cellStyle name="Normal 87 2" xfId="4944"/>
    <cellStyle name="Normal 88" xfId="4559"/>
    <cellStyle name="Normal 88 2" xfId="4943"/>
    <cellStyle name="Normal 89" xfId="4560"/>
    <cellStyle name="Normal 89 2" xfId="4942"/>
    <cellStyle name="Normal 9" xfId="1277"/>
    <cellStyle name="Normal 9 2" xfId="2038"/>
    <cellStyle name="Normal 9 2 2" xfId="4562"/>
    <cellStyle name="Normal 9 2 2 2" xfId="4563"/>
    <cellStyle name="Normal 9 2 2 2 2" xfId="4564"/>
    <cellStyle name="Normal 9 2 2 2 2 2" xfId="4565"/>
    <cellStyle name="Normal 9 2 2 2 2 2 2" xfId="4566"/>
    <cellStyle name="Normal 9 2 2 2 2 3" xfId="4567"/>
    <cellStyle name="Normal 9 2 2 2 3" xfId="4568"/>
    <cellStyle name="Normal 9 2 2 2 3 2" xfId="4569"/>
    <cellStyle name="Normal 9 2 2 2 4" xfId="4570"/>
    <cellStyle name="Normal 9 2 2 3" xfId="4571"/>
    <cellStyle name="Normal 9 2 2 3 2" xfId="4572"/>
    <cellStyle name="Normal 9 2 2 3 2 2" xfId="4573"/>
    <cellStyle name="Normal 9 2 2 3 3" xfId="4574"/>
    <cellStyle name="Normal 9 2 2 4" xfId="4575"/>
    <cellStyle name="Normal 9 2 2 4 2" xfId="4576"/>
    <cellStyle name="Normal 9 2 2 4 2 2" xfId="4577"/>
    <cellStyle name="Normal 9 2 2 4 3" xfId="4578"/>
    <cellStyle name="Normal 9 2 2 5" xfId="4579"/>
    <cellStyle name="Normal 9 2 2 5 2" xfId="4580"/>
    <cellStyle name="Normal 9 2 2 6" xfId="4581"/>
    <cellStyle name="Normal 9 2 3" xfId="4582"/>
    <cellStyle name="Normal 9 2 3 2" xfId="4583"/>
    <cellStyle name="Normal 9 2 3 2 2" xfId="4584"/>
    <cellStyle name="Normal 9 2 3 2 2 2" xfId="4585"/>
    <cellStyle name="Normal 9 2 3 2 3" xfId="4586"/>
    <cellStyle name="Normal 9 2 3 3" xfId="4587"/>
    <cellStyle name="Normal 9 2 3 3 2" xfId="4588"/>
    <cellStyle name="Normal 9 2 3 4" xfId="4589"/>
    <cellStyle name="Normal 9 2 4" xfId="4590"/>
    <cellStyle name="Normal 9 2 4 2" xfId="4591"/>
    <cellStyle name="Normal 9 2 4 2 2" xfId="4592"/>
    <cellStyle name="Normal 9 2 4 3" xfId="4593"/>
    <cellStyle name="Normal 9 2 5" xfId="4594"/>
    <cellStyle name="Normal 9 2 5 2" xfId="4595"/>
    <cellStyle name="Normal 9 2 5 2 2" xfId="4596"/>
    <cellStyle name="Normal 9 2 5 3" xfId="4597"/>
    <cellStyle name="Normal 9 2 6" xfId="4598"/>
    <cellStyle name="Normal 9 2 6 2" xfId="4599"/>
    <cellStyle name="Normal 9 2 7" xfId="4600"/>
    <cellStyle name="Normal 9 2 8" xfId="4561"/>
    <cellStyle name="Normal 9 3" xfId="2189"/>
    <cellStyle name="Normal 9 3 2" xfId="4602"/>
    <cellStyle name="Normal 9 3 2 2" xfId="4603"/>
    <cellStyle name="Normal 9 3 2 2 2" xfId="4604"/>
    <cellStyle name="Normal 9 3 2 2 2 2" xfId="4605"/>
    <cellStyle name="Normal 9 3 2 2 3" xfId="4606"/>
    <cellStyle name="Normal 9 3 2 3" xfId="4607"/>
    <cellStyle name="Normal 9 3 2 3 2" xfId="4608"/>
    <cellStyle name="Normal 9 3 2 4" xfId="4609"/>
    <cellStyle name="Normal 9 3 3" xfId="4610"/>
    <cellStyle name="Normal 9 3 3 2" xfId="4611"/>
    <cellStyle name="Normal 9 3 3 2 2" xfId="4612"/>
    <cellStyle name="Normal 9 3 3 3" xfId="4613"/>
    <cellStyle name="Normal 9 3 4" xfId="4614"/>
    <cellStyle name="Normal 9 3 4 2" xfId="4615"/>
    <cellStyle name="Normal 9 3 4 2 2" xfId="4616"/>
    <cellStyle name="Normal 9 3 4 3" xfId="4617"/>
    <cellStyle name="Normal 9 3 5" xfId="4618"/>
    <cellStyle name="Normal 9 3 5 2" xfId="4619"/>
    <cellStyle name="Normal 9 3 6" xfId="4620"/>
    <cellStyle name="Normal 9 3 7" xfId="4601"/>
    <cellStyle name="Normal 9 4" xfId="1875"/>
    <cellStyle name="Normal 9 4 2" xfId="4622"/>
    <cellStyle name="Normal 9 4 2 2" xfId="4623"/>
    <cellStyle name="Normal 9 4 2 2 2" xfId="4624"/>
    <cellStyle name="Normal 9 4 2 3" xfId="4625"/>
    <cellStyle name="Normal 9 4 3" xfId="4626"/>
    <cellStyle name="Normal 9 4 3 2" xfId="4627"/>
    <cellStyle name="Normal 9 4 4" xfId="4628"/>
    <cellStyle name="Normal 9 4 5" xfId="4621"/>
    <cellStyle name="Normal 9 5" xfId="2709"/>
    <cellStyle name="Normal 9 5 2" xfId="4629"/>
    <cellStyle name="Normal 9 5 2 2" xfId="4630"/>
    <cellStyle name="Normal 9 5 3" xfId="4631"/>
    <cellStyle name="Normal 9 6" xfId="4632"/>
    <cellStyle name="Normal 9 6 2" xfId="4633"/>
    <cellStyle name="Normal 9 6 2 2" xfId="4634"/>
    <cellStyle name="Normal 9 6 3" xfId="4635"/>
    <cellStyle name="Normal 9 7" xfId="4636"/>
    <cellStyle name="Normal 9 7 2" xfId="4637"/>
    <cellStyle name="Normal 90" xfId="4638"/>
    <cellStyle name="Normal 90 2" xfId="4639"/>
    <cellStyle name="Normal 91" xfId="4640"/>
    <cellStyle name="Normal 91 2" xfId="5428"/>
    <cellStyle name="Normal 92" xfId="4641"/>
    <cellStyle name="Normal 92 2" xfId="5429"/>
    <cellStyle name="Normal 93" xfId="4642"/>
    <cellStyle name="Normal 93 2" xfId="5430"/>
    <cellStyle name="Normal 94" xfId="4643"/>
    <cellStyle name="Normal 94 2" xfId="5431"/>
    <cellStyle name="Normal 95" xfId="4644"/>
    <cellStyle name="Normal 95 2" xfId="5432"/>
    <cellStyle name="Normal 96" xfId="4645"/>
    <cellStyle name="Normal 96 2" xfId="5433"/>
    <cellStyle name="Normal 97" xfId="4646"/>
    <cellStyle name="Normal 97 2" xfId="5434"/>
    <cellStyle name="Normal 98" xfId="4647"/>
    <cellStyle name="Normal 99" xfId="4648"/>
    <cellStyle name="Normál_Belegarten" xfId="1638"/>
    <cellStyle name="Normale 2" xfId="655"/>
    <cellStyle name="Normale 3" xfId="656"/>
    <cellStyle name="Normale_certificati" xfId="1639"/>
    <cellStyle name="normální_laroux" xfId="1640"/>
    <cellStyle name="Normalny_AKTYWA" xfId="1641"/>
    <cellStyle name="Not" xfId="1642"/>
    <cellStyle name="Not 2" xfId="2756"/>
    <cellStyle name="Not 3" xfId="2919"/>
    <cellStyle name="Not 4" xfId="4649"/>
    <cellStyle name="Nota" xfId="657"/>
    <cellStyle name="Nota 2" xfId="658"/>
    <cellStyle name="Nota 2 2" xfId="659"/>
    <cellStyle name="Nota 2 2 2" xfId="2773"/>
    <cellStyle name="Nota 2 2 3" xfId="2887"/>
    <cellStyle name="Nota 2 2 4" xfId="4652"/>
    <cellStyle name="Nota 2 3" xfId="2774"/>
    <cellStyle name="Nota 2 4" xfId="2847"/>
    <cellStyle name="Nota 2 5" xfId="4651"/>
    <cellStyle name="Nota 3" xfId="660"/>
    <cellStyle name="Nota 3 2" xfId="2772"/>
    <cellStyle name="Nota 3 3" xfId="2878"/>
    <cellStyle name="Nota 3 4" xfId="4653"/>
    <cellStyle name="Nota 4" xfId="2723"/>
    <cellStyle name="Nota 5" xfId="2831"/>
    <cellStyle name="Nota 6" xfId="4650"/>
    <cellStyle name="Notas" xfId="661"/>
    <cellStyle name="Notas 2" xfId="2771"/>
    <cellStyle name="Notas 3" xfId="2736"/>
    <cellStyle name="Notas 4" xfId="4654"/>
    <cellStyle name="Note 2" xfId="662"/>
    <cellStyle name="Note 2 2" xfId="663"/>
    <cellStyle name="Note 2 2 2" xfId="2836"/>
    <cellStyle name="Note 2 2 3" xfId="2838"/>
    <cellStyle name="Note 2 2 4" xfId="4656"/>
    <cellStyle name="Note 2 3" xfId="2869"/>
    <cellStyle name="Note 2 3 2" xfId="4657"/>
    <cellStyle name="Note 2 4" xfId="2829"/>
    <cellStyle name="Note 2 4 2" xfId="4658"/>
    <cellStyle name="Note 2 5" xfId="4655"/>
    <cellStyle name="Note 3" xfId="664"/>
    <cellStyle name="Note 3 2" xfId="665"/>
    <cellStyle name="Note 3 2 2" xfId="2726"/>
    <cellStyle name="Note 3 2 2 2" xfId="4662"/>
    <cellStyle name="Note 3 2 2 2 2" xfId="4663"/>
    <cellStyle name="Note 3 2 2 2 3" xfId="4940"/>
    <cellStyle name="Note 3 2 2 3" xfId="4664"/>
    <cellStyle name="Note 3 2 2 4" xfId="4941"/>
    <cellStyle name="Note 3 2 2 5" xfId="4661"/>
    <cellStyle name="Note 3 2 3" xfId="2922"/>
    <cellStyle name="Note 3 2 3 2" xfId="4666"/>
    <cellStyle name="Note 3 2 3 3" xfId="4939"/>
    <cellStyle name="Note 3 2 3 4" xfId="4665"/>
    <cellStyle name="Note 3 2 4" xfId="4660"/>
    <cellStyle name="Note 3 3" xfId="2916"/>
    <cellStyle name="Note 3 3 2" xfId="4668"/>
    <cellStyle name="Note 3 3 2 2" xfId="4669"/>
    <cellStyle name="Note 3 3 2 3" xfId="4937"/>
    <cellStyle name="Note 3 3 3" xfId="4670"/>
    <cellStyle name="Note 3 3 4" xfId="4938"/>
    <cellStyle name="Note 3 3 5" xfId="4667"/>
    <cellStyle name="Note 3 4" xfId="2891"/>
    <cellStyle name="Note 3 4 2" xfId="4672"/>
    <cellStyle name="Note 3 4 2 2" xfId="4673"/>
    <cellStyle name="Note 3 4 2 3" xfId="4935"/>
    <cellStyle name="Note 3 4 3" xfId="4674"/>
    <cellStyle name="Note 3 4 4" xfId="4936"/>
    <cellStyle name="Note 3 4 5" xfId="4671"/>
    <cellStyle name="Note 3 5" xfId="4675"/>
    <cellStyle name="Note 3 5 2" xfId="4676"/>
    <cellStyle name="Note 3 5 3" xfId="4934"/>
    <cellStyle name="Note 3 6" xfId="4659"/>
    <cellStyle name="Note 4" xfId="666"/>
    <cellStyle name="Note 4 2" xfId="2877"/>
    <cellStyle name="Note 4 2 2" xfId="4678"/>
    <cellStyle name="Note 4 3" xfId="2880"/>
    <cellStyle name="Note 4 4" xfId="4677"/>
    <cellStyle name="Note 5" xfId="667"/>
    <cellStyle name="Note 5 2" xfId="2873"/>
    <cellStyle name="Note 5 3" xfId="2923"/>
    <cellStyle name="Note 5 4" xfId="4679"/>
    <cellStyle name="Note 6" xfId="1904"/>
    <cellStyle name="Note 6 2" xfId="2886"/>
    <cellStyle name="Note 6 3" xfId="2731"/>
    <cellStyle name="Note 6 4" xfId="4680"/>
    <cellStyle name="Notiz" xfId="1643"/>
    <cellStyle name="Notiz 2" xfId="668"/>
    <cellStyle name="Notiz 2 2" xfId="669"/>
    <cellStyle name="Notiz 2 2 2" xfId="670"/>
    <cellStyle name="Notiz 2 2 3" xfId="671"/>
    <cellStyle name="Notiz 2 2 3 2" xfId="2039"/>
    <cellStyle name="Notiz 2 2 3 2 2" xfId="2664"/>
    <cellStyle name="Notiz 2 2 3 2 2 2" xfId="4686"/>
    <cellStyle name="Notiz 2 2 3 2 3" xfId="4685"/>
    <cellStyle name="Notiz 2 2 3 3" xfId="2173"/>
    <cellStyle name="Notiz 2 2 3 3 2" xfId="2665"/>
    <cellStyle name="Notiz 2 2 3 3 3" xfId="4687"/>
    <cellStyle name="Notiz 2 2 3 4" xfId="1860"/>
    <cellStyle name="Notiz 2 2 3 5" xfId="2359"/>
    <cellStyle name="Notiz 2 2 3 6" xfId="4684"/>
    <cellStyle name="Notiz 2 2 4" xfId="2839"/>
    <cellStyle name="Notiz 2 2 5" xfId="2914"/>
    <cellStyle name="Notiz 2 2 6" xfId="4683"/>
    <cellStyle name="Notiz 2 3" xfId="672"/>
    <cellStyle name="Notiz 2 3 2" xfId="2893"/>
    <cellStyle name="Notiz 2 3 3" xfId="2832"/>
    <cellStyle name="Notiz 2 3 4" xfId="4688"/>
    <cellStyle name="Notiz 2 4" xfId="2915"/>
    <cellStyle name="Notiz 2 5" xfId="2729"/>
    <cellStyle name="Notiz 2 6" xfId="4682"/>
    <cellStyle name="Notiz 3" xfId="673"/>
    <cellStyle name="Notiz 3 2" xfId="674"/>
    <cellStyle name="Notiz 3 2 2" xfId="2770"/>
    <cellStyle name="Notiz 3 2 3" xfId="2888"/>
    <cellStyle name="Notiz 3 2 4" xfId="4690"/>
    <cellStyle name="Notiz 3 3" xfId="2889"/>
    <cellStyle name="Notiz 3 4" xfId="2870"/>
    <cellStyle name="Notiz 3 5" xfId="4689"/>
    <cellStyle name="Notiz 4" xfId="675"/>
    <cellStyle name="Notiz 4 2" xfId="2769"/>
    <cellStyle name="Notiz 4 3" xfId="2727"/>
    <cellStyle name="Notiz 4 4" xfId="4691"/>
    <cellStyle name="Notiz 5" xfId="676"/>
    <cellStyle name="Notiz 5 2" xfId="2768"/>
    <cellStyle name="Notiz 5 3" xfId="2882"/>
    <cellStyle name="Notiz 5 4" xfId="4692"/>
    <cellStyle name="Notiz 6" xfId="2755"/>
    <cellStyle name="Notiz 6 2" xfId="4693"/>
    <cellStyle name="Notiz 7" xfId="2901"/>
    <cellStyle name="Notiz 8" xfId="4681"/>
    <cellStyle name="Nötr" xfId="1644"/>
    <cellStyle name="Option_Contents" xfId="1645"/>
    <cellStyle name="Output 2" xfId="677"/>
    <cellStyle name="Output 2 2" xfId="2767"/>
    <cellStyle name="Output 2 3" xfId="2904"/>
    <cellStyle name="Output 2 4" xfId="4694"/>
    <cellStyle name="Output 3" xfId="1646"/>
    <cellStyle name="Output 3 2" xfId="4695"/>
    <cellStyle name="per.style" xfId="1647"/>
    <cellStyle name="Percent [2]" xfId="1648"/>
    <cellStyle name="Percent [2] 2" xfId="5435"/>
    <cellStyle name="Percent 10" xfId="2377"/>
    <cellStyle name="Percent 10 2" xfId="4696"/>
    <cellStyle name="Percent 11" xfId="2713"/>
    <cellStyle name="Percent 11 2" xfId="4697"/>
    <cellStyle name="Percent 12" xfId="1750"/>
    <cellStyle name="Percent 12 2" xfId="4698"/>
    <cellStyle name="Percent 13" xfId="2868"/>
    <cellStyle name="Percent 13 2" xfId="4700"/>
    <cellStyle name="Percent 13 2 2" xfId="4701"/>
    <cellStyle name="Percent 13 2 2 2" xfId="4702"/>
    <cellStyle name="Percent 13 2 2 3" xfId="4932"/>
    <cellStyle name="Percent 13 2 3" xfId="4703"/>
    <cellStyle name="Percent 13 2 4" xfId="4933"/>
    <cellStyle name="Percent 13 3" xfId="4699"/>
    <cellStyle name="Percent 14" xfId="2883"/>
    <cellStyle name="Percent 14 2" xfId="4704"/>
    <cellStyle name="Percent 15" xfId="2879"/>
    <cellStyle name="Percent 15 2" xfId="4705"/>
    <cellStyle name="Percent 16" xfId="2910"/>
    <cellStyle name="Percent 16 2" xfId="4707"/>
    <cellStyle name="Percent 16 3" xfId="4706"/>
    <cellStyle name="Percent 17" xfId="2899"/>
    <cellStyle name="Percent 17 2" xfId="4709"/>
    <cellStyle name="Percent 17 2 2" xfId="4710"/>
    <cellStyle name="Percent 17 2 2 2" xfId="4711"/>
    <cellStyle name="Percent 17 2 3" xfId="4712"/>
    <cellStyle name="Percent 17 2 3 2" xfId="4713"/>
    <cellStyle name="Percent 17 2 3 3" xfId="4714"/>
    <cellStyle name="Percent 17 2 4" xfId="4715"/>
    <cellStyle name="Percent 17 2 5" xfId="4930"/>
    <cellStyle name="Percent 17 3" xfId="4716"/>
    <cellStyle name="Percent 17 3 2" xfId="4717"/>
    <cellStyle name="Percent 17 4" xfId="4718"/>
    <cellStyle name="Percent 17 5" xfId="4931"/>
    <cellStyle name="Percent 17 6" xfId="4708"/>
    <cellStyle name="Percent 18" xfId="2790"/>
    <cellStyle name="Percent 18 2" xfId="4719"/>
    <cellStyle name="Percent 19" xfId="2921"/>
    <cellStyle name="Percent 19 2" xfId="4720"/>
    <cellStyle name="Percent 2" xfId="678"/>
    <cellStyle name="Percent 2 2" xfId="679"/>
    <cellStyle name="Percent 2 2 2" xfId="680"/>
    <cellStyle name="Percent 2 2 2 2" xfId="681"/>
    <cellStyle name="Percent 2 2 3" xfId="682"/>
    <cellStyle name="Percent 2 3" xfId="683"/>
    <cellStyle name="Percent 2 3 2" xfId="684"/>
    <cellStyle name="Percent 2 4" xfId="685"/>
    <cellStyle name="Percent 2 5" xfId="1905"/>
    <cellStyle name="Percent 2 5 2" xfId="4722"/>
    <cellStyle name="Percent 2 5 2 2" xfId="5438"/>
    <cellStyle name="Percent 2 5 3" xfId="5437"/>
    <cellStyle name="Percent 2 5 4" xfId="4721"/>
    <cellStyle name="Percent 2 6" xfId="2996"/>
    <cellStyle name="Percent 2 6 2" xfId="4929"/>
    <cellStyle name="Percent 2 6 3" xfId="4723"/>
    <cellStyle name="Percent 2 7" xfId="4724"/>
    <cellStyle name="Percent 2 8" xfId="4725"/>
    <cellStyle name="Percent 2 9" xfId="5436"/>
    <cellStyle name="Percent 20" xfId="2975"/>
    <cellStyle name="Percent 20 2" xfId="4726"/>
    <cellStyle name="Percent 21" xfId="2979"/>
    <cellStyle name="Percent 21 2" xfId="4728"/>
    <cellStyle name="Percent 21 2 2" xfId="4729"/>
    <cellStyle name="Percent 21 3" xfId="4730"/>
    <cellStyle name="Percent 21 4" xfId="4928"/>
    <cellStyle name="Percent 21 5" xfId="4727"/>
    <cellStyle name="Percent 22" xfId="2971"/>
    <cellStyle name="Percent 22 2" xfId="4732"/>
    <cellStyle name="Percent 22 2 2" xfId="4733"/>
    <cellStyle name="Percent 22 3" xfId="4734"/>
    <cellStyle name="Percent 22 4" xfId="4927"/>
    <cellStyle name="Percent 22 5" xfId="4731"/>
    <cellStyle name="Percent 23" xfId="2967"/>
    <cellStyle name="Percent 23 2" xfId="5439"/>
    <cellStyle name="Percent 24" xfId="4735"/>
    <cellStyle name="Percent 25" xfId="4736"/>
    <cellStyle name="Percent 25 2" xfId="4926"/>
    <cellStyle name="Percent 25 2 2" xfId="5473"/>
    <cellStyle name="Percent 26" xfId="4737"/>
    <cellStyle name="Percent 26 2" xfId="4925"/>
    <cellStyle name="Percent 26 2 2" xfId="5472"/>
    <cellStyle name="Percent 27" xfId="4738"/>
    <cellStyle name="Percent 28" xfId="4739"/>
    <cellStyle name="Percent 29" xfId="4740"/>
    <cellStyle name="Percent 3" xfId="686"/>
    <cellStyle name="Percent 3 2" xfId="687"/>
    <cellStyle name="Percent 3 2 2" xfId="688"/>
    <cellStyle name="Percent 3 2 2 2" xfId="689"/>
    <cellStyle name="Percent 3 2 3" xfId="690"/>
    <cellStyle name="Percent 3 2 3 2" xfId="691"/>
    <cellStyle name="Percent 3 2 4" xfId="692"/>
    <cellStyle name="Percent 3 3" xfId="693"/>
    <cellStyle name="Percent 3 4" xfId="2215"/>
    <cellStyle name="Percent 3 4 2" xfId="4919"/>
    <cellStyle name="Percent 3 4 3" xfId="4742"/>
    <cellStyle name="Percent 3 5" xfId="4743"/>
    <cellStyle name="Percent 3 6" xfId="4920"/>
    <cellStyle name="Percent 3 7" xfId="4741"/>
    <cellStyle name="Percent 30" xfId="4744"/>
    <cellStyle name="Percent 31" xfId="4745"/>
    <cellStyle name="Percent 32" xfId="4746"/>
    <cellStyle name="Percent 33" xfId="4747"/>
    <cellStyle name="Percent 34" xfId="4748"/>
    <cellStyle name="Percent 35" xfId="4749"/>
    <cellStyle name="Percent 36" xfId="4750"/>
    <cellStyle name="Percent 36 2" xfId="5440"/>
    <cellStyle name="Percent 37" xfId="4751"/>
    <cellStyle name="Percent 37 2" xfId="5441"/>
    <cellStyle name="Percent 38" xfId="4752"/>
    <cellStyle name="Percent 38 2" xfId="5442"/>
    <cellStyle name="Percent 39" xfId="4753"/>
    <cellStyle name="Percent 39 2" xfId="5443"/>
    <cellStyle name="Percent 4" xfId="694"/>
    <cellStyle name="Percent 4 2" xfId="695"/>
    <cellStyle name="Percent 4 2 2" xfId="696"/>
    <cellStyle name="Percent 4 3" xfId="697"/>
    <cellStyle name="Percent 4 3 2" xfId="698"/>
    <cellStyle name="Percent 4 4" xfId="699"/>
    <cellStyle name="Percent 4 5" xfId="2216"/>
    <cellStyle name="Percent 4 5 2" xfId="5444"/>
    <cellStyle name="Percent 4 5 3" xfId="4754"/>
    <cellStyle name="Percent 4 6" xfId="4755"/>
    <cellStyle name="Percent 4 6 2" xfId="5445"/>
    <cellStyle name="Percent 4 7" xfId="4918"/>
    <cellStyle name="Percent 40" xfId="4756"/>
    <cellStyle name="Percent 40 2" xfId="5446"/>
    <cellStyle name="Percent 41" xfId="4757"/>
    <cellStyle name="Percent 41 2" xfId="5447"/>
    <cellStyle name="Percent 42" xfId="4758"/>
    <cellStyle name="Percent 42 2" xfId="5448"/>
    <cellStyle name="Percent 43" xfId="4759"/>
    <cellStyle name="Percent 43 2" xfId="5449"/>
    <cellStyle name="Percent 44" xfId="4760"/>
    <cellStyle name="Percent 44 2" xfId="5450"/>
    <cellStyle name="Percent 45" xfId="4761"/>
    <cellStyle name="Percent 45 2" xfId="5451"/>
    <cellStyle name="Percent 46" xfId="2995"/>
    <cellStyle name="Percent 47" xfId="5259"/>
    <cellStyle name="Percent 48" xfId="4924"/>
    <cellStyle name="Percent 49" xfId="5255"/>
    <cellStyle name="Percent 5" xfId="700"/>
    <cellStyle name="Percent 5 2" xfId="2217"/>
    <cellStyle name="Percent 5 2 2" xfId="4763"/>
    <cellStyle name="Percent 5 2 3" xfId="4916"/>
    <cellStyle name="Percent 5 2 4" xfId="4762"/>
    <cellStyle name="Percent 5 3" xfId="4917"/>
    <cellStyle name="Percent 50" xfId="4923"/>
    <cellStyle name="Percent 51" xfId="5256"/>
    <cellStyle name="Percent 52" xfId="4922"/>
    <cellStyle name="Percent 53" xfId="5257"/>
    <cellStyle name="Percent 54" xfId="4921"/>
    <cellStyle name="Percent 55" xfId="5258"/>
    <cellStyle name="Percent 56" xfId="5353"/>
    <cellStyle name="Percent 57" xfId="5482"/>
    <cellStyle name="Percent 58" xfId="5484"/>
    <cellStyle name="Percent 6" xfId="1649"/>
    <cellStyle name="Percent 7" xfId="1650"/>
    <cellStyle name="Percent 8" xfId="2381"/>
    <cellStyle name="Percent 8 2" xfId="4765"/>
    <cellStyle name="Percent 8 2 2" xfId="4766"/>
    <cellStyle name="Percent 8 2 2 2" xfId="4767"/>
    <cellStyle name="Percent 8 2 3" xfId="4768"/>
    <cellStyle name="Percent 8 2 4" xfId="4914"/>
    <cellStyle name="Percent 8 3" xfId="4769"/>
    <cellStyle name="Percent 8 3 2" xfId="4770"/>
    <cellStyle name="Percent 8 4" xfId="4771"/>
    <cellStyle name="Percent 8 5" xfId="4915"/>
    <cellStyle name="Percent 8 6" xfId="4764"/>
    <cellStyle name="Percent 9" xfId="2394"/>
    <cellStyle name="Percentuale 2" xfId="2717"/>
    <cellStyle name="Përqindje 2" xfId="1896"/>
    <cellStyle name="Përqindje 2 2" xfId="2227"/>
    <cellStyle name="Përqindje 2 2 2" xfId="2667"/>
    <cellStyle name="Përqindje 2 3" xfId="2666"/>
    <cellStyle name="Përqindje 3" xfId="2229"/>
    <cellStyle name="Pourcentage_pldt" xfId="1651"/>
    <cellStyle name="Preliminary_Data" xfId="1652"/>
    <cellStyle name="Presje 2" xfId="1897"/>
    <cellStyle name="Presje 2 2" xfId="2228"/>
    <cellStyle name="Presje 2 2 2" xfId="2669"/>
    <cellStyle name="Presje 2 3" xfId="2668"/>
    <cellStyle name="Presje 3" xfId="2230"/>
    <cellStyle name="Prices_Data" xfId="1653"/>
    <cellStyle name="Prozent 10" xfId="701"/>
    <cellStyle name="Prozent 10 2" xfId="702"/>
    <cellStyle name="Prozent 10 3" xfId="703"/>
    <cellStyle name="Prozent 10 4" xfId="704"/>
    <cellStyle name="Prozent 10 4 2" xfId="705"/>
    <cellStyle name="Prozent 10 5" xfId="706"/>
    <cellStyle name="Prozent 10 5 2" xfId="707"/>
    <cellStyle name="Prozent 10 6" xfId="708"/>
    <cellStyle name="Prozent 10 7" xfId="709"/>
    <cellStyle name="Prozent 10 7 2" xfId="710"/>
    <cellStyle name="Prozent 11" xfId="711"/>
    <cellStyle name="Prozent 11 2" xfId="712"/>
    <cellStyle name="Prozent 11 2 2" xfId="713"/>
    <cellStyle name="Prozent 11 3" xfId="714"/>
    <cellStyle name="Prozent 11 3 2" xfId="715"/>
    <cellStyle name="Prozent 11 4" xfId="716"/>
    <cellStyle name="Prozent 11 4 2" xfId="717"/>
    <cellStyle name="Prozent 11 4 2 2" xfId="718"/>
    <cellStyle name="Prozent 11 4 3" xfId="719"/>
    <cellStyle name="Prozent 11 5" xfId="720"/>
    <cellStyle name="Prozent 12" xfId="721"/>
    <cellStyle name="Prozent 12 2" xfId="722"/>
    <cellStyle name="Prozent 12 2 2" xfId="723"/>
    <cellStyle name="Prozent 12 3" xfId="724"/>
    <cellStyle name="Prozent 12 3 2" xfId="725"/>
    <cellStyle name="Prozent 12 3 2 2" xfId="726"/>
    <cellStyle name="Prozent 12 3 3" xfId="727"/>
    <cellStyle name="Prozent 12 4" xfId="728"/>
    <cellStyle name="Prozent 12 4 2" xfId="729"/>
    <cellStyle name="Prozent 12 4 2 2" xfId="730"/>
    <cellStyle name="Prozent 12 4 3" xfId="731"/>
    <cellStyle name="Prozent 12 5" xfId="732"/>
    <cellStyle name="Prozent 13" xfId="733"/>
    <cellStyle name="Prozent 13 2" xfId="734"/>
    <cellStyle name="Prozent 14" xfId="735"/>
    <cellStyle name="Prozent 14 2" xfId="736"/>
    <cellStyle name="Prozent 15" xfId="737"/>
    <cellStyle name="Prozent 16" xfId="738"/>
    <cellStyle name="Prozent 17" xfId="4772"/>
    <cellStyle name="Prozent 17 2" xfId="4773"/>
    <cellStyle name="Prozent 18" xfId="4774"/>
    <cellStyle name="Prozent 2" xfId="739"/>
    <cellStyle name="Prozent 2 2" xfId="740"/>
    <cellStyle name="Prozent 2 2 2" xfId="741"/>
    <cellStyle name="Prozent 2 2 3" xfId="742"/>
    <cellStyle name="Prozent 2 3" xfId="743"/>
    <cellStyle name="Prozent 2 3 2" xfId="744"/>
    <cellStyle name="Prozent 2 4" xfId="745"/>
    <cellStyle name="Prozent 3" xfId="746"/>
    <cellStyle name="Prozent 3 2" xfId="747"/>
    <cellStyle name="Prozent 4" xfId="748"/>
    <cellStyle name="Prozent 4 2" xfId="749"/>
    <cellStyle name="Prozent 4 2 2" xfId="750"/>
    <cellStyle name="Prozent 4 2 3" xfId="751"/>
    <cellStyle name="Prozent 4 3" xfId="752"/>
    <cellStyle name="Prozent 4 3 2" xfId="753"/>
    <cellStyle name="Prozent 4 3 2 2" xfId="754"/>
    <cellStyle name="Prozent 4 3 3" xfId="755"/>
    <cellStyle name="Prozent 4 4" xfId="756"/>
    <cellStyle name="Prozent 5" xfId="757"/>
    <cellStyle name="Prozent 5 2" xfId="758"/>
    <cellStyle name="Prozent 6" xfId="759"/>
    <cellStyle name="Prozent 6 2" xfId="760"/>
    <cellStyle name="Prozent 6 2 2" xfId="761"/>
    <cellStyle name="Prozent 6 2 3" xfId="762"/>
    <cellStyle name="Prozent 6 2 3 2" xfId="763"/>
    <cellStyle name="Prozent 6 2 3 2 2" xfId="2041"/>
    <cellStyle name="Prozent 6 2 3 2 2 2" xfId="2670"/>
    <cellStyle name="Prozent 6 2 3 2 2 2 2" xfId="4778"/>
    <cellStyle name="Prozent 6 2 3 2 2 3" xfId="4777"/>
    <cellStyle name="Prozent 6 2 3 2 3" xfId="2175"/>
    <cellStyle name="Prozent 6 2 3 2 3 2" xfId="2671"/>
    <cellStyle name="Prozent 6 2 3 2 3 3" xfId="4779"/>
    <cellStyle name="Prozent 6 2 3 2 4" xfId="1862"/>
    <cellStyle name="Prozent 6 2 3 2 5" xfId="2361"/>
    <cellStyle name="Prozent 6 2 3 2 6" xfId="4776"/>
    <cellStyle name="Prozent 6 2 3 3" xfId="2040"/>
    <cellStyle name="Prozent 6 2 3 3 2" xfId="2672"/>
    <cellStyle name="Prozent 6 2 3 3 2 2" xfId="4781"/>
    <cellStyle name="Prozent 6 2 3 3 3" xfId="4780"/>
    <cellStyle name="Prozent 6 2 3 4" xfId="2174"/>
    <cellStyle name="Prozent 6 2 3 4 2" xfId="2673"/>
    <cellStyle name="Prozent 6 2 3 4 3" xfId="4782"/>
    <cellStyle name="Prozent 6 2 3 5" xfId="1861"/>
    <cellStyle name="Prozent 6 2 3 6" xfId="2360"/>
    <cellStyle name="Prozent 6 2 3 7" xfId="4775"/>
    <cellStyle name="Prozent 6 3" xfId="764"/>
    <cellStyle name="Prozent 6 3 2" xfId="765"/>
    <cellStyle name="Prozent 6 3 3" xfId="766"/>
    <cellStyle name="Prozent 6 3 3 2" xfId="767"/>
    <cellStyle name="Prozent 6 3 3 2 2" xfId="2043"/>
    <cellStyle name="Prozent 6 3 3 2 2 2" xfId="2674"/>
    <cellStyle name="Prozent 6 3 3 2 2 2 2" xfId="4786"/>
    <cellStyle name="Prozent 6 3 3 2 2 3" xfId="4785"/>
    <cellStyle name="Prozent 6 3 3 2 3" xfId="2177"/>
    <cellStyle name="Prozent 6 3 3 2 3 2" xfId="2675"/>
    <cellStyle name="Prozent 6 3 3 2 3 3" xfId="4787"/>
    <cellStyle name="Prozent 6 3 3 2 4" xfId="1864"/>
    <cellStyle name="Prozent 6 3 3 2 5" xfId="2363"/>
    <cellStyle name="Prozent 6 3 3 2 6" xfId="4784"/>
    <cellStyle name="Prozent 6 3 3 3" xfId="2042"/>
    <cellStyle name="Prozent 6 3 3 3 2" xfId="2676"/>
    <cellStyle name="Prozent 6 3 3 3 2 2" xfId="4789"/>
    <cellStyle name="Prozent 6 3 3 3 3" xfId="4788"/>
    <cellStyle name="Prozent 6 3 3 4" xfId="2176"/>
    <cellStyle name="Prozent 6 3 3 4 2" xfId="2677"/>
    <cellStyle name="Prozent 6 3 3 4 3" xfId="4790"/>
    <cellStyle name="Prozent 6 3 3 5" xfId="1863"/>
    <cellStyle name="Prozent 6 3 3 6" xfId="2362"/>
    <cellStyle name="Prozent 6 3 3 7" xfId="4783"/>
    <cellStyle name="Prozent 6 4" xfId="768"/>
    <cellStyle name="Prozent 6 5" xfId="769"/>
    <cellStyle name="Prozent 6 6" xfId="770"/>
    <cellStyle name="Prozent 6 6 2" xfId="771"/>
    <cellStyle name="Prozent 6 6 2 2" xfId="2045"/>
    <cellStyle name="Prozent 6 6 2 2 2" xfId="2678"/>
    <cellStyle name="Prozent 6 6 2 2 2 2" xfId="4794"/>
    <cellStyle name="Prozent 6 6 2 2 3" xfId="4793"/>
    <cellStyle name="Prozent 6 6 2 3" xfId="2179"/>
    <cellStyle name="Prozent 6 6 2 3 2" xfId="2679"/>
    <cellStyle name="Prozent 6 6 2 3 3" xfId="4795"/>
    <cellStyle name="Prozent 6 6 2 4" xfId="1866"/>
    <cellStyle name="Prozent 6 6 2 5" xfId="2365"/>
    <cellStyle name="Prozent 6 6 2 6" xfId="4792"/>
    <cellStyle name="Prozent 6 6 3" xfId="2044"/>
    <cellStyle name="Prozent 6 6 3 2" xfId="2680"/>
    <cellStyle name="Prozent 6 6 3 2 2" xfId="4797"/>
    <cellStyle name="Prozent 6 6 3 3" xfId="4796"/>
    <cellStyle name="Prozent 6 6 4" xfId="2178"/>
    <cellStyle name="Prozent 6 6 4 2" xfId="2681"/>
    <cellStyle name="Prozent 6 6 4 3" xfId="4798"/>
    <cellStyle name="Prozent 6 6 5" xfId="1865"/>
    <cellStyle name="Prozent 6 6 6" xfId="2364"/>
    <cellStyle name="Prozent 6 6 7" xfId="4791"/>
    <cellStyle name="Prozent 6 7" xfId="772"/>
    <cellStyle name="Prozent 7" xfId="773"/>
    <cellStyle name="Prozent 7 2" xfId="774"/>
    <cellStyle name="Prozent 8" xfId="775"/>
    <cellStyle name="Prozent 8 2" xfId="776"/>
    <cellStyle name="Prozent 8 2 2" xfId="777"/>
    <cellStyle name="Prozent 8 3" xfId="778"/>
    <cellStyle name="Prozent 9" xfId="779"/>
    <cellStyle name="Prozent 9 2" xfId="780"/>
    <cellStyle name="Prozent 9 2 2" xfId="781"/>
    <cellStyle name="Prozent 9 2 3" xfId="782"/>
    <cellStyle name="Prozent 9 3" xfId="783"/>
    <cellStyle name="Report Extracted" xfId="784"/>
    <cellStyle name="Report Title b" xfId="785"/>
    <cellStyle name="RepPack Input Number" xfId="786"/>
    <cellStyle name="RepPack Input Number 2" xfId="787"/>
    <cellStyle name="RepPack Sum" xfId="788"/>
    <cellStyle name="RepPack Sum 2" xfId="789"/>
    <cellStyle name="RepPack Sum_Comments" xfId="790"/>
    <cellStyle name="RepPack Text" xfId="791"/>
    <cellStyle name="Rli+re" xfId="792"/>
    <cellStyle name="Rlinks" xfId="793"/>
    <cellStyle name="Roben" xfId="794"/>
    <cellStyle name="Roben 2" xfId="2730"/>
    <cellStyle name="Roben 3" xfId="2757"/>
    <cellStyle name="Roben 4" xfId="4799"/>
    <cellStyle name="Rrechts" xfId="795"/>
    <cellStyle name="Rrechts 2" xfId="4800"/>
    <cellStyle name="Runten" xfId="796"/>
    <cellStyle name="Runten 2" xfId="4801"/>
    <cellStyle name="Runten 2 2" xfId="4802"/>
    <cellStyle name="Runten 2 2 2" xfId="4803"/>
    <cellStyle name="Runten 2 2 2 2" xfId="5455"/>
    <cellStyle name="Runten 2 2 3" xfId="5454"/>
    <cellStyle name="Runten 2 3" xfId="5453"/>
    <cellStyle name="Runten 3" xfId="4804"/>
    <cellStyle name="Runten 3 2" xfId="4805"/>
    <cellStyle name="Runten 3 2 2" xfId="5457"/>
    <cellStyle name="Runten 3 3" xfId="5456"/>
    <cellStyle name="Runten 4" xfId="5452"/>
    <cellStyle name="Salida" xfId="797"/>
    <cellStyle name="Salida 2" xfId="2903"/>
    <cellStyle name="Salida 3" xfId="2925"/>
    <cellStyle name="Salida 4" xfId="4806"/>
    <cellStyle name="SAPBEXaggData" xfId="1654"/>
    <cellStyle name="SAPBEXaggData 2" xfId="2797"/>
    <cellStyle name="SAPBEXaggData 3" xfId="2754"/>
    <cellStyle name="SAPBEXaggData 4" xfId="2963"/>
    <cellStyle name="SAPBEXaggData 5" xfId="4807"/>
    <cellStyle name="SAPBEXaggDataEmph" xfId="1655"/>
    <cellStyle name="SAPBEXaggDataEmph 2" xfId="2798"/>
    <cellStyle name="SAPBEXaggDataEmph 3" xfId="2753"/>
    <cellStyle name="SAPBEXaggDataEmph 4" xfId="2962"/>
    <cellStyle name="SAPBEXaggDataEmph 5" xfId="4808"/>
    <cellStyle name="SAPBEXaggItem" xfId="1656"/>
    <cellStyle name="SAPBEXaggItem 2" xfId="2799"/>
    <cellStyle name="SAPBEXaggItem 3" xfId="2857"/>
    <cellStyle name="SAPBEXaggItem 4" xfId="2961"/>
    <cellStyle name="SAPBEXaggItem 5" xfId="4809"/>
    <cellStyle name="SAPBEXaggItemX" xfId="1657"/>
    <cellStyle name="SAPBEXaggItemX 2" xfId="2800"/>
    <cellStyle name="SAPBEXaggItemX 3" xfId="2856"/>
    <cellStyle name="SAPBEXaggItemX 4" xfId="2960"/>
    <cellStyle name="SAPBEXaggItemX 5" xfId="4810"/>
    <cellStyle name="SAPBEXchaText" xfId="1658"/>
    <cellStyle name="SAPBEXexcBad7" xfId="1659"/>
    <cellStyle name="SAPBEXexcBad7 2" xfId="2801"/>
    <cellStyle name="SAPBEXexcBad7 3" xfId="2855"/>
    <cellStyle name="SAPBEXexcBad7 4" xfId="2959"/>
    <cellStyle name="SAPBEXexcBad7 5" xfId="4811"/>
    <cellStyle name="SAPBEXexcBad8" xfId="1660"/>
    <cellStyle name="SAPBEXexcBad8 2" xfId="2802"/>
    <cellStyle name="SAPBEXexcBad8 3" xfId="2854"/>
    <cellStyle name="SAPBEXexcBad8 4" xfId="2958"/>
    <cellStyle name="SAPBEXexcBad8 5" xfId="4812"/>
    <cellStyle name="SAPBEXexcBad9" xfId="1661"/>
    <cellStyle name="SAPBEXexcBad9 2" xfId="2803"/>
    <cellStyle name="SAPBEXexcBad9 3" xfId="2853"/>
    <cellStyle name="SAPBEXexcBad9 4" xfId="2957"/>
    <cellStyle name="SAPBEXexcBad9 5" xfId="4813"/>
    <cellStyle name="SAPBEXexcCritical4" xfId="1662"/>
    <cellStyle name="SAPBEXexcCritical4 2" xfId="2804"/>
    <cellStyle name="SAPBEXexcCritical4 3" xfId="2752"/>
    <cellStyle name="SAPBEXexcCritical4 4" xfId="2956"/>
    <cellStyle name="SAPBEXexcCritical4 5" xfId="4814"/>
    <cellStyle name="SAPBEXexcCritical5" xfId="1663"/>
    <cellStyle name="SAPBEXexcCritical5 2" xfId="2805"/>
    <cellStyle name="SAPBEXexcCritical5 3" xfId="2852"/>
    <cellStyle name="SAPBEXexcCritical5 4" xfId="2955"/>
    <cellStyle name="SAPBEXexcCritical5 5" xfId="4815"/>
    <cellStyle name="SAPBEXexcCritical6" xfId="1664"/>
    <cellStyle name="SAPBEXexcCritical6 2" xfId="2806"/>
    <cellStyle name="SAPBEXexcCritical6 3" xfId="2751"/>
    <cellStyle name="SAPBEXexcCritical6 4" xfId="2954"/>
    <cellStyle name="SAPBEXexcCritical6 5" xfId="4816"/>
    <cellStyle name="SAPBEXexcGood1" xfId="1665"/>
    <cellStyle name="SAPBEXexcGood1 2" xfId="2807"/>
    <cellStyle name="SAPBEXexcGood1 3" xfId="2750"/>
    <cellStyle name="SAPBEXexcGood1 4" xfId="2953"/>
    <cellStyle name="SAPBEXexcGood1 5" xfId="4817"/>
    <cellStyle name="SAPBEXexcGood2" xfId="1666"/>
    <cellStyle name="SAPBEXexcGood2 2" xfId="2808"/>
    <cellStyle name="SAPBEXexcGood2 3" xfId="2749"/>
    <cellStyle name="SAPBEXexcGood2 4" xfId="2952"/>
    <cellStyle name="SAPBEXexcGood2 5" xfId="4818"/>
    <cellStyle name="SAPBEXexcGood3" xfId="1667"/>
    <cellStyle name="SAPBEXexcGood3 2" xfId="2809"/>
    <cellStyle name="SAPBEXexcGood3 3" xfId="2748"/>
    <cellStyle name="SAPBEXexcGood3 4" xfId="2951"/>
    <cellStyle name="SAPBEXexcGood3 5" xfId="4819"/>
    <cellStyle name="SAPBEXfilterDrill" xfId="1668"/>
    <cellStyle name="SAPBEXfilterItem" xfId="1669"/>
    <cellStyle name="SAPBEXfilterText" xfId="1670"/>
    <cellStyle name="SAPBEXformats" xfId="1671"/>
    <cellStyle name="SAPBEXformats 2" xfId="2810"/>
    <cellStyle name="SAPBEXformats 3" xfId="2897"/>
    <cellStyle name="SAPBEXformats 4" xfId="2950"/>
    <cellStyle name="SAPBEXformats 5" xfId="4820"/>
    <cellStyle name="SAPBEXheaderItem" xfId="1672"/>
    <cellStyle name="SAPBEXheaderText" xfId="1673"/>
    <cellStyle name="SAPBEXHLevel0" xfId="1674"/>
    <cellStyle name="SAPBEXHLevel0 2" xfId="2811"/>
    <cellStyle name="SAPBEXHLevel0 2 2" xfId="5458"/>
    <cellStyle name="SAPBEXHLevel0 3" xfId="2892"/>
    <cellStyle name="SAPBEXHLevel0 4" xfId="2949"/>
    <cellStyle name="SAPBEXHLevel0 5" xfId="4821"/>
    <cellStyle name="SAPBEXHLevel0X" xfId="1675"/>
    <cellStyle name="SAPBEXHLevel0X 2" xfId="2812"/>
    <cellStyle name="SAPBEXHLevel0X 2 2" xfId="5459"/>
    <cellStyle name="SAPBEXHLevel0X 3" xfId="2747"/>
    <cellStyle name="SAPBEXHLevel0X 4" xfId="2948"/>
    <cellStyle name="SAPBEXHLevel0X 5" xfId="4822"/>
    <cellStyle name="SAPBEXHLevel1" xfId="1676"/>
    <cellStyle name="SAPBEXHLevel1 2" xfId="2813"/>
    <cellStyle name="SAPBEXHLevel1 2 2" xfId="5460"/>
    <cellStyle name="SAPBEXHLevel1 3" xfId="2746"/>
    <cellStyle name="SAPBEXHLevel1 4" xfId="2947"/>
    <cellStyle name="SAPBEXHLevel1 5" xfId="4823"/>
    <cellStyle name="SAPBEXHLevel1X" xfId="1677"/>
    <cellStyle name="SAPBEXHLevel1X 2" xfId="2814"/>
    <cellStyle name="SAPBEXHLevel1X 2 2" xfId="5461"/>
    <cellStyle name="SAPBEXHLevel1X 3" xfId="2745"/>
    <cellStyle name="SAPBEXHLevel1X 4" xfId="2946"/>
    <cellStyle name="SAPBEXHLevel1X 5" xfId="4824"/>
    <cellStyle name="SAPBEXHLevel2" xfId="1678"/>
    <cellStyle name="SAPBEXHLevel2 2" xfId="2815"/>
    <cellStyle name="SAPBEXHLevel2 2 2" xfId="5462"/>
    <cellStyle name="SAPBEXHLevel2 3" xfId="2851"/>
    <cellStyle name="SAPBEXHLevel2 4" xfId="2945"/>
    <cellStyle name="SAPBEXHLevel2 5" xfId="4825"/>
    <cellStyle name="SAPBEXHLevel2X" xfId="1679"/>
    <cellStyle name="SAPBEXHLevel2X 2" xfId="2816"/>
    <cellStyle name="SAPBEXHLevel2X 2 2" xfId="5463"/>
    <cellStyle name="SAPBEXHLevel2X 3" xfId="2850"/>
    <cellStyle name="SAPBEXHLevel2X 4" xfId="2944"/>
    <cellStyle name="SAPBEXHLevel2X 5" xfId="4826"/>
    <cellStyle name="SAPBEXHLevel3" xfId="1680"/>
    <cellStyle name="SAPBEXHLevel3 2" xfId="2817"/>
    <cellStyle name="SAPBEXHLevel3 2 2" xfId="5464"/>
    <cellStyle name="SAPBEXHLevel3 3" xfId="2849"/>
    <cellStyle name="SAPBEXHLevel3 4" xfId="2943"/>
    <cellStyle name="SAPBEXHLevel3 5" xfId="4827"/>
    <cellStyle name="SAPBEXHLevel3X" xfId="1681"/>
    <cellStyle name="SAPBEXHLevel3X 2" xfId="2818"/>
    <cellStyle name="SAPBEXHLevel3X 2 2" xfId="5465"/>
    <cellStyle name="SAPBEXHLevel3X 3" xfId="2848"/>
    <cellStyle name="SAPBEXHLevel3X 4" xfId="2942"/>
    <cellStyle name="SAPBEXHLevel3X 5" xfId="4828"/>
    <cellStyle name="SAPBEXinputData" xfId="1682"/>
    <cellStyle name="SAPBEXinputData 2" xfId="2941"/>
    <cellStyle name="SAPBEXresData" xfId="1683"/>
    <cellStyle name="SAPBEXresData 2" xfId="2819"/>
    <cellStyle name="SAPBEXresData 3" xfId="2744"/>
    <cellStyle name="SAPBEXresData 4" xfId="2940"/>
    <cellStyle name="SAPBEXresData 5" xfId="4829"/>
    <cellStyle name="SAPBEXresDataEmph" xfId="1684"/>
    <cellStyle name="SAPBEXresDataEmph 2" xfId="2820"/>
    <cellStyle name="SAPBEXresDataEmph 3" xfId="2876"/>
    <cellStyle name="SAPBEXresDataEmph 4" xfId="2939"/>
    <cellStyle name="SAPBEXresDataEmph 5" xfId="4830"/>
    <cellStyle name="SAPBEXresItem" xfId="1685"/>
    <cellStyle name="SAPBEXresItem 2" xfId="2821"/>
    <cellStyle name="SAPBEXresItem 3" xfId="2743"/>
    <cellStyle name="SAPBEXresItem 4" xfId="2938"/>
    <cellStyle name="SAPBEXresItem 5" xfId="4831"/>
    <cellStyle name="SAPBEXresItemX" xfId="1686"/>
    <cellStyle name="SAPBEXresItemX 2" xfId="2822"/>
    <cellStyle name="SAPBEXresItemX 3" xfId="2871"/>
    <cellStyle name="SAPBEXresItemX 4" xfId="2937"/>
    <cellStyle name="SAPBEXresItemX 5" xfId="4832"/>
    <cellStyle name="SAPBEXstdData" xfId="1687"/>
    <cellStyle name="SAPBEXstdData 2" xfId="2823"/>
    <cellStyle name="SAPBEXstdData 3" xfId="2875"/>
    <cellStyle name="SAPBEXstdData 4" xfId="2936"/>
    <cellStyle name="SAPBEXstdData 5" xfId="4833"/>
    <cellStyle name="SAPBEXstdDataEmph" xfId="1688"/>
    <cellStyle name="SAPBEXstdDataEmph 2" xfId="2824"/>
    <cellStyle name="SAPBEXstdDataEmph 3" xfId="2742"/>
    <cellStyle name="SAPBEXstdDataEmph 4" xfId="2935"/>
    <cellStyle name="SAPBEXstdDataEmph 5" xfId="4834"/>
    <cellStyle name="SAPBEXstdItem" xfId="1689"/>
    <cellStyle name="SAPBEXstdItem 2" xfId="2825"/>
    <cellStyle name="SAPBEXstdItem 3" xfId="2842"/>
    <cellStyle name="SAPBEXstdItem 4" xfId="2934"/>
    <cellStyle name="SAPBEXstdItem 5" xfId="4835"/>
    <cellStyle name="SAPBEXstdItemX" xfId="1690"/>
    <cellStyle name="SAPBEXstdItemX 2" xfId="2826"/>
    <cellStyle name="SAPBEXstdItemX 3" xfId="2874"/>
    <cellStyle name="SAPBEXstdItemX 4" xfId="2933"/>
    <cellStyle name="SAPBEXstdItemX 5" xfId="4836"/>
    <cellStyle name="SAPBEXtitle" xfId="1691"/>
    <cellStyle name="SAPBEXundefined" xfId="1692"/>
    <cellStyle name="SAPBEXundefined 2" xfId="2827"/>
    <cellStyle name="SAPBEXundefined 3" xfId="2881"/>
    <cellStyle name="SAPBEXundefined 4" xfId="2932"/>
    <cellStyle name="SAPBEXundefined 5" xfId="4837"/>
    <cellStyle name="Schlecht" xfId="1693"/>
    <cellStyle name="Schlecht 2" xfId="798"/>
    <cellStyle name="Schlecht 2 2" xfId="799"/>
    <cellStyle name="Schlecht 3" xfId="800"/>
    <cellStyle name="Schlecht 4" xfId="801"/>
    <cellStyle name="Schlecht 4 2" xfId="802"/>
    <cellStyle name="Schlecht 5" xfId="4838"/>
    <cellStyle name="Sheet Title" xfId="1694"/>
    <cellStyle name="Smart Bold" xfId="1695"/>
    <cellStyle name="Smart Bold 2" xfId="4913"/>
    <cellStyle name="Smart Bold 3" xfId="4839"/>
    <cellStyle name="Smart Forecast" xfId="1696"/>
    <cellStyle name="Smart Forecast 2" xfId="4912"/>
    <cellStyle name="Smart Forecast 3" xfId="4840"/>
    <cellStyle name="Smart General" xfId="1697"/>
    <cellStyle name="Smart Highlight" xfId="1698"/>
    <cellStyle name="Smart Highlight 2" xfId="4911"/>
    <cellStyle name="Smart Highlight 3" xfId="4841"/>
    <cellStyle name="Smart Percent" xfId="1699"/>
    <cellStyle name="Smart Source" xfId="1700"/>
    <cellStyle name="Smart Subtitle 1" xfId="1701"/>
    <cellStyle name="Smart Subtitle 1 2" xfId="4910"/>
    <cellStyle name="Smart Subtitle 1 3" xfId="4842"/>
    <cellStyle name="Smart Subtitle 2" xfId="1702"/>
    <cellStyle name="Smart Subtitle 2 2" xfId="4909"/>
    <cellStyle name="Smart Subtitle 2 3" xfId="4843"/>
    <cellStyle name="Smart Subtotal" xfId="1703"/>
    <cellStyle name="Smart Subtotal 2" xfId="4908"/>
    <cellStyle name="Smart Subtotal 3" xfId="4844"/>
    <cellStyle name="Smart Title" xfId="1704"/>
    <cellStyle name="Smart Title 2" xfId="4907"/>
    <cellStyle name="Smart Title 3" xfId="4845"/>
    <cellStyle name="Smart Total" xfId="1705"/>
    <cellStyle name="Smart Total 2" xfId="4906"/>
    <cellStyle name="Smart Total 3" xfId="4846"/>
    <cellStyle name="Standaard_99OZtotaal" xfId="1706"/>
    <cellStyle name="Standard 10" xfId="803"/>
    <cellStyle name="Standard 10 2" xfId="1742"/>
    <cellStyle name="Standard 10 2 2" xfId="2223"/>
    <cellStyle name="Standard 10 2 2 2" xfId="2683"/>
    <cellStyle name="Standard 10 2 3" xfId="1892"/>
    <cellStyle name="Standard 10 2 4" xfId="2682"/>
    <cellStyle name="Standard 11" xfId="804"/>
    <cellStyle name="Standard 11 2" xfId="805"/>
    <cellStyle name="Standard 11 2 2" xfId="806"/>
    <cellStyle name="Standard 11 3" xfId="807"/>
    <cellStyle name="Standard 11 4" xfId="808"/>
    <cellStyle name="Standard 11 4 2" xfId="809"/>
    <cellStyle name="Standard 12" xfId="810"/>
    <cellStyle name="Standard 12 2" xfId="811"/>
    <cellStyle name="Standard 13" xfId="812"/>
    <cellStyle name="Standard 13 2" xfId="813"/>
    <cellStyle name="Standard 13 3" xfId="814"/>
    <cellStyle name="Standard 14" xfId="815"/>
    <cellStyle name="Standard 14 2" xfId="816"/>
    <cellStyle name="Standard 14 2 2" xfId="817"/>
    <cellStyle name="Standard 15" xfId="818"/>
    <cellStyle name="Standard 15 2" xfId="819"/>
    <cellStyle name="Standard 16" xfId="820"/>
    <cellStyle name="Standard 16 2" xfId="821"/>
    <cellStyle name="Standard 17" xfId="822"/>
    <cellStyle name="Standard 17 2" xfId="823"/>
    <cellStyle name="Standard 17 2 2" xfId="2047"/>
    <cellStyle name="Standard 17 2 2 2" xfId="2684"/>
    <cellStyle name="Standard 17 2 3" xfId="2181"/>
    <cellStyle name="Standard 17 2 3 2" xfId="2685"/>
    <cellStyle name="Standard 17 2 4" xfId="1868"/>
    <cellStyle name="Standard 17 2 5" xfId="2367"/>
    <cellStyle name="Standard 17 3" xfId="2046"/>
    <cellStyle name="Standard 17 3 2" xfId="2686"/>
    <cellStyle name="Standard 17 4" xfId="2180"/>
    <cellStyle name="Standard 17 4 2" xfId="2687"/>
    <cellStyle name="Standard 17 5" xfId="1867"/>
    <cellStyle name="Standard 17 6" xfId="2366"/>
    <cellStyle name="Standard 18" xfId="824"/>
    <cellStyle name="Standard 19" xfId="825"/>
    <cellStyle name="Standard 19 2" xfId="2048"/>
    <cellStyle name="Standard 19 2 2" xfId="2688"/>
    <cellStyle name="Standard 19 3" xfId="2182"/>
    <cellStyle name="Standard 19 3 2" xfId="2689"/>
    <cellStyle name="Standard 19 4" xfId="1869"/>
    <cellStyle name="Standard 19 5" xfId="2368"/>
    <cellStyle name="Standard 2" xfId="826"/>
    <cellStyle name="Standard 2 2" xfId="827"/>
    <cellStyle name="Standard 2 2 2" xfId="828"/>
    <cellStyle name="Standard 2 2 2 2" xfId="829"/>
    <cellStyle name="Standard 2 2 2 2 2" xfId="830"/>
    <cellStyle name="Standard 2 2 2 3" xfId="831"/>
    <cellStyle name="Standard 2 2 3" xfId="832"/>
    <cellStyle name="Standard 2 2 4" xfId="833"/>
    <cellStyle name="Standard 2 2 4 2" xfId="834"/>
    <cellStyle name="Standard 2 2 5" xfId="835"/>
    <cellStyle name="Standard 2 2 5 2" xfId="836"/>
    <cellStyle name="Standard 2 3" xfId="837"/>
    <cellStyle name="Standard 2 3 2" xfId="838"/>
    <cellStyle name="Standard 2 3 3" xfId="2188"/>
    <cellStyle name="Standard 2 4" xfId="839"/>
    <cellStyle name="Standard 2 4 2" xfId="840"/>
    <cellStyle name="Standard 2 4 3" xfId="841"/>
    <cellStyle name="Standard 2 4 3 2" xfId="2049"/>
    <cellStyle name="Standard 2 4 3 2 2" xfId="2690"/>
    <cellStyle name="Standard 2 4 3 3" xfId="2183"/>
    <cellStyle name="Standard 2 4 3 3 2" xfId="2691"/>
    <cellStyle name="Standard 2 4 3 4" xfId="1870"/>
    <cellStyle name="Standard 2 4 3 5" xfId="2369"/>
    <cellStyle name="Standard 2 5" xfId="842"/>
    <cellStyle name="Standard 2_TAX2" xfId="843"/>
    <cellStyle name="Standard 20" xfId="844"/>
    <cellStyle name="Standard 20 2" xfId="845"/>
    <cellStyle name="Standard 21" xfId="846"/>
    <cellStyle name="Standard 21 2" xfId="847"/>
    <cellStyle name="Standard 21 2 2" xfId="848"/>
    <cellStyle name="Standard 21 2 2 2" xfId="849"/>
    <cellStyle name="Standard 21 2 2 2 2" xfId="850"/>
    <cellStyle name="Standard 21 2 2 2 2 2" xfId="851"/>
    <cellStyle name="Standard 21 2 2 2 3" xfId="852"/>
    <cellStyle name="Standard 21 2 2 3" xfId="853"/>
    <cellStyle name="Standard 21 2 2 3 2" xfId="854"/>
    <cellStyle name="Standard 21 2 2 4" xfId="855"/>
    <cellStyle name="Standard 21 2 2 4 2" xfId="856"/>
    <cellStyle name="Standard 21 2 2 5" xfId="857"/>
    <cellStyle name="Standard 21 2 2 5 2" xfId="858"/>
    <cellStyle name="Standard 21 2 2 6" xfId="859"/>
    <cellStyle name="Standard 21 2 3" xfId="860"/>
    <cellStyle name="Standard 21 2 3 2" xfId="861"/>
    <cellStyle name="Standard 21 2 3 2 2" xfId="862"/>
    <cellStyle name="Standard 21 2 3 3" xfId="863"/>
    <cellStyle name="Standard 21 2 4" xfId="864"/>
    <cellStyle name="Standard 21 2 4 2" xfId="865"/>
    <cellStyle name="Standard 21 2 5" xfId="866"/>
    <cellStyle name="Standard 21 2 5 2" xfId="867"/>
    <cellStyle name="Standard 21 2 6" xfId="868"/>
    <cellStyle name="Standard 21 2 6 2" xfId="869"/>
    <cellStyle name="Standard 21 2 7" xfId="870"/>
    <cellStyle name="Standard 21 3" xfId="871"/>
    <cellStyle name="Standard 21 3 2" xfId="872"/>
    <cellStyle name="Standard 21 3 2 2" xfId="873"/>
    <cellStyle name="Standard 21 3 2 2 2" xfId="874"/>
    <cellStyle name="Standard 21 3 2 3" xfId="875"/>
    <cellStyle name="Standard 21 3 3" xfId="876"/>
    <cellStyle name="Standard 21 3 3 2" xfId="877"/>
    <cellStyle name="Standard 21 3 4" xfId="878"/>
    <cellStyle name="Standard 21 3 4 2" xfId="879"/>
    <cellStyle name="Standard 21 3 5" xfId="880"/>
    <cellStyle name="Standard 21 3 5 2" xfId="881"/>
    <cellStyle name="Standard 21 3 6" xfId="882"/>
    <cellStyle name="Standard 21 4" xfId="883"/>
    <cellStyle name="Standard 21 4 2" xfId="884"/>
    <cellStyle name="Standard 21 4 2 2" xfId="885"/>
    <cellStyle name="Standard 21 4 3" xfId="886"/>
    <cellStyle name="Standard 21 5" xfId="887"/>
    <cellStyle name="Standard 21 5 2" xfId="888"/>
    <cellStyle name="Standard 21 6" xfId="889"/>
    <cellStyle name="Standard 21 6 2" xfId="890"/>
    <cellStyle name="Standard 21 7" xfId="891"/>
    <cellStyle name="Standard 21 7 2" xfId="892"/>
    <cellStyle name="Standard 21 8" xfId="893"/>
    <cellStyle name="Standard 22" xfId="894"/>
    <cellStyle name="Standard 22 2" xfId="895"/>
    <cellStyle name="Standard 22 2 2" xfId="896"/>
    <cellStyle name="Standard 22 2 2 2" xfId="897"/>
    <cellStyle name="Standard 22 2 2 2 2" xfId="898"/>
    <cellStyle name="Standard 22 2 2 2 2 2" xfId="899"/>
    <cellStyle name="Standard 22 2 2 2 3" xfId="900"/>
    <cellStyle name="Standard 22 2 2 3" xfId="901"/>
    <cellStyle name="Standard 22 2 2 3 2" xfId="902"/>
    <cellStyle name="Standard 22 2 2 4" xfId="903"/>
    <cellStyle name="Standard 22 2 2 4 2" xfId="904"/>
    <cellStyle name="Standard 22 2 2 5" xfId="905"/>
    <cellStyle name="Standard 22 2 2 5 2" xfId="906"/>
    <cellStyle name="Standard 22 2 2 6" xfId="907"/>
    <cellStyle name="Standard 22 2 3" xfId="908"/>
    <cellStyle name="Standard 22 2 3 2" xfId="909"/>
    <cellStyle name="Standard 22 2 3 2 2" xfId="910"/>
    <cellStyle name="Standard 22 2 3 3" xfId="911"/>
    <cellStyle name="Standard 22 2 4" xfId="912"/>
    <cellStyle name="Standard 22 2 4 2" xfId="913"/>
    <cellStyle name="Standard 22 2 5" xfId="914"/>
    <cellStyle name="Standard 22 2 5 2" xfId="915"/>
    <cellStyle name="Standard 22 2 6" xfId="916"/>
    <cellStyle name="Standard 22 2 6 2" xfId="917"/>
    <cellStyle name="Standard 22 2 7" xfId="918"/>
    <cellStyle name="Standard 22 3" xfId="919"/>
    <cellStyle name="Standard 22 3 2" xfId="920"/>
    <cellStyle name="Standard 22 3 2 2" xfId="921"/>
    <cellStyle name="Standard 22 3 2 2 2" xfId="922"/>
    <cellStyle name="Standard 22 3 2 3" xfId="923"/>
    <cellStyle name="Standard 22 3 3" xfId="924"/>
    <cellStyle name="Standard 22 3 3 2" xfId="925"/>
    <cellStyle name="Standard 22 3 4" xfId="926"/>
    <cellStyle name="Standard 22 3 4 2" xfId="927"/>
    <cellStyle name="Standard 22 3 5" xfId="928"/>
    <cellStyle name="Standard 22 3 5 2" xfId="929"/>
    <cellStyle name="Standard 22 3 6" xfId="930"/>
    <cellStyle name="Standard 22 4" xfId="931"/>
    <cellStyle name="Standard 22 4 2" xfId="932"/>
    <cellStyle name="Standard 22 4 2 2" xfId="933"/>
    <cellStyle name="Standard 22 4 3" xfId="934"/>
    <cellStyle name="Standard 22 5" xfId="935"/>
    <cellStyle name="Standard 22 5 2" xfId="936"/>
    <cellStyle name="Standard 22 6" xfId="937"/>
    <cellStyle name="Standard 22 6 2" xfId="938"/>
    <cellStyle name="Standard 22 7" xfId="939"/>
    <cellStyle name="Standard 22 7 2" xfId="940"/>
    <cellStyle name="Standard 22 8" xfId="941"/>
    <cellStyle name="Standard 23" xfId="942"/>
    <cellStyle name="Standard 23 2" xfId="943"/>
    <cellStyle name="Standard 23 2 2" xfId="944"/>
    <cellStyle name="Standard 23 2 2 2" xfId="945"/>
    <cellStyle name="Standard 23 2 2 2 2" xfId="946"/>
    <cellStyle name="Standard 23 2 2 2 2 2" xfId="947"/>
    <cellStyle name="Standard 23 2 2 2 3" xfId="948"/>
    <cellStyle name="Standard 23 2 2 3" xfId="949"/>
    <cellStyle name="Standard 23 2 2 3 2" xfId="950"/>
    <cellStyle name="Standard 23 2 2 4" xfId="951"/>
    <cellStyle name="Standard 23 2 2 4 2" xfId="952"/>
    <cellStyle name="Standard 23 2 2 5" xfId="953"/>
    <cellStyle name="Standard 23 2 2 5 2" xfId="954"/>
    <cellStyle name="Standard 23 2 2 6" xfId="955"/>
    <cellStyle name="Standard 23 2 3" xfId="956"/>
    <cellStyle name="Standard 23 2 3 2" xfId="957"/>
    <cellStyle name="Standard 23 2 3 2 2" xfId="958"/>
    <cellStyle name="Standard 23 2 3 3" xfId="959"/>
    <cellStyle name="Standard 23 2 4" xfId="960"/>
    <cellStyle name="Standard 23 2 4 2" xfId="961"/>
    <cellStyle name="Standard 23 2 5" xfId="962"/>
    <cellStyle name="Standard 23 2 5 2" xfId="963"/>
    <cellStyle name="Standard 23 2 6" xfId="964"/>
    <cellStyle name="Standard 23 2 6 2" xfId="965"/>
    <cellStyle name="Standard 23 2 7" xfId="966"/>
    <cellStyle name="Standard 23 3" xfId="967"/>
    <cellStyle name="Standard 23 3 2" xfId="968"/>
    <cellStyle name="Standard 23 3 2 2" xfId="969"/>
    <cellStyle name="Standard 23 3 2 2 2" xfId="970"/>
    <cellStyle name="Standard 23 3 2 3" xfId="971"/>
    <cellStyle name="Standard 23 3 3" xfId="972"/>
    <cellStyle name="Standard 23 3 3 2" xfId="973"/>
    <cellStyle name="Standard 23 3 4" xfId="974"/>
    <cellStyle name="Standard 23 3 4 2" xfId="975"/>
    <cellStyle name="Standard 23 3 5" xfId="976"/>
    <cellStyle name="Standard 23 3 5 2" xfId="977"/>
    <cellStyle name="Standard 23 3 6" xfId="978"/>
    <cellStyle name="Standard 23 4" xfId="979"/>
    <cellStyle name="Standard 23 4 2" xfId="980"/>
    <cellStyle name="Standard 23 4 2 2" xfId="981"/>
    <cellStyle name="Standard 23 4 3" xfId="982"/>
    <cellStyle name="Standard 23 5" xfId="983"/>
    <cellStyle name="Standard 23 5 2" xfId="984"/>
    <cellStyle name="Standard 23 6" xfId="985"/>
    <cellStyle name="Standard 23 6 2" xfId="986"/>
    <cellStyle name="Standard 23 7" xfId="987"/>
    <cellStyle name="Standard 23 7 2" xfId="988"/>
    <cellStyle name="Standard 23 8" xfId="989"/>
    <cellStyle name="Standard 24" xfId="990"/>
    <cellStyle name="Standard 24 2" xfId="991"/>
    <cellStyle name="Standard 24 2 2" xfId="992"/>
    <cellStyle name="Standard 24 2 2 2" xfId="993"/>
    <cellStyle name="Standard 24 2 2 2 2" xfId="994"/>
    <cellStyle name="Standard 24 2 2 2 2 2" xfId="995"/>
    <cellStyle name="Standard 24 2 2 2 3" xfId="996"/>
    <cellStyle name="Standard 24 2 2 3" xfId="997"/>
    <cellStyle name="Standard 24 2 2 3 2" xfId="998"/>
    <cellStyle name="Standard 24 2 2 4" xfId="999"/>
    <cellStyle name="Standard 24 2 2 4 2" xfId="1000"/>
    <cellStyle name="Standard 24 2 2 5" xfId="1001"/>
    <cellStyle name="Standard 24 2 2 5 2" xfId="1002"/>
    <cellStyle name="Standard 24 2 2 6" xfId="1003"/>
    <cellStyle name="Standard 24 2 3" xfId="1004"/>
    <cellStyle name="Standard 24 2 3 2" xfId="1005"/>
    <cellStyle name="Standard 24 2 3 2 2" xfId="1006"/>
    <cellStyle name="Standard 24 2 3 3" xfId="1007"/>
    <cellStyle name="Standard 24 2 4" xfId="1008"/>
    <cellStyle name="Standard 24 2 4 2" xfId="1009"/>
    <cellStyle name="Standard 24 2 5" xfId="1010"/>
    <cellStyle name="Standard 24 2 5 2" xfId="1011"/>
    <cellStyle name="Standard 24 2 6" xfId="1012"/>
    <cellStyle name="Standard 24 2 6 2" xfId="1013"/>
    <cellStyle name="Standard 24 2 7" xfId="1014"/>
    <cellStyle name="Standard 24 3" xfId="1015"/>
    <cellStyle name="Standard 24 3 2" xfId="1016"/>
    <cellStyle name="Standard 24 3 2 2" xfId="1017"/>
    <cellStyle name="Standard 24 3 2 2 2" xfId="1018"/>
    <cellStyle name="Standard 24 3 2 3" xfId="1019"/>
    <cellStyle name="Standard 24 3 3" xfId="1020"/>
    <cellStyle name="Standard 24 3 3 2" xfId="1021"/>
    <cellStyle name="Standard 24 3 4" xfId="1022"/>
    <cellStyle name="Standard 24 3 4 2" xfId="1023"/>
    <cellStyle name="Standard 24 3 5" xfId="1024"/>
    <cellStyle name="Standard 24 3 5 2" xfId="1025"/>
    <cellStyle name="Standard 24 3 6" xfId="1026"/>
    <cellStyle name="Standard 24 4" xfId="1027"/>
    <cellStyle name="Standard 24 4 2" xfId="1028"/>
    <cellStyle name="Standard 24 4 2 2" xfId="1029"/>
    <cellStyle name="Standard 24 4 3" xfId="1030"/>
    <cellStyle name="Standard 24 5" xfId="1031"/>
    <cellStyle name="Standard 24 5 2" xfId="1032"/>
    <cellStyle name="Standard 24 6" xfId="1033"/>
    <cellStyle name="Standard 24 6 2" xfId="1034"/>
    <cellStyle name="Standard 24 7" xfId="1035"/>
    <cellStyle name="Standard 24 7 2" xfId="1036"/>
    <cellStyle name="Standard 24 8" xfId="1037"/>
    <cellStyle name="Standard 25" xfId="1038"/>
    <cellStyle name="Standard 25 2" xfId="1039"/>
    <cellStyle name="Standard 25 2 2" xfId="1040"/>
    <cellStyle name="Standard 25 2 2 2" xfId="1041"/>
    <cellStyle name="Standard 25 2 2 2 2" xfId="1042"/>
    <cellStyle name="Standard 25 2 2 2 2 2" xfId="1043"/>
    <cellStyle name="Standard 25 2 2 2 3" xfId="1044"/>
    <cellStyle name="Standard 25 2 2 3" xfId="1045"/>
    <cellStyle name="Standard 25 2 2 3 2" xfId="1046"/>
    <cellStyle name="Standard 25 2 2 4" xfId="1047"/>
    <cellStyle name="Standard 25 2 2 4 2" xfId="1048"/>
    <cellStyle name="Standard 25 2 2 5" xfId="1049"/>
    <cellStyle name="Standard 25 2 2 5 2" xfId="1050"/>
    <cellStyle name="Standard 25 2 2 6" xfId="1051"/>
    <cellStyle name="Standard 25 2 3" xfId="1052"/>
    <cellStyle name="Standard 25 2 3 2" xfId="1053"/>
    <cellStyle name="Standard 25 2 3 2 2" xfId="1054"/>
    <cellStyle name="Standard 25 2 3 3" xfId="1055"/>
    <cellStyle name="Standard 25 2 4" xfId="1056"/>
    <cellStyle name="Standard 25 2 4 2" xfId="1057"/>
    <cellStyle name="Standard 25 2 5" xfId="1058"/>
    <cellStyle name="Standard 25 2 5 2" xfId="1059"/>
    <cellStyle name="Standard 25 2 6" xfId="1060"/>
    <cellStyle name="Standard 25 2 6 2" xfId="1061"/>
    <cellStyle name="Standard 25 2 7" xfId="1062"/>
    <cellStyle name="Standard 25 3" xfId="1063"/>
    <cellStyle name="Standard 25 3 2" xfId="1064"/>
    <cellStyle name="Standard 25 3 2 2" xfId="1065"/>
    <cellStyle name="Standard 25 3 2 2 2" xfId="1066"/>
    <cellStyle name="Standard 25 3 2 3" xfId="1067"/>
    <cellStyle name="Standard 25 3 3" xfId="1068"/>
    <cellStyle name="Standard 25 3 3 2" xfId="1069"/>
    <cellStyle name="Standard 25 3 4" xfId="1070"/>
    <cellStyle name="Standard 25 3 4 2" xfId="1071"/>
    <cellStyle name="Standard 25 3 5" xfId="1072"/>
    <cellStyle name="Standard 25 3 5 2" xfId="1073"/>
    <cellStyle name="Standard 25 3 6" xfId="1074"/>
    <cellStyle name="Standard 25 4" xfId="1075"/>
    <cellStyle name="Standard 25 4 2" xfId="1076"/>
    <cellStyle name="Standard 25 4 2 2" xfId="1077"/>
    <cellStyle name="Standard 25 4 3" xfId="1078"/>
    <cellStyle name="Standard 25 5" xfId="1079"/>
    <cellStyle name="Standard 25 5 2" xfId="1080"/>
    <cellStyle name="Standard 25 6" xfId="1081"/>
    <cellStyle name="Standard 25 6 2" xfId="1082"/>
    <cellStyle name="Standard 25 7" xfId="1083"/>
    <cellStyle name="Standard 25 7 2" xfId="1084"/>
    <cellStyle name="Standard 25 8" xfId="1085"/>
    <cellStyle name="Standard 26" xfId="1086"/>
    <cellStyle name="Standard 26 2" xfId="1087"/>
    <cellStyle name="Standard 27" xfId="1088"/>
    <cellStyle name="Standard 27 2" xfId="1089"/>
    <cellStyle name="Standard 28" xfId="1090"/>
    <cellStyle name="Standard 28 2" xfId="1091"/>
    <cellStyle name="Standard 28 2 2" xfId="1092"/>
    <cellStyle name="Standard 28 2 2 2" xfId="1093"/>
    <cellStyle name="Standard 28 2 2 2 2" xfId="1094"/>
    <cellStyle name="Standard 28 2 2 3" xfId="1095"/>
    <cellStyle name="Standard 28 2 3" xfId="1096"/>
    <cellStyle name="Standard 28 2 3 2" xfId="1097"/>
    <cellStyle name="Standard 28 2 4" xfId="1098"/>
    <cellStyle name="Standard 28 2 4 2" xfId="1099"/>
    <cellStyle name="Standard 28 2 5" xfId="1100"/>
    <cellStyle name="Standard 28 2 5 2" xfId="1101"/>
    <cellStyle name="Standard 28 2 6" xfId="1102"/>
    <cellStyle name="Standard 28 3" xfId="1103"/>
    <cellStyle name="Standard 28 3 2" xfId="1104"/>
    <cellStyle name="Standard 28 3 2 2" xfId="1105"/>
    <cellStyle name="Standard 28 3 3" xfId="1106"/>
    <cellStyle name="Standard 28 4" xfId="1107"/>
    <cellStyle name="Standard 28 4 2" xfId="1108"/>
    <cellStyle name="Standard 28 5" xfId="1109"/>
    <cellStyle name="Standard 28 5 2" xfId="1110"/>
    <cellStyle name="Standard 28 6" xfId="1111"/>
    <cellStyle name="Standard 28 6 2" xfId="1112"/>
    <cellStyle name="Standard 28 7" xfId="1113"/>
    <cellStyle name="Standard 29" xfId="1114"/>
    <cellStyle name="Standard 29 2" xfId="1115"/>
    <cellStyle name="Standard 29 2 2" xfId="1116"/>
    <cellStyle name="Standard 29 2 2 2" xfId="1117"/>
    <cellStyle name="Standard 29 2 2 2 2" xfId="1118"/>
    <cellStyle name="Standard 29 2 2 3" xfId="1119"/>
    <cellStyle name="Standard 29 2 3" xfId="1120"/>
    <cellStyle name="Standard 29 2 3 2" xfId="1121"/>
    <cellStyle name="Standard 29 2 4" xfId="1122"/>
    <cellStyle name="Standard 29 2 4 2" xfId="1123"/>
    <cellStyle name="Standard 29 2 5" xfId="1124"/>
    <cellStyle name="Standard 29 2 5 2" xfId="1125"/>
    <cellStyle name="Standard 29 2 6" xfId="1126"/>
    <cellStyle name="Standard 29 3" xfId="1127"/>
    <cellStyle name="Standard 29 3 2" xfId="1128"/>
    <cellStyle name="Standard 29 3 2 2" xfId="1129"/>
    <cellStyle name="Standard 29 3 3" xfId="1130"/>
    <cellStyle name="Standard 29 4" xfId="1131"/>
    <cellStyle name="Standard 29 4 2" xfId="1132"/>
    <cellStyle name="Standard 29 5" xfId="1133"/>
    <cellStyle name="Standard 29 5 2" xfId="1134"/>
    <cellStyle name="Standard 29 6" xfId="1135"/>
    <cellStyle name="Standard 29 6 2" xfId="1136"/>
    <cellStyle name="Standard 29 7" xfId="1137"/>
    <cellStyle name="Standard 3" xfId="1138"/>
    <cellStyle name="Standard 3 2" xfId="1139"/>
    <cellStyle name="Standard 3 2 2" xfId="1140"/>
    <cellStyle name="Standard 3 2 2 2" xfId="1141"/>
    <cellStyle name="Standard 3 2 3" xfId="1142"/>
    <cellStyle name="Standard 3 3" xfId="1143"/>
    <cellStyle name="Standard 3 3 2" xfId="1144"/>
    <cellStyle name="Standard 3 4" xfId="1145"/>
    <cellStyle name="Standard 3 4 2" xfId="1146"/>
    <cellStyle name="Standard 3 5" xfId="4847"/>
    <cellStyle name="Standard 30" xfId="1147"/>
    <cellStyle name="Standard 30 2" xfId="1148"/>
    <cellStyle name="Standard 31" xfId="1743"/>
    <cellStyle name="Standard 31 2" xfId="4848"/>
    <cellStyle name="Standard 31 2 2" xfId="4849"/>
    <cellStyle name="Standard 31 3" xfId="4905"/>
    <cellStyle name="Standard 32" xfId="1744"/>
    <cellStyle name="Standard 32 2" xfId="4904"/>
    <cellStyle name="Standard 33" xfId="1745"/>
    <cellStyle name="Standard 33 2" xfId="4850"/>
    <cellStyle name="Standard 34" xfId="4851"/>
    <cellStyle name="Standard 4" xfId="1149"/>
    <cellStyle name="Standard 4 2" xfId="1150"/>
    <cellStyle name="Standard 4 2 2" xfId="1151"/>
    <cellStyle name="Standard 4 3" xfId="1152"/>
    <cellStyle name="Standard 4 3 2" xfId="1153"/>
    <cellStyle name="Standard 4 4" xfId="1154"/>
    <cellStyle name="Standard 4 4 2" xfId="1155"/>
    <cellStyle name="Standard 4 4 2 2" xfId="1156"/>
    <cellStyle name="Standard 4 4 3" xfId="1157"/>
    <cellStyle name="Standard 4 5" xfId="1158"/>
    <cellStyle name="Standard 4 5 2" xfId="1159"/>
    <cellStyle name="Standard 4 6" xfId="4852"/>
    <cellStyle name="Standard 4 6 2" xfId="4853"/>
    <cellStyle name="Standard 4 6 2 2" xfId="4854"/>
    <cellStyle name="Standard 4 6 3" xfId="4855"/>
    <cellStyle name="Standard 5" xfId="1160"/>
    <cellStyle name="Standard 5 2" xfId="1161"/>
    <cellStyle name="Standard 5 2 2" xfId="1162"/>
    <cellStyle name="Standard 5 2 3" xfId="1746"/>
    <cellStyle name="Standard 5 3" xfId="1163"/>
    <cellStyle name="Standard 5 4" xfId="1164"/>
    <cellStyle name="Standard 5 5" xfId="1165"/>
    <cellStyle name="Standard 5 5 2" xfId="2051"/>
    <cellStyle name="Standard 5 5 2 2" xfId="2692"/>
    <cellStyle name="Standard 5 5 3" xfId="2185"/>
    <cellStyle name="Standard 5 5 3 2" xfId="2693"/>
    <cellStyle name="Standard 5 5 4" xfId="1872"/>
    <cellStyle name="Standard 5 5 5" xfId="2391"/>
    <cellStyle name="Standard 5 6" xfId="2050"/>
    <cellStyle name="Standard 5 6 2" xfId="2694"/>
    <cellStyle name="Standard 5 7" xfId="2184"/>
    <cellStyle name="Standard 5 7 2" xfId="2695"/>
    <cellStyle name="Standard 5 7 3" xfId="4903"/>
    <cellStyle name="Standard 5 8" xfId="1871"/>
    <cellStyle name="Standard 5 9" xfId="2390"/>
    <cellStyle name="Standard 6" xfId="1166"/>
    <cellStyle name="Standard 6 2" xfId="1167"/>
    <cellStyle name="Standard 6 2 2" xfId="1168"/>
    <cellStyle name="Standard 6 3" xfId="1169"/>
    <cellStyle name="Standard 6 4" xfId="1170"/>
    <cellStyle name="Standard 6_GBH_CA" xfId="1171"/>
    <cellStyle name="Standard 7" xfId="1172"/>
    <cellStyle name="Standard 7 2" xfId="1173"/>
    <cellStyle name="Standard 7 2 2" xfId="1174"/>
    <cellStyle name="Standard 7 3" xfId="1175"/>
    <cellStyle name="Standard 7 4" xfId="1747"/>
    <cellStyle name="Standard 7 4 2" xfId="2224"/>
    <cellStyle name="Standard 7 4 2 2" xfId="2697"/>
    <cellStyle name="Standard 7 4 3" xfId="1893"/>
    <cellStyle name="Standard 7 4 4" xfId="2696"/>
    <cellStyle name="Standard 7_GBH_CA" xfId="1176"/>
    <cellStyle name="Standard 8" xfId="1177"/>
    <cellStyle name="Standard 8 2" xfId="1178"/>
    <cellStyle name="Standard 8 2 2" xfId="1179"/>
    <cellStyle name="Standard 8 3" xfId="1180"/>
    <cellStyle name="Standard 8 3 2" xfId="1181"/>
    <cellStyle name="Standard 8 3 2 2" xfId="1182"/>
    <cellStyle name="Standard 8 3 3" xfId="1183"/>
    <cellStyle name="Standard 8 4" xfId="1184"/>
    <cellStyle name="Standard 8 4 2" xfId="1185"/>
    <cellStyle name="Standard 8 4 2 2" xfId="1186"/>
    <cellStyle name="Standard 8 4 3" xfId="1187"/>
    <cellStyle name="Standard 8 5" xfId="1188"/>
    <cellStyle name="Standard 8 6" xfId="1189"/>
    <cellStyle name="Standard 8 7" xfId="1190"/>
    <cellStyle name="Standard 8 8" xfId="1748"/>
    <cellStyle name="Standard 8 8 2" xfId="2225"/>
    <cellStyle name="Standard 8 8 2 2" xfId="2699"/>
    <cellStyle name="Standard 8 8 3" xfId="1894"/>
    <cellStyle name="Standard 8 8 4" xfId="2698"/>
    <cellStyle name="Standard 9" xfId="1191"/>
    <cellStyle name="Standard 9 2" xfId="1192"/>
    <cellStyle name="Standard 9 2 2" xfId="1193"/>
    <cellStyle name="Standard 9 2 3" xfId="1194"/>
    <cellStyle name="Standard 9 3" xfId="1195"/>
    <cellStyle name="Standard 9 4" xfId="1196"/>
    <cellStyle name="Standard 9 4 2" xfId="2053"/>
    <cellStyle name="Standard 9 4 2 2" xfId="2700"/>
    <cellStyle name="Standard 9 4 3" xfId="2187"/>
    <cellStyle name="Standard 9 4 3 2" xfId="2701"/>
    <cellStyle name="Standard 9 4 4" xfId="1874"/>
    <cellStyle name="Standard 9 4 5" xfId="2393"/>
    <cellStyle name="Standard 9 5" xfId="1749"/>
    <cellStyle name="Standard 9 6" xfId="2052"/>
    <cellStyle name="Standard 9 6 2" xfId="2702"/>
    <cellStyle name="Standard 9 7" xfId="2186"/>
    <cellStyle name="Standard 9 7 2" xfId="2703"/>
    <cellStyle name="Standard 9 8" xfId="1873"/>
    <cellStyle name="Standard 9 9" xfId="2392"/>
    <cellStyle name="Standard 9_GBH_CA" xfId="1197"/>
    <cellStyle name="Standard_ Outlook Austria Hungary" xfId="1707"/>
    <cellStyle name="Stil 1" xfId="1198"/>
    <cellStyle name="Style 1" xfId="1708"/>
    <cellStyle name="systemCells" xfId="1709"/>
    <cellStyle name="Tab_bilanz" xfId="1199"/>
    <cellStyle name="Testo avviso" xfId="1200"/>
    <cellStyle name="Testo descrittivo" xfId="1201"/>
    <cellStyle name="Texto de advertencia" xfId="1202"/>
    <cellStyle name="Texto explicativo" xfId="1203"/>
    <cellStyle name="Title 2" xfId="1204"/>
    <cellStyle name="Title 3" xfId="1906"/>
    <cellStyle name="Title 3 2" xfId="4856"/>
    <cellStyle name="Title Bar" xfId="1205"/>
    <cellStyle name="Title Bar Product" xfId="1206"/>
    <cellStyle name="Titolo" xfId="1207"/>
    <cellStyle name="Titolo 1" xfId="1208"/>
    <cellStyle name="Titolo 2" xfId="1209"/>
    <cellStyle name="Titolo 3" xfId="1210"/>
    <cellStyle name="Titolo 4" xfId="1211"/>
    <cellStyle name="Título" xfId="1212"/>
    <cellStyle name="Título 1" xfId="1213"/>
    <cellStyle name="Título 2" xfId="1214"/>
    <cellStyle name="Título 3" xfId="1215"/>
    <cellStyle name="Título_Casino Gran Ovalle" xfId="1216"/>
    <cellStyle name="topCells" xfId="1710"/>
    <cellStyle name="topCells 2" xfId="2931"/>
    <cellStyle name="Toplam" xfId="1711"/>
    <cellStyle name="Toplam 2" xfId="2845"/>
    <cellStyle name="Toplam 3" xfId="2728"/>
    <cellStyle name="Toplam 4" xfId="4857"/>
    <cellStyle name="Total 2" xfId="1217"/>
    <cellStyle name="Total 2 2" xfId="2765"/>
    <cellStyle name="Total 2 3" xfId="2760"/>
    <cellStyle name="Total 2 4" xfId="4858"/>
    <cellStyle name="Total 3" xfId="1712"/>
    <cellStyle name="Total 3 2" xfId="4859"/>
    <cellStyle name="Totale" xfId="1218"/>
    <cellStyle name="Totale 2" xfId="2764"/>
    <cellStyle name="Totale 3" xfId="2837"/>
    <cellStyle name="Totale 4" xfId="4860"/>
    <cellStyle name="Überschrift" xfId="1713"/>
    <cellStyle name="Überschrift 1" xfId="1714"/>
    <cellStyle name="Überschrift 1 2" xfId="1219"/>
    <cellStyle name="Überschrift 1 2 2" xfId="1220"/>
    <cellStyle name="Überschrift 1 2 2 2" xfId="4902"/>
    <cellStyle name="Überschrift 1 2 2 3" xfId="4861"/>
    <cellStyle name="Überschrift 1 2 3" xfId="1221"/>
    <cellStyle name="Überschrift 1 3" xfId="1222"/>
    <cellStyle name="Überschrift 1 4" xfId="1223"/>
    <cellStyle name="Überschrift 1 4 2" xfId="1224"/>
    <cellStyle name="Überschrift 1 4 3" xfId="4901"/>
    <cellStyle name="Überschrift 1 4 4" xfId="4862"/>
    <cellStyle name="Überschrift 1 5" xfId="4863"/>
    <cellStyle name="Überschrift 2" xfId="1715"/>
    <cellStyle name="Überschrift 2 2" xfId="1225"/>
    <cellStyle name="Überschrift 2 2 2" xfId="1226"/>
    <cellStyle name="Überschrift 2 2 2 2" xfId="4900"/>
    <cellStyle name="Überschrift 2 2 2 3" xfId="4864"/>
    <cellStyle name="Überschrift 2 2 3" xfId="1227"/>
    <cellStyle name="Überschrift 2 3" xfId="1228"/>
    <cellStyle name="Überschrift 2 4" xfId="1229"/>
    <cellStyle name="Überschrift 2 4 2" xfId="1230"/>
    <cellStyle name="Überschrift 2 4 3" xfId="4899"/>
    <cellStyle name="Überschrift 2 4 4" xfId="4865"/>
    <cellStyle name="Überschrift 2 5" xfId="4866"/>
    <cellStyle name="Überschrift 3" xfId="1716"/>
    <cellStyle name="Überschrift 3 2" xfId="1231"/>
    <cellStyle name="Überschrift 3 2 2" xfId="1232"/>
    <cellStyle name="Überschrift 3 2 2 2" xfId="4898"/>
    <cellStyle name="Überschrift 3 2 2 3" xfId="4867"/>
    <cellStyle name="Überschrift 3 2 3" xfId="1233"/>
    <cellStyle name="Überschrift 3 3" xfId="1234"/>
    <cellStyle name="Überschrift 3 4" xfId="1235"/>
    <cellStyle name="Überschrift 3 4 2" xfId="1236"/>
    <cellStyle name="Überschrift 3 4 3" xfId="4897"/>
    <cellStyle name="Überschrift 3 4 4" xfId="4868"/>
    <cellStyle name="Überschrift 3 5" xfId="4869"/>
    <cellStyle name="Überschrift 4" xfId="1717"/>
    <cellStyle name="Überschrift 4 2" xfId="1237"/>
    <cellStyle name="Überschrift 4 2 2" xfId="1238"/>
    <cellStyle name="Überschrift 4 2 2 2" xfId="4896"/>
    <cellStyle name="Überschrift 4 2 2 3" xfId="4870"/>
    <cellStyle name="Überschrift 4 2 3" xfId="1239"/>
    <cellStyle name="Überschrift 4 3" xfId="1240"/>
    <cellStyle name="Überschrift 4 4" xfId="1241"/>
    <cellStyle name="Überschrift 4 4 2" xfId="1242"/>
    <cellStyle name="Überschrift 4 4 3" xfId="4895"/>
    <cellStyle name="Überschrift 4 4 4" xfId="4871"/>
    <cellStyle name="Überschrift 4 5" xfId="4872"/>
    <cellStyle name="Überschrift 5" xfId="1243"/>
    <cellStyle name="Überschrift 5 2" xfId="1244"/>
    <cellStyle name="Überschrift 5 2 2" xfId="4894"/>
    <cellStyle name="Überschrift 5 2 3" xfId="4873"/>
    <cellStyle name="Überschrift 5 3" xfId="1245"/>
    <cellStyle name="Überschrift 6" xfId="1246"/>
    <cellStyle name="Überschrift 7" xfId="4874"/>
    <cellStyle name="Überschrift Absatz" xfId="1247"/>
    <cellStyle name="Überschrift Abschnitt" xfId="1248"/>
    <cellStyle name="Undefiniert" xfId="1718"/>
    <cellStyle name="Unterstreichen" xfId="1249"/>
    <cellStyle name="Uyar? Metni" xfId="1719"/>
    <cellStyle name="Uyarı Metni" xfId="1720"/>
    <cellStyle name="Valore non valido" xfId="1250"/>
    <cellStyle name="Valore valido" xfId="1251"/>
    <cellStyle name="Valuta [0]_BOCMAP2001~2003ontv.xls Grafiek 1" xfId="1721"/>
    <cellStyle name="Valuta_BOCMAP2001~2003ontv.xls Grafiek 1" xfId="1722"/>
    <cellStyle name="Vehicle_Benchmark" xfId="1723"/>
    <cellStyle name="Verknüpfte Zelle" xfId="1724"/>
    <cellStyle name="Verknüpfte Zelle 2" xfId="1252"/>
    <cellStyle name="Verknüpfte Zelle 2 2" xfId="1253"/>
    <cellStyle name="Verknüpfte Zelle 3" xfId="1254"/>
    <cellStyle name="Verknüpfte Zelle 4" xfId="1255"/>
    <cellStyle name="Verknüpfte Zelle 4 2" xfId="1256"/>
    <cellStyle name="Verknüpfte Zelle 5" xfId="4875"/>
    <cellStyle name="Volumes_Data" xfId="1725"/>
    <cellStyle name="Vurgu1" xfId="1726"/>
    <cellStyle name="Vurgu2" xfId="1727"/>
    <cellStyle name="Vurgu3" xfId="1728"/>
    <cellStyle name="Vurgu4" xfId="1729"/>
    <cellStyle name="Vurgu5" xfId="1730"/>
    <cellStyle name="Vurgu6" xfId="1731"/>
    <cellStyle name="Währung [0]" xfId="1732"/>
    <cellStyle name="Währung [0] 2" xfId="4876"/>
    <cellStyle name="Währung [0] 2 2" xfId="5469"/>
    <cellStyle name="Währung [0] 3" xfId="5468"/>
    <cellStyle name="Währung_ Outlook Austria Hungary" xfId="1733"/>
    <cellStyle name="Warnender Text" xfId="1734"/>
    <cellStyle name="Warnender Text 2" xfId="1257"/>
    <cellStyle name="Warnender Text 2 2" xfId="1258"/>
    <cellStyle name="Warnender Text 2 2 2" xfId="4893"/>
    <cellStyle name="Warnender Text 2 2 3" xfId="4877"/>
    <cellStyle name="Warnender Text 3" xfId="1259"/>
    <cellStyle name="Warnender Text 3 2" xfId="1260"/>
    <cellStyle name="Warnender Text 3 2 2" xfId="1261"/>
    <cellStyle name="Warnender Text 4" xfId="1262"/>
    <cellStyle name="Warnender Text 4 2" xfId="1263"/>
    <cellStyle name="Warnender Text 4 3" xfId="4892"/>
    <cellStyle name="Warnender Text 4 4" xfId="4878"/>
    <cellStyle name="Warnender Text 5" xfId="4879"/>
    <cellStyle name="Warning Text 2" xfId="1264"/>
    <cellStyle name="Warning Text 3" xfId="1735"/>
    <cellStyle name="Warning Text 3 2" xfId="4880"/>
    <cellStyle name="worning" xfId="1736"/>
    <cellStyle name="Zelle überprüfen" xfId="1737"/>
    <cellStyle name="Zelle überprüfen 2" xfId="1265"/>
    <cellStyle name="Zelle überprüfen 2 2" xfId="1266"/>
    <cellStyle name="Zelle überprüfen 2 2 2" xfId="4891"/>
    <cellStyle name="Zelle überprüfen 2 2 3" xfId="4881"/>
    <cellStyle name="Zelle überprüfen 3" xfId="1267"/>
    <cellStyle name="Zelle überprüfen 3 2" xfId="1268"/>
    <cellStyle name="Zelle überprüfen 3 2 2" xfId="1269"/>
    <cellStyle name="Zelle überprüfen 4" xfId="1270"/>
    <cellStyle name="Zelle überprüfen 4 2" xfId="1271"/>
    <cellStyle name="Zelle überprüfen 4 3" xfId="4890"/>
    <cellStyle name="Zelle überprüfen 4 4" xfId="4882"/>
    <cellStyle name="Zelle überprüfen 5" xfId="4883"/>
    <cellStyle name="Zw-Summe" xfId="1272"/>
    <cellStyle name="Zw-Summe 2" xfId="1273"/>
    <cellStyle name="Zw-Summe 3" xfId="1274"/>
    <cellStyle name="Βασικό_SYN1102" xfId="1738"/>
    <cellStyle name="Нормален_Лист1" xfId="17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289"/>
  <sheetViews>
    <sheetView workbookViewId="0">
      <selection activeCell="B306" sqref="B306"/>
    </sheetView>
  </sheetViews>
  <sheetFormatPr defaultRowHeight="15"/>
  <cols>
    <col min="1" max="1" width="10.42578125" style="20" bestFit="1" customWidth="1"/>
    <col min="2" max="2" width="44.5703125" style="3" bestFit="1" customWidth="1"/>
    <col min="3" max="4" width="16" style="3" bestFit="1" customWidth="1"/>
    <col min="5" max="6" width="14.5703125" style="3" bestFit="1" customWidth="1"/>
    <col min="7" max="8" width="16" style="3" bestFit="1" customWidth="1"/>
    <col min="9" max="9" width="9.140625" style="3"/>
    <col min="10" max="10" width="17.7109375" style="15" bestFit="1" customWidth="1"/>
    <col min="11" max="16384" width="9.140625" style="3"/>
  </cols>
  <sheetData>
    <row r="1" spans="1:12">
      <c r="A1" s="16"/>
      <c r="B1" s="2"/>
      <c r="C1" s="102" t="s">
        <v>9</v>
      </c>
      <c r="D1" s="102"/>
      <c r="E1" s="102" t="s">
        <v>10</v>
      </c>
      <c r="F1" s="102"/>
      <c r="G1" s="102" t="s">
        <v>11</v>
      </c>
      <c r="H1" s="102"/>
    </row>
    <row r="2" spans="1:12">
      <c r="A2" s="16" t="s">
        <v>4</v>
      </c>
      <c r="B2" s="2" t="s">
        <v>5</v>
      </c>
      <c r="C2" s="4" t="s">
        <v>12</v>
      </c>
      <c r="D2" s="4" t="s">
        <v>13</v>
      </c>
      <c r="E2" s="4" t="s">
        <v>12</v>
      </c>
      <c r="F2" s="4" t="s">
        <v>13</v>
      </c>
      <c r="G2" s="4" t="s">
        <v>12</v>
      </c>
      <c r="H2" s="4" t="s">
        <v>13</v>
      </c>
    </row>
    <row r="3" spans="1:12" hidden="1">
      <c r="A3" s="17">
        <v>1010000</v>
      </c>
      <c r="B3" s="5" t="s">
        <v>14</v>
      </c>
      <c r="C3" s="6"/>
      <c r="D3" s="7">
        <v>1201950000</v>
      </c>
      <c r="E3" s="7"/>
      <c r="F3" s="7"/>
      <c r="G3" s="7"/>
      <c r="H3" s="7">
        <v>1201950000</v>
      </c>
      <c r="J3" s="15">
        <f>G3-H3</f>
        <v>-1201950000</v>
      </c>
      <c r="L3" s="3" t="e">
        <f>VLOOKUP(A3,#REF!,1,FALSE)</f>
        <v>#REF!</v>
      </c>
    </row>
    <row r="4" spans="1:12" hidden="1">
      <c r="A4" s="17">
        <v>1080000</v>
      </c>
      <c r="B4" s="5" t="s">
        <v>15</v>
      </c>
      <c r="C4" s="6">
        <v>656167333.97000003</v>
      </c>
      <c r="D4" s="7"/>
      <c r="E4" s="7"/>
      <c r="F4" s="7"/>
      <c r="G4" s="7">
        <v>1152911332.1300001</v>
      </c>
      <c r="H4" s="7"/>
      <c r="J4" s="15">
        <f t="shared" ref="J4:J67" si="0">G4-H4</f>
        <v>1152911332.1300001</v>
      </c>
      <c r="L4" s="3" t="e">
        <f>VLOOKUP(A4,#REF!,1,FALSE)</f>
        <v>#REF!</v>
      </c>
    </row>
    <row r="5" spans="1:12" hidden="1">
      <c r="A5" s="17">
        <v>2050000</v>
      </c>
      <c r="B5" s="5" t="s">
        <v>16</v>
      </c>
      <c r="C5" s="6">
        <v>500000000</v>
      </c>
      <c r="D5" s="7"/>
      <c r="E5" s="7"/>
      <c r="F5" s="7"/>
      <c r="G5" s="7">
        <v>500000000</v>
      </c>
      <c r="H5" s="7"/>
      <c r="J5" s="15">
        <f t="shared" si="0"/>
        <v>500000000</v>
      </c>
      <c r="L5" s="3" t="e">
        <f>VLOOKUP(A5,#REF!,1,FALSE)</f>
        <v>#REF!</v>
      </c>
    </row>
    <row r="6" spans="1:12" hidden="1">
      <c r="A6" s="17">
        <v>2080000</v>
      </c>
      <c r="B6" s="5" t="s">
        <v>17</v>
      </c>
      <c r="C6" s="6">
        <v>30588876.460000001</v>
      </c>
      <c r="D6" s="7"/>
      <c r="E6" s="7"/>
      <c r="F6" s="7"/>
      <c r="G6" s="7">
        <v>30588876.460000001</v>
      </c>
      <c r="H6" s="7"/>
      <c r="J6" s="15">
        <f t="shared" si="0"/>
        <v>30588876.460000001</v>
      </c>
      <c r="L6" s="3" t="e">
        <f>VLOOKUP(A6,#REF!,1,FALSE)</f>
        <v>#REF!</v>
      </c>
    </row>
    <row r="7" spans="1:12" hidden="1">
      <c r="A7" s="17">
        <v>2120000</v>
      </c>
      <c r="B7" s="5" t="s">
        <v>18</v>
      </c>
      <c r="C7" s="6">
        <v>12302186.49</v>
      </c>
      <c r="D7" s="7"/>
      <c r="E7" s="7"/>
      <c r="F7" s="7"/>
      <c r="G7" s="7">
        <v>12302186.49</v>
      </c>
      <c r="H7" s="7"/>
      <c r="J7" s="15">
        <f t="shared" si="0"/>
        <v>12302186.49</v>
      </c>
      <c r="L7" s="3" t="e">
        <f>VLOOKUP(A7,#REF!,1,FALSE)</f>
        <v>#REF!</v>
      </c>
    </row>
    <row r="8" spans="1:12" hidden="1">
      <c r="A8" s="17">
        <v>2130000</v>
      </c>
      <c r="B8" s="5" t="s">
        <v>19</v>
      </c>
      <c r="C8" s="6">
        <v>766908.41</v>
      </c>
      <c r="D8" s="7"/>
      <c r="E8" s="7"/>
      <c r="F8" s="7"/>
      <c r="G8" s="7">
        <v>766908.41</v>
      </c>
      <c r="H8" s="7"/>
      <c r="J8" s="15">
        <f t="shared" si="0"/>
        <v>766908.41</v>
      </c>
      <c r="L8" s="3" t="e">
        <f>VLOOKUP(A8,#REF!,1,FALSE)</f>
        <v>#REF!</v>
      </c>
    </row>
    <row r="9" spans="1:12" hidden="1">
      <c r="A9" s="17">
        <v>2150000</v>
      </c>
      <c r="B9" s="5" t="s">
        <v>20</v>
      </c>
      <c r="C9" s="6">
        <v>45063336.770000003</v>
      </c>
      <c r="D9" s="7"/>
      <c r="E9" s="7"/>
      <c r="F9" s="7">
        <v>1354112</v>
      </c>
      <c r="G9" s="7">
        <v>43709224.770000003</v>
      </c>
      <c r="H9" s="7"/>
      <c r="J9" s="15">
        <f t="shared" si="0"/>
        <v>43709224.770000003</v>
      </c>
      <c r="L9" s="3" t="e">
        <f>VLOOKUP(A9,#REF!,1,FALSE)</f>
        <v>#REF!</v>
      </c>
    </row>
    <row r="10" spans="1:12" hidden="1">
      <c r="A10" s="17">
        <v>2181000</v>
      </c>
      <c r="B10" s="5" t="s">
        <v>21</v>
      </c>
      <c r="C10" s="6">
        <v>284877908.31999999</v>
      </c>
      <c r="D10" s="7"/>
      <c r="E10" s="7"/>
      <c r="F10" s="7">
        <v>4002824</v>
      </c>
      <c r="G10" s="7">
        <v>280875084.31999999</v>
      </c>
      <c r="H10" s="7"/>
      <c r="J10" s="15">
        <f t="shared" si="0"/>
        <v>280875084.31999999</v>
      </c>
      <c r="L10" s="3" t="e">
        <f>VLOOKUP(A10,#REF!,1,FALSE)</f>
        <v>#REF!</v>
      </c>
    </row>
    <row r="11" spans="1:12" hidden="1">
      <c r="A11" s="17">
        <v>2182000</v>
      </c>
      <c r="B11" s="5" t="s">
        <v>22</v>
      </c>
      <c r="C11" s="6">
        <v>9190550.2300000004</v>
      </c>
      <c r="D11" s="7"/>
      <c r="E11" s="7"/>
      <c r="F11" s="7"/>
      <c r="G11" s="7">
        <v>9190550.2300000004</v>
      </c>
      <c r="H11" s="7"/>
      <c r="J11" s="15">
        <f t="shared" si="0"/>
        <v>9190550.2300000004</v>
      </c>
      <c r="L11" s="3" t="e">
        <f>VLOOKUP(A11,#REF!,1,FALSE)</f>
        <v>#REF!</v>
      </c>
    </row>
    <row r="12" spans="1:12" hidden="1">
      <c r="A12" s="17">
        <v>2183000</v>
      </c>
      <c r="B12" s="5" t="s">
        <v>23</v>
      </c>
      <c r="C12" s="6">
        <v>44410754.829999998</v>
      </c>
      <c r="D12" s="7"/>
      <c r="E12" s="7">
        <v>6456000</v>
      </c>
      <c r="F12" s="7"/>
      <c r="G12" s="7">
        <v>50866754.829999998</v>
      </c>
      <c r="H12" s="7"/>
      <c r="J12" s="15">
        <f t="shared" si="0"/>
        <v>50866754.829999998</v>
      </c>
      <c r="L12" s="3" t="e">
        <f>VLOOKUP(A12,#REF!,1,FALSE)</f>
        <v>#REF!</v>
      </c>
    </row>
    <row r="13" spans="1:12" hidden="1">
      <c r="A13" s="17">
        <v>2188000</v>
      </c>
      <c r="B13" s="5" t="s">
        <v>24</v>
      </c>
      <c r="C13" s="6">
        <v>4424328.58</v>
      </c>
      <c r="D13" s="7"/>
      <c r="E13" s="7">
        <v>1177500</v>
      </c>
      <c r="F13" s="7"/>
      <c r="G13" s="7">
        <v>5601828.5800000001</v>
      </c>
      <c r="H13" s="7"/>
      <c r="J13" s="15">
        <f t="shared" si="0"/>
        <v>5601828.5800000001</v>
      </c>
      <c r="L13" s="3" t="e">
        <f>VLOOKUP(A13,#REF!,1,FALSE)</f>
        <v>#REF!</v>
      </c>
    </row>
    <row r="14" spans="1:12" hidden="1">
      <c r="A14" s="17">
        <v>2188100</v>
      </c>
      <c r="B14" s="5" t="s">
        <v>25</v>
      </c>
      <c r="C14" s="6">
        <v>4207657.6500000004</v>
      </c>
      <c r="D14" s="7"/>
      <c r="E14" s="7"/>
      <c r="F14" s="7"/>
      <c r="G14" s="7">
        <v>4207657.6500000004</v>
      </c>
      <c r="H14" s="7"/>
      <c r="J14" s="15">
        <f t="shared" si="0"/>
        <v>4207657.6500000004</v>
      </c>
      <c r="L14" s="3" t="e">
        <f>VLOOKUP(A14,#REF!,1,FALSE)</f>
        <v>#REF!</v>
      </c>
    </row>
    <row r="15" spans="1:12" hidden="1">
      <c r="A15" s="17">
        <v>2805000</v>
      </c>
      <c r="B15" s="5" t="s">
        <v>26</v>
      </c>
      <c r="C15" s="6"/>
      <c r="D15" s="7">
        <v>83783783.730000004</v>
      </c>
      <c r="E15" s="7"/>
      <c r="F15" s="7">
        <v>33633633.619999997</v>
      </c>
      <c r="G15" s="7"/>
      <c r="H15" s="7">
        <v>117417417.34999999</v>
      </c>
      <c r="J15" s="15">
        <f t="shared" si="0"/>
        <v>-117417417.34999999</v>
      </c>
      <c r="L15" s="3" t="e">
        <f>VLOOKUP(A15,#REF!,1,FALSE)</f>
        <v>#REF!</v>
      </c>
    </row>
    <row r="16" spans="1:12" hidden="1">
      <c r="A16" s="17">
        <v>2805999</v>
      </c>
      <c r="B16" s="5" t="s">
        <v>27</v>
      </c>
      <c r="C16" s="6">
        <v>450450.4</v>
      </c>
      <c r="D16" s="7"/>
      <c r="E16" s="7">
        <v>112612.6</v>
      </c>
      <c r="F16" s="7"/>
      <c r="G16" s="7">
        <v>563063</v>
      </c>
      <c r="H16" s="7"/>
      <c r="J16" s="15">
        <f t="shared" si="0"/>
        <v>563063</v>
      </c>
      <c r="L16" s="3" t="e">
        <f>VLOOKUP(A16,#REF!,1,FALSE)</f>
        <v>#REF!</v>
      </c>
    </row>
    <row r="17" spans="1:12" hidden="1">
      <c r="A17" s="17">
        <v>2808000</v>
      </c>
      <c r="B17" s="5" t="s">
        <v>28</v>
      </c>
      <c r="C17" s="6"/>
      <c r="D17" s="7">
        <v>12385156.49</v>
      </c>
      <c r="E17" s="7"/>
      <c r="F17" s="7">
        <v>4349841.95</v>
      </c>
      <c r="G17" s="7"/>
      <c r="H17" s="7">
        <v>16734998.439999999</v>
      </c>
      <c r="J17" s="15">
        <f t="shared" si="0"/>
        <v>-16734998.439999999</v>
      </c>
      <c r="L17" s="3" t="e">
        <f>VLOOKUP(A17,#REF!,1,FALSE)</f>
        <v>#REF!</v>
      </c>
    </row>
    <row r="18" spans="1:12" hidden="1">
      <c r="A18" s="17">
        <v>2812000</v>
      </c>
      <c r="B18" s="5" t="s">
        <v>29</v>
      </c>
      <c r="C18" s="6"/>
      <c r="D18" s="7">
        <v>4486661.3600000003</v>
      </c>
      <c r="E18" s="7"/>
      <c r="F18" s="7">
        <v>1640910.07</v>
      </c>
      <c r="G18" s="7"/>
      <c r="H18" s="7">
        <v>6127571.4299999997</v>
      </c>
      <c r="J18" s="15">
        <f t="shared" si="0"/>
        <v>-6127571.4299999997</v>
      </c>
      <c r="L18" s="3" t="e">
        <f>VLOOKUP(A18,#REF!,1,FALSE)</f>
        <v>#REF!</v>
      </c>
    </row>
    <row r="19" spans="1:12" hidden="1">
      <c r="A19" s="17">
        <v>2813000</v>
      </c>
      <c r="B19" s="5" t="s">
        <v>30</v>
      </c>
      <c r="C19" s="6"/>
      <c r="D19" s="7">
        <v>252966.49</v>
      </c>
      <c r="E19" s="7"/>
      <c r="F19" s="7">
        <v>102254.43</v>
      </c>
      <c r="G19" s="7"/>
      <c r="H19" s="7">
        <v>355220.92</v>
      </c>
      <c r="J19" s="15">
        <f t="shared" si="0"/>
        <v>-355220.92</v>
      </c>
      <c r="L19" s="3" t="e">
        <f>VLOOKUP(A19,#REF!,1,FALSE)</f>
        <v>#REF!</v>
      </c>
    </row>
    <row r="20" spans="1:12" hidden="1">
      <c r="A20" s="17">
        <v>2815000</v>
      </c>
      <c r="B20" s="5" t="s">
        <v>31</v>
      </c>
      <c r="C20" s="6"/>
      <c r="D20" s="7">
        <v>16463928.300000001</v>
      </c>
      <c r="E20" s="7"/>
      <c r="F20" s="7">
        <v>5286387.8600000003</v>
      </c>
      <c r="G20" s="7"/>
      <c r="H20" s="7">
        <v>21750316.16</v>
      </c>
      <c r="J20" s="15">
        <f t="shared" si="0"/>
        <v>-21750316.16</v>
      </c>
      <c r="L20" s="3" t="e">
        <f>VLOOKUP(A20,#REF!,1,FALSE)</f>
        <v>#REF!</v>
      </c>
    </row>
    <row r="21" spans="1:12" hidden="1">
      <c r="A21" s="17">
        <v>2818100</v>
      </c>
      <c r="B21" s="5" t="s">
        <v>32</v>
      </c>
      <c r="C21" s="6"/>
      <c r="D21" s="7">
        <v>40456910.020000003</v>
      </c>
      <c r="E21" s="7"/>
      <c r="F21" s="7">
        <v>19647672.379999999</v>
      </c>
      <c r="G21" s="7"/>
      <c r="H21" s="7">
        <v>60104582.399999999</v>
      </c>
      <c r="J21" s="15">
        <f t="shared" si="0"/>
        <v>-60104582.399999999</v>
      </c>
      <c r="L21" s="3" t="e">
        <f>VLOOKUP(A21,#REF!,1,FALSE)</f>
        <v>#REF!</v>
      </c>
    </row>
    <row r="22" spans="1:12" hidden="1">
      <c r="A22" s="17">
        <v>2818200</v>
      </c>
      <c r="B22" s="5" t="s">
        <v>33</v>
      </c>
      <c r="C22" s="6"/>
      <c r="D22" s="7">
        <v>2615469.0499999998</v>
      </c>
      <c r="E22" s="7"/>
      <c r="F22" s="7">
        <v>1207734.94</v>
      </c>
      <c r="G22" s="7"/>
      <c r="H22" s="7">
        <v>3823203.99</v>
      </c>
      <c r="J22" s="15">
        <f t="shared" si="0"/>
        <v>-3823203.99</v>
      </c>
      <c r="L22" s="3" t="e">
        <f>VLOOKUP(A22,#REF!,1,FALSE)</f>
        <v>#REF!</v>
      </c>
    </row>
    <row r="23" spans="1:12" hidden="1">
      <c r="A23" s="17">
        <v>2818300</v>
      </c>
      <c r="B23" s="5" t="s">
        <v>34</v>
      </c>
      <c r="C23" s="6"/>
      <c r="D23" s="7">
        <v>16098168.15</v>
      </c>
      <c r="E23" s="7"/>
      <c r="F23" s="7">
        <v>7128372.7199999997</v>
      </c>
      <c r="G23" s="7"/>
      <c r="H23" s="7">
        <v>23226540.870000001</v>
      </c>
      <c r="J23" s="15">
        <f t="shared" si="0"/>
        <v>-23226540.870000001</v>
      </c>
      <c r="L23" s="3" t="e">
        <f>VLOOKUP(A23,#REF!,1,FALSE)</f>
        <v>#REF!</v>
      </c>
    </row>
    <row r="24" spans="1:12" hidden="1">
      <c r="A24" s="17">
        <v>2818400</v>
      </c>
      <c r="B24" s="5" t="s">
        <v>35</v>
      </c>
      <c r="C24" s="6"/>
      <c r="D24" s="7">
        <v>855948.91</v>
      </c>
      <c r="E24" s="7"/>
      <c r="F24" s="7">
        <v>727415.26</v>
      </c>
      <c r="G24" s="7"/>
      <c r="H24" s="7">
        <v>1583364.17</v>
      </c>
      <c r="J24" s="15">
        <f t="shared" si="0"/>
        <v>-1583364.17</v>
      </c>
      <c r="L24" s="3" t="e">
        <f>VLOOKUP(A24,#REF!,1,FALSE)</f>
        <v>#REF!</v>
      </c>
    </row>
    <row r="25" spans="1:12" hidden="1">
      <c r="A25" s="17">
        <v>2818410</v>
      </c>
      <c r="B25" s="5" t="s">
        <v>36</v>
      </c>
      <c r="C25" s="6"/>
      <c r="D25" s="7">
        <v>2367301.38</v>
      </c>
      <c r="E25" s="7"/>
      <c r="F25" s="7">
        <v>964625.2</v>
      </c>
      <c r="G25" s="7"/>
      <c r="H25" s="7">
        <v>3331926.58</v>
      </c>
      <c r="J25" s="15">
        <f t="shared" si="0"/>
        <v>-3331926.58</v>
      </c>
      <c r="L25" s="3" t="e">
        <f>VLOOKUP(A25,#REF!,1,FALSE)</f>
        <v>#REF!</v>
      </c>
    </row>
    <row r="26" spans="1:12" hidden="1">
      <c r="A26" s="17">
        <v>3120100</v>
      </c>
      <c r="B26" s="5" t="s">
        <v>37</v>
      </c>
      <c r="C26" s="6">
        <v>5713443.3099999996</v>
      </c>
      <c r="D26" s="7"/>
      <c r="E26" s="7"/>
      <c r="F26" s="7">
        <v>290410.87</v>
      </c>
      <c r="G26" s="7">
        <v>5423032.4400000004</v>
      </c>
      <c r="H26" s="7"/>
      <c r="J26" s="15">
        <f t="shared" si="0"/>
        <v>5423032.4400000004</v>
      </c>
      <c r="L26" s="3" t="e">
        <f>VLOOKUP(A26,#REF!,1,FALSE)</f>
        <v>#REF!</v>
      </c>
    </row>
    <row r="27" spans="1:12" hidden="1">
      <c r="A27" s="17">
        <v>3120200</v>
      </c>
      <c r="B27" s="5" t="s">
        <v>38</v>
      </c>
      <c r="C27" s="6">
        <v>2345890.42</v>
      </c>
      <c r="D27" s="7"/>
      <c r="E27" s="7"/>
      <c r="F27" s="7">
        <v>495410.83</v>
      </c>
      <c r="G27" s="7">
        <v>1850479.59</v>
      </c>
      <c r="H27" s="7"/>
      <c r="J27" s="15">
        <f t="shared" si="0"/>
        <v>1850479.59</v>
      </c>
      <c r="L27" s="3" t="e">
        <f>VLOOKUP(A27,#REF!,1,FALSE)</f>
        <v>#REF!</v>
      </c>
    </row>
    <row r="28" spans="1:12" hidden="1">
      <c r="A28" s="17">
        <v>3120300</v>
      </c>
      <c r="B28" s="5" t="s">
        <v>39</v>
      </c>
      <c r="C28" s="6">
        <v>596014.63</v>
      </c>
      <c r="D28" s="7"/>
      <c r="E28" s="7">
        <v>575017.06000000006</v>
      </c>
      <c r="F28" s="7"/>
      <c r="G28" s="7">
        <v>1171031.69</v>
      </c>
      <c r="H28" s="7"/>
      <c r="J28" s="15">
        <f t="shared" si="0"/>
        <v>1171031.69</v>
      </c>
      <c r="L28" s="3" t="e">
        <f>VLOOKUP(A28,#REF!,1,FALSE)</f>
        <v>#REF!</v>
      </c>
    </row>
    <row r="29" spans="1:12" hidden="1">
      <c r="A29" s="17">
        <v>3120400</v>
      </c>
      <c r="B29" s="5" t="s">
        <v>40</v>
      </c>
      <c r="C29" s="6">
        <v>46062347.130000003</v>
      </c>
      <c r="D29" s="7"/>
      <c r="E29" s="7">
        <v>9666239.3100000005</v>
      </c>
      <c r="F29" s="7"/>
      <c r="G29" s="7">
        <v>55728586.439999998</v>
      </c>
      <c r="H29" s="7"/>
      <c r="J29" s="15">
        <f t="shared" si="0"/>
        <v>55728586.439999998</v>
      </c>
      <c r="L29" s="3" t="e">
        <f>VLOOKUP(A29,#REF!,1,FALSE)</f>
        <v>#REF!</v>
      </c>
    </row>
    <row r="30" spans="1:12" hidden="1">
      <c r="A30" s="17">
        <v>3120410</v>
      </c>
      <c r="B30" s="5" t="s">
        <v>41</v>
      </c>
      <c r="C30" s="6">
        <v>72395.44</v>
      </c>
      <c r="D30" s="7"/>
      <c r="E30" s="7">
        <v>58256.35</v>
      </c>
      <c r="F30" s="7"/>
      <c r="G30" s="7">
        <v>130651.79</v>
      </c>
      <c r="H30" s="7"/>
      <c r="J30" s="15">
        <f t="shared" si="0"/>
        <v>130651.79</v>
      </c>
      <c r="L30" s="3" t="e">
        <f>VLOOKUP(A30,#REF!,1,FALSE)</f>
        <v>#REF!</v>
      </c>
    </row>
    <row r="31" spans="1:12" hidden="1">
      <c r="A31" s="17">
        <v>3120500</v>
      </c>
      <c r="B31" s="5" t="s">
        <v>42</v>
      </c>
      <c r="C31" s="6">
        <v>5281528.3099999996</v>
      </c>
      <c r="D31" s="7"/>
      <c r="E31" s="7"/>
      <c r="F31" s="7"/>
      <c r="G31" s="7">
        <v>5281528.3099999996</v>
      </c>
      <c r="H31" s="7"/>
      <c r="J31" s="15">
        <f t="shared" si="0"/>
        <v>5281528.3099999996</v>
      </c>
      <c r="L31" s="3" t="e">
        <f>VLOOKUP(A31,#REF!,1,FALSE)</f>
        <v>#REF!</v>
      </c>
    </row>
    <row r="32" spans="1:12" hidden="1">
      <c r="A32" s="17">
        <v>3270000</v>
      </c>
      <c r="B32" s="5" t="s">
        <v>43</v>
      </c>
      <c r="C32" s="6"/>
      <c r="D32" s="7"/>
      <c r="E32" s="7">
        <v>41757</v>
      </c>
      <c r="F32" s="7"/>
      <c r="G32" s="7">
        <v>41757</v>
      </c>
      <c r="H32" s="7"/>
      <c r="J32" s="15">
        <f t="shared" si="0"/>
        <v>41757</v>
      </c>
      <c r="L32" s="3" t="e">
        <f>VLOOKUP(A32,#REF!,1,FALSE)</f>
        <v>#REF!</v>
      </c>
    </row>
    <row r="33" spans="1:12" hidden="1">
      <c r="A33" s="17">
        <v>3270200</v>
      </c>
      <c r="B33" s="5" t="s">
        <v>44</v>
      </c>
      <c r="C33" s="6">
        <v>2032111.58</v>
      </c>
      <c r="D33" s="7"/>
      <c r="E33" s="7">
        <v>1228139.8400000001</v>
      </c>
      <c r="F33" s="7"/>
      <c r="G33" s="7">
        <v>3260251.42</v>
      </c>
      <c r="H33" s="7"/>
      <c r="J33" s="15">
        <f t="shared" si="0"/>
        <v>3260251.42</v>
      </c>
      <c r="L33" s="3" t="e">
        <f>VLOOKUP(A33,#REF!,1,FALSE)</f>
        <v>#REF!</v>
      </c>
    </row>
    <row r="34" spans="1:12" hidden="1">
      <c r="A34" s="17">
        <v>4011000</v>
      </c>
      <c r="B34" s="5" t="s">
        <v>45</v>
      </c>
      <c r="C34" s="6"/>
      <c r="D34" s="7">
        <v>42465533.880000003</v>
      </c>
      <c r="E34" s="7">
        <v>33362938.23</v>
      </c>
      <c r="F34" s="7"/>
      <c r="G34" s="7"/>
      <c r="H34" s="7">
        <v>9102595.6500000004</v>
      </c>
      <c r="J34" s="15">
        <f t="shared" si="0"/>
        <v>-9102595.6500000004</v>
      </c>
      <c r="L34" s="3" t="e">
        <f>VLOOKUP(A34,#REF!,1,FALSE)</f>
        <v>#REF!</v>
      </c>
    </row>
    <row r="35" spans="1:12" hidden="1">
      <c r="A35" s="17">
        <v>4013000</v>
      </c>
      <c r="B35" s="5" t="s">
        <v>46</v>
      </c>
      <c r="C35" s="6"/>
      <c r="D35" s="7">
        <v>1027032.8</v>
      </c>
      <c r="E35" s="7"/>
      <c r="F35" s="7">
        <v>90267.82</v>
      </c>
      <c r="G35" s="7"/>
      <c r="H35" s="7">
        <v>1117300.6200000001</v>
      </c>
      <c r="J35" s="15">
        <f t="shared" si="0"/>
        <v>-1117300.6200000001</v>
      </c>
      <c r="L35" s="3" t="e">
        <f>VLOOKUP(A35,#REF!,1,FALSE)</f>
        <v>#REF!</v>
      </c>
    </row>
    <row r="36" spans="1:12" hidden="1">
      <c r="A36" s="17">
        <v>4014000</v>
      </c>
      <c r="B36" s="5" t="s">
        <v>47</v>
      </c>
      <c r="C36" s="6"/>
      <c r="D36" s="7">
        <v>4040279.64</v>
      </c>
      <c r="E36" s="7">
        <v>3225167.88</v>
      </c>
      <c r="F36" s="7"/>
      <c r="G36" s="7"/>
      <c r="H36" s="7">
        <v>815111.76</v>
      </c>
      <c r="J36" s="15">
        <f t="shared" si="0"/>
        <v>-815111.76</v>
      </c>
      <c r="L36" s="3" t="e">
        <f>VLOOKUP(A36,#REF!,1,FALSE)</f>
        <v>#REF!</v>
      </c>
    </row>
    <row r="37" spans="1:12" hidden="1">
      <c r="A37" s="17">
        <v>4085000</v>
      </c>
      <c r="B37" s="5" t="s">
        <v>48</v>
      </c>
      <c r="C37" s="6"/>
      <c r="D37" s="7">
        <v>357486.24</v>
      </c>
      <c r="E37" s="7"/>
      <c r="F37" s="7">
        <v>689173.49</v>
      </c>
      <c r="G37" s="7"/>
      <c r="H37" s="7">
        <v>1046659.73</v>
      </c>
      <c r="J37" s="15">
        <f t="shared" si="0"/>
        <v>-1046659.73</v>
      </c>
      <c r="L37" s="3" t="e">
        <f>VLOOKUP(A37,#REF!,1,FALSE)</f>
        <v>#REF!</v>
      </c>
    </row>
    <row r="38" spans="1:12" hidden="1">
      <c r="A38" s="17">
        <v>4085100</v>
      </c>
      <c r="B38" s="5" t="s">
        <v>49</v>
      </c>
      <c r="C38" s="6"/>
      <c r="D38" s="7">
        <v>420300</v>
      </c>
      <c r="E38" s="7"/>
      <c r="F38" s="7">
        <v>138980</v>
      </c>
      <c r="G38" s="7"/>
      <c r="H38" s="7">
        <v>559280</v>
      </c>
      <c r="J38" s="15">
        <f t="shared" si="0"/>
        <v>-559280</v>
      </c>
      <c r="L38" s="3" t="e">
        <f>VLOOKUP(A38,#REF!,1,FALSE)</f>
        <v>#REF!</v>
      </c>
    </row>
    <row r="39" spans="1:12" hidden="1">
      <c r="A39" s="17">
        <v>4086100</v>
      </c>
      <c r="B39" s="5" t="s">
        <v>50</v>
      </c>
      <c r="C39" s="6"/>
      <c r="D39" s="7">
        <v>10556677</v>
      </c>
      <c r="E39" s="7">
        <v>95036</v>
      </c>
      <c r="F39" s="7"/>
      <c r="G39" s="7"/>
      <c r="H39" s="7">
        <v>10461641</v>
      </c>
      <c r="J39" s="15">
        <f t="shared" si="0"/>
        <v>-10461641</v>
      </c>
      <c r="L39" s="3" t="e">
        <f>VLOOKUP(A39,#REF!,1,FALSE)</f>
        <v>#REF!</v>
      </c>
    </row>
    <row r="40" spans="1:12" hidden="1">
      <c r="A40" s="17">
        <v>4089000</v>
      </c>
      <c r="B40" s="5" t="s">
        <v>51</v>
      </c>
      <c r="C40" s="6"/>
      <c r="D40" s="7">
        <v>193961.97</v>
      </c>
      <c r="E40" s="7">
        <v>1278.47</v>
      </c>
      <c r="F40" s="7"/>
      <c r="G40" s="7"/>
      <c r="H40" s="7">
        <v>192683.5</v>
      </c>
      <c r="J40" s="15">
        <f t="shared" si="0"/>
        <v>-192683.5</v>
      </c>
      <c r="L40" s="3" t="e">
        <f>VLOOKUP(A40,#REF!,1,FALSE)</f>
        <v>#REF!</v>
      </c>
    </row>
    <row r="41" spans="1:12" hidden="1">
      <c r="A41" s="17">
        <v>4089100</v>
      </c>
      <c r="B41" s="5" t="s">
        <v>52</v>
      </c>
      <c r="C41" s="6"/>
      <c r="D41" s="7">
        <v>604848.31000000006</v>
      </c>
      <c r="E41" s="7"/>
      <c r="F41" s="7">
        <v>468881.77</v>
      </c>
      <c r="G41" s="7"/>
      <c r="H41" s="7">
        <v>1073730.08</v>
      </c>
      <c r="J41" s="15">
        <f t="shared" si="0"/>
        <v>-1073730.08</v>
      </c>
      <c r="L41" s="3" t="e">
        <f>VLOOKUP(A41,#REF!,1,FALSE)</f>
        <v>#REF!</v>
      </c>
    </row>
    <row r="42" spans="1:12" hidden="1">
      <c r="A42" s="17">
        <v>4089200</v>
      </c>
      <c r="B42" s="5" t="s">
        <v>53</v>
      </c>
      <c r="C42" s="6"/>
      <c r="D42" s="7">
        <v>43019.53</v>
      </c>
      <c r="E42" s="7">
        <v>41809.050000000003</v>
      </c>
      <c r="F42" s="7"/>
      <c r="G42" s="7"/>
      <c r="H42" s="7">
        <v>1210.48</v>
      </c>
      <c r="J42" s="15">
        <f t="shared" si="0"/>
        <v>-1210.48</v>
      </c>
      <c r="L42" s="3" t="e">
        <f>VLOOKUP(A42,#REF!,1,FALSE)</f>
        <v>#REF!</v>
      </c>
    </row>
    <row r="43" spans="1:12" hidden="1">
      <c r="A43" s="17">
        <v>4090000</v>
      </c>
      <c r="B43" s="5" t="s">
        <v>54</v>
      </c>
      <c r="C43" s="6"/>
      <c r="D43" s="7"/>
      <c r="E43" s="7"/>
      <c r="F43" s="7">
        <v>9191922.3900000006</v>
      </c>
      <c r="G43" s="7"/>
      <c r="H43" s="7">
        <v>9191922.3900000006</v>
      </c>
      <c r="J43" s="15">
        <f t="shared" si="0"/>
        <v>-9191922.3900000006</v>
      </c>
      <c r="L43" s="3" t="e">
        <f>VLOOKUP(A43,#REF!,1,FALSE)</f>
        <v>#REF!</v>
      </c>
    </row>
    <row r="44" spans="1:12" hidden="1">
      <c r="A44" s="17">
        <v>4111000</v>
      </c>
      <c r="B44" s="5" t="s">
        <v>55</v>
      </c>
      <c r="C44" s="6"/>
      <c r="D44" s="7"/>
      <c r="E44" s="7"/>
      <c r="F44" s="7">
        <v>459589.97</v>
      </c>
      <c r="G44" s="7"/>
      <c r="H44" s="7">
        <v>459589.97</v>
      </c>
      <c r="J44" s="15">
        <f t="shared" si="0"/>
        <v>-459589.97</v>
      </c>
      <c r="L44" s="3" t="e">
        <f>VLOOKUP(A44,#REF!,1,FALSE)</f>
        <v>#REF!</v>
      </c>
    </row>
    <row r="45" spans="1:12" hidden="1">
      <c r="A45" s="17">
        <v>4112000</v>
      </c>
      <c r="B45" s="5" t="s">
        <v>56</v>
      </c>
      <c r="C45" s="6">
        <v>19151892.579999998</v>
      </c>
      <c r="D45" s="7"/>
      <c r="E45" s="7"/>
      <c r="F45" s="7">
        <v>206209.04</v>
      </c>
      <c r="G45" s="7">
        <v>18945683.539999999</v>
      </c>
      <c r="H45" s="7"/>
      <c r="J45" s="15">
        <f t="shared" si="0"/>
        <v>18945683.539999999</v>
      </c>
      <c r="L45" s="3" t="e">
        <f>VLOOKUP(A45,#REF!,1,FALSE)</f>
        <v>#REF!</v>
      </c>
    </row>
    <row r="46" spans="1:12">
      <c r="A46" s="17">
        <v>4114000</v>
      </c>
      <c r="B46" s="5" t="s">
        <v>57</v>
      </c>
      <c r="C46" s="6">
        <v>367838.07</v>
      </c>
      <c r="D46" s="7"/>
      <c r="E46" s="7">
        <v>767788.16</v>
      </c>
      <c r="F46" s="7"/>
      <c r="G46" s="7">
        <v>1135626.23</v>
      </c>
      <c r="H46" s="7"/>
      <c r="J46" s="15">
        <f t="shared" si="0"/>
        <v>1135626.23</v>
      </c>
      <c r="L46" s="3" t="e">
        <f>VLOOKUP(A46,#REF!,1,FALSE)</f>
        <v>#REF!</v>
      </c>
    </row>
    <row r="47" spans="1:12">
      <c r="A47" s="17">
        <v>4115000</v>
      </c>
      <c r="B47" s="5" t="s">
        <v>58</v>
      </c>
      <c r="C47" s="6"/>
      <c r="D47" s="7">
        <v>105000</v>
      </c>
      <c r="E47" s="7">
        <v>70000</v>
      </c>
      <c r="F47" s="7"/>
      <c r="G47" s="7"/>
      <c r="H47" s="7">
        <v>35000</v>
      </c>
      <c r="J47" s="15">
        <f t="shared" si="0"/>
        <v>-35000</v>
      </c>
      <c r="L47" s="3" t="e">
        <f>VLOOKUP(A47,#REF!,1,FALSE)</f>
        <v>#REF!</v>
      </c>
    </row>
    <row r="48" spans="1:12" hidden="1">
      <c r="A48" s="17">
        <v>4117000</v>
      </c>
      <c r="B48" s="5" t="s">
        <v>59</v>
      </c>
      <c r="C48" s="6">
        <v>7750</v>
      </c>
      <c r="D48" s="7"/>
      <c r="E48" s="7"/>
      <c r="F48" s="7">
        <v>4250</v>
      </c>
      <c r="G48" s="7">
        <v>3500</v>
      </c>
      <c r="H48" s="7"/>
      <c r="J48" s="15">
        <f t="shared" si="0"/>
        <v>3500</v>
      </c>
      <c r="L48" s="3" t="e">
        <f>VLOOKUP(A48,#REF!,1,FALSE)</f>
        <v>#REF!</v>
      </c>
    </row>
    <row r="49" spans="1:12" hidden="1">
      <c r="A49" s="17">
        <v>4118000</v>
      </c>
      <c r="B49" s="5" t="s">
        <v>60</v>
      </c>
      <c r="C49" s="6"/>
      <c r="D49" s="7"/>
      <c r="E49" s="7">
        <v>119167</v>
      </c>
      <c r="F49" s="7"/>
      <c r="G49" s="7">
        <v>119167</v>
      </c>
      <c r="H49" s="7"/>
      <c r="J49" s="15">
        <f t="shared" si="0"/>
        <v>119167</v>
      </c>
      <c r="L49" s="3" t="e">
        <f>VLOOKUP(A49,#REF!,1,FALSE)</f>
        <v>#REF!</v>
      </c>
    </row>
    <row r="50" spans="1:12" hidden="1">
      <c r="A50" s="17">
        <v>4120200</v>
      </c>
      <c r="B50" s="5" t="s">
        <v>61</v>
      </c>
      <c r="C50" s="6">
        <v>193961.97</v>
      </c>
      <c r="D50" s="7"/>
      <c r="E50" s="7"/>
      <c r="F50" s="7">
        <v>151340.15</v>
      </c>
      <c r="G50" s="7">
        <v>42621.82</v>
      </c>
      <c r="H50" s="7"/>
      <c r="J50" s="15">
        <f t="shared" si="0"/>
        <v>42621.82</v>
      </c>
      <c r="L50" s="3" t="e">
        <f>VLOOKUP(A50,#REF!,1,FALSE)</f>
        <v>#REF!</v>
      </c>
    </row>
    <row r="51" spans="1:12" hidden="1">
      <c r="A51" s="17">
        <v>4120201</v>
      </c>
      <c r="B51" s="5" t="s">
        <v>62</v>
      </c>
      <c r="C51" s="6">
        <v>604848.31000000006</v>
      </c>
      <c r="D51" s="7"/>
      <c r="E51" s="7"/>
      <c r="F51" s="7">
        <v>322946.62</v>
      </c>
      <c r="G51" s="7">
        <v>281901.69</v>
      </c>
      <c r="H51" s="7"/>
      <c r="J51" s="15">
        <f t="shared" si="0"/>
        <v>281901.69</v>
      </c>
      <c r="L51" s="3" t="e">
        <f>VLOOKUP(A51,#REF!,1,FALSE)</f>
        <v>#REF!</v>
      </c>
    </row>
    <row r="52" spans="1:12" hidden="1">
      <c r="A52" s="17">
        <v>4120202</v>
      </c>
      <c r="B52" s="5" t="s">
        <v>63</v>
      </c>
      <c r="C52" s="6">
        <v>43019.53</v>
      </c>
      <c r="D52" s="7"/>
      <c r="E52" s="7"/>
      <c r="F52" s="7">
        <v>41843.25</v>
      </c>
      <c r="G52" s="7">
        <v>1176.28</v>
      </c>
      <c r="H52" s="7"/>
      <c r="J52" s="15">
        <f t="shared" si="0"/>
        <v>1176.28</v>
      </c>
      <c r="L52" s="3" t="e">
        <f>VLOOKUP(A52,#REF!,1,FALSE)</f>
        <v>#REF!</v>
      </c>
    </row>
    <row r="53" spans="1:12" hidden="1">
      <c r="A53" s="17">
        <v>4120330</v>
      </c>
      <c r="B53" s="5" t="s">
        <v>64</v>
      </c>
      <c r="C53" s="6"/>
      <c r="D53" s="7"/>
      <c r="E53" s="7">
        <v>274650.2</v>
      </c>
      <c r="F53" s="7"/>
      <c r="G53" s="7">
        <v>274650.2</v>
      </c>
      <c r="H53" s="7"/>
      <c r="J53" s="15">
        <f t="shared" si="0"/>
        <v>274650.2</v>
      </c>
      <c r="L53" s="3" t="e">
        <f>VLOOKUP(A53,#REF!,1,FALSE)</f>
        <v>#REF!</v>
      </c>
    </row>
    <row r="54" spans="1:12" hidden="1">
      <c r="A54" s="17">
        <v>4120401</v>
      </c>
      <c r="B54" s="5" t="s">
        <v>65</v>
      </c>
      <c r="C54" s="6"/>
      <c r="D54" s="7">
        <v>3380901.1</v>
      </c>
      <c r="E54" s="7">
        <v>3280200</v>
      </c>
      <c r="F54" s="7"/>
      <c r="G54" s="7"/>
      <c r="H54" s="7">
        <v>100701.1</v>
      </c>
      <c r="J54" s="15">
        <f t="shared" si="0"/>
        <v>-100701.1</v>
      </c>
      <c r="L54" s="3" t="e">
        <f>VLOOKUP(A54,#REF!,1,FALSE)</f>
        <v>#REF!</v>
      </c>
    </row>
    <row r="55" spans="1:12" hidden="1">
      <c r="A55" s="17">
        <v>4120402</v>
      </c>
      <c r="B55" s="5" t="s">
        <v>66</v>
      </c>
      <c r="C55" s="6"/>
      <c r="D55" s="7"/>
      <c r="E55" s="7"/>
      <c r="F55" s="7">
        <v>250.25</v>
      </c>
      <c r="G55" s="7"/>
      <c r="H55" s="7">
        <v>250.25</v>
      </c>
      <c r="J55" s="15">
        <f t="shared" si="0"/>
        <v>-250.25</v>
      </c>
      <c r="L55" s="3" t="e">
        <f>VLOOKUP(A55,#REF!,1,FALSE)</f>
        <v>#REF!</v>
      </c>
    </row>
    <row r="56" spans="1:12" hidden="1">
      <c r="A56" s="17">
        <v>4120403</v>
      </c>
      <c r="B56" s="5" t="s">
        <v>67</v>
      </c>
      <c r="C56" s="6"/>
      <c r="D56" s="7"/>
      <c r="E56" s="7">
        <v>386138</v>
      </c>
      <c r="F56" s="7"/>
      <c r="G56" s="7">
        <v>386138</v>
      </c>
      <c r="H56" s="7"/>
      <c r="J56" s="15">
        <f t="shared" si="0"/>
        <v>386138</v>
      </c>
      <c r="L56" s="3" t="e">
        <f>VLOOKUP(A56,#REF!,1,FALSE)</f>
        <v>#REF!</v>
      </c>
    </row>
    <row r="57" spans="1:12" hidden="1">
      <c r="A57" s="17">
        <v>4130100</v>
      </c>
      <c r="B57" s="5" t="s">
        <v>68</v>
      </c>
      <c r="C57" s="6"/>
      <c r="D57" s="7"/>
      <c r="E57" s="7"/>
      <c r="F57" s="7">
        <v>83769.600000000006</v>
      </c>
      <c r="G57" s="7"/>
      <c r="H57" s="7">
        <v>83769.600000000006</v>
      </c>
      <c r="J57" s="15">
        <f t="shared" si="0"/>
        <v>-83769.600000000006</v>
      </c>
      <c r="L57" s="3" t="e">
        <f>VLOOKUP(A57,#REF!,1,FALSE)</f>
        <v>#REF!</v>
      </c>
    </row>
    <row r="58" spans="1:12">
      <c r="A58" s="17">
        <v>4130101</v>
      </c>
      <c r="B58" s="5" t="s">
        <v>69</v>
      </c>
      <c r="C58" s="6"/>
      <c r="D58" s="7"/>
      <c r="E58" s="7">
        <v>35130</v>
      </c>
      <c r="F58" s="7"/>
      <c r="G58" s="7">
        <v>35130</v>
      </c>
      <c r="H58" s="7"/>
      <c r="J58" s="15">
        <f t="shared" si="0"/>
        <v>35130</v>
      </c>
      <c r="L58" s="3" t="e">
        <f>VLOOKUP(A58,#REF!,1,FALSE)</f>
        <v>#REF!</v>
      </c>
    </row>
    <row r="59" spans="1:12" hidden="1">
      <c r="A59" s="17">
        <v>4130200</v>
      </c>
      <c r="B59" s="5" t="s">
        <v>70</v>
      </c>
      <c r="C59" s="6"/>
      <c r="D59" s="7"/>
      <c r="E59" s="7"/>
      <c r="F59" s="7">
        <v>2767279</v>
      </c>
      <c r="G59" s="7"/>
      <c r="H59" s="7">
        <v>2767279</v>
      </c>
      <c r="J59" s="15">
        <f t="shared" si="0"/>
        <v>-2767279</v>
      </c>
      <c r="L59" s="3" t="e">
        <f>VLOOKUP(A59,#REF!,1,FALSE)</f>
        <v>#REF!</v>
      </c>
    </row>
    <row r="60" spans="1:12" hidden="1">
      <c r="A60" s="17">
        <v>4140100</v>
      </c>
      <c r="B60" s="5" t="s">
        <v>71</v>
      </c>
      <c r="C60" s="6"/>
      <c r="D60" s="7">
        <v>22083426</v>
      </c>
      <c r="E60" s="7">
        <v>21292811</v>
      </c>
      <c r="F60" s="7"/>
      <c r="G60" s="7"/>
      <c r="H60" s="7">
        <v>790615</v>
      </c>
      <c r="J60" s="15">
        <f t="shared" si="0"/>
        <v>-790615</v>
      </c>
      <c r="L60" s="3" t="e">
        <f>VLOOKUP(A60,#REF!,1,FALSE)</f>
        <v>#REF!</v>
      </c>
    </row>
    <row r="61" spans="1:12" hidden="1">
      <c r="A61" s="17">
        <v>4140200</v>
      </c>
      <c r="B61" s="5" t="s">
        <v>72</v>
      </c>
      <c r="C61" s="6"/>
      <c r="D61" s="7">
        <v>723589585</v>
      </c>
      <c r="E61" s="7"/>
      <c r="F61" s="7">
        <v>223859052.78</v>
      </c>
      <c r="G61" s="7"/>
      <c r="H61" s="7">
        <v>947448637.77999997</v>
      </c>
      <c r="J61" s="15">
        <f t="shared" si="0"/>
        <v>-947448637.77999997</v>
      </c>
      <c r="L61" s="3" t="e">
        <f>VLOOKUP(A61,#REF!,1,FALSE)</f>
        <v>#REF!</v>
      </c>
    </row>
    <row r="62" spans="1:12" hidden="1">
      <c r="A62" s="17">
        <v>4140301</v>
      </c>
      <c r="B62" s="5" t="s">
        <v>73</v>
      </c>
      <c r="C62" s="6"/>
      <c r="D62" s="7">
        <v>1961936</v>
      </c>
      <c r="E62" s="7">
        <v>1453863</v>
      </c>
      <c r="F62" s="7"/>
      <c r="G62" s="7"/>
      <c r="H62" s="7">
        <v>508073</v>
      </c>
      <c r="J62" s="15">
        <f t="shared" si="0"/>
        <v>-508073</v>
      </c>
      <c r="L62" s="3" t="e">
        <f>VLOOKUP(A62,#REF!,1,FALSE)</f>
        <v>#REF!</v>
      </c>
    </row>
    <row r="63" spans="1:12" hidden="1">
      <c r="A63" s="17">
        <v>4140400</v>
      </c>
      <c r="B63" s="5" t="s">
        <v>74</v>
      </c>
      <c r="C63" s="6">
        <v>700030886</v>
      </c>
      <c r="D63" s="7"/>
      <c r="E63" s="7">
        <v>221523699</v>
      </c>
      <c r="F63" s="7"/>
      <c r="G63" s="7">
        <v>921554585</v>
      </c>
      <c r="H63" s="7"/>
      <c r="J63" s="15">
        <f t="shared" si="0"/>
        <v>921554585</v>
      </c>
      <c r="L63" s="3" t="e">
        <f>VLOOKUP(A63,#REF!,1,FALSE)</f>
        <v>#REF!</v>
      </c>
    </row>
    <row r="64" spans="1:12" hidden="1">
      <c r="A64" s="17">
        <v>4140600</v>
      </c>
      <c r="B64" s="5" t="s">
        <v>75</v>
      </c>
      <c r="C64" s="6"/>
      <c r="D64" s="7">
        <v>10000000.02</v>
      </c>
      <c r="E64" s="7"/>
      <c r="F64" s="7">
        <v>4901550.74</v>
      </c>
      <c r="G64" s="7"/>
      <c r="H64" s="7">
        <v>14901550.76</v>
      </c>
      <c r="J64" s="15">
        <f t="shared" si="0"/>
        <v>-14901550.76</v>
      </c>
      <c r="L64" s="3" t="e">
        <f>VLOOKUP(A64,#REF!,1,FALSE)</f>
        <v>#REF!</v>
      </c>
    </row>
    <row r="65" spans="1:12" hidden="1">
      <c r="A65" s="17">
        <v>4150000</v>
      </c>
      <c r="B65" s="5" t="s">
        <v>76</v>
      </c>
      <c r="C65" s="6">
        <v>330650.93</v>
      </c>
      <c r="D65" s="7"/>
      <c r="E65" s="7"/>
      <c r="F65" s="7">
        <v>330650.93</v>
      </c>
      <c r="G65" s="7"/>
      <c r="H65" s="7"/>
      <c r="J65" s="15">
        <f t="shared" si="0"/>
        <v>0</v>
      </c>
      <c r="L65" s="3" t="e">
        <f>VLOOKUP(A65,#REF!,1,FALSE)</f>
        <v>#REF!</v>
      </c>
    </row>
    <row r="66" spans="1:12" hidden="1">
      <c r="A66" s="17">
        <v>4181000</v>
      </c>
      <c r="B66" s="5" t="s">
        <v>77</v>
      </c>
      <c r="C66" s="6">
        <v>1554000</v>
      </c>
      <c r="D66" s="7"/>
      <c r="E66" s="7"/>
      <c r="F66" s="7">
        <v>1459000</v>
      </c>
      <c r="G66" s="7">
        <v>95000</v>
      </c>
      <c r="H66" s="7"/>
      <c r="J66" s="15">
        <f t="shared" si="0"/>
        <v>95000</v>
      </c>
      <c r="L66" s="3" t="e">
        <f>VLOOKUP(A66,#REF!,1,FALSE)</f>
        <v>#REF!</v>
      </c>
    </row>
    <row r="67" spans="1:12" hidden="1">
      <c r="A67" s="17">
        <v>4182000</v>
      </c>
      <c r="B67" s="5" t="s">
        <v>78</v>
      </c>
      <c r="C67" s="6"/>
      <c r="D67" s="7"/>
      <c r="E67" s="7">
        <v>698700</v>
      </c>
      <c r="F67" s="7"/>
      <c r="G67" s="7">
        <v>698700</v>
      </c>
      <c r="H67" s="7"/>
      <c r="J67" s="15">
        <f t="shared" si="0"/>
        <v>698700</v>
      </c>
      <c r="L67" s="3" t="e">
        <f>VLOOKUP(A67,#REF!,1,FALSE)</f>
        <v>#REF!</v>
      </c>
    </row>
    <row r="68" spans="1:12" hidden="1">
      <c r="A68" s="17">
        <v>4183000</v>
      </c>
      <c r="B68" s="5" t="s">
        <v>79</v>
      </c>
      <c r="C68" s="6">
        <v>3452538.4</v>
      </c>
      <c r="D68" s="7"/>
      <c r="E68" s="7"/>
      <c r="F68" s="7">
        <v>778445.4</v>
      </c>
      <c r="G68" s="7">
        <v>2674093</v>
      </c>
      <c r="H68" s="7"/>
      <c r="J68" s="15">
        <f t="shared" ref="J68:J131" si="1">G68-H68</f>
        <v>2674093</v>
      </c>
      <c r="L68" s="3" t="e">
        <f>VLOOKUP(A68,#REF!,1,FALSE)</f>
        <v>#REF!</v>
      </c>
    </row>
    <row r="69" spans="1:12" hidden="1">
      <c r="A69" s="17">
        <v>4210000</v>
      </c>
      <c r="B69" s="5" t="s">
        <v>80</v>
      </c>
      <c r="C69" s="6">
        <v>36.619999999999997</v>
      </c>
      <c r="D69" s="7"/>
      <c r="E69" s="7">
        <v>2738167.53</v>
      </c>
      <c r="F69" s="7"/>
      <c r="G69" s="7">
        <v>2738204.15</v>
      </c>
      <c r="H69" s="7"/>
      <c r="J69" s="15">
        <f t="shared" si="1"/>
        <v>2738204.15</v>
      </c>
      <c r="L69" s="3" t="e">
        <f>VLOOKUP(A69,#REF!,1,FALSE)</f>
        <v>#REF!</v>
      </c>
    </row>
    <row r="70" spans="1:12" hidden="1">
      <c r="A70" s="17">
        <v>4210010</v>
      </c>
      <c r="B70" s="5" t="s">
        <v>81</v>
      </c>
      <c r="C70" s="6"/>
      <c r="D70" s="7"/>
      <c r="E70" s="7">
        <v>73682.37</v>
      </c>
      <c r="F70" s="7"/>
      <c r="G70" s="7">
        <v>73682.37</v>
      </c>
      <c r="H70" s="7"/>
      <c r="J70" s="15">
        <f t="shared" si="1"/>
        <v>73682.37</v>
      </c>
      <c r="L70" s="3" t="e">
        <f>VLOOKUP(A70,#REF!,1,FALSE)</f>
        <v>#REF!</v>
      </c>
    </row>
    <row r="71" spans="1:12" hidden="1">
      <c r="A71" s="17">
        <v>4211000</v>
      </c>
      <c r="B71" s="5" t="s">
        <v>82</v>
      </c>
      <c r="C71" s="6">
        <v>388435</v>
      </c>
      <c r="D71" s="7"/>
      <c r="E71" s="7"/>
      <c r="F71" s="7">
        <v>400887.77</v>
      </c>
      <c r="G71" s="7"/>
      <c r="H71" s="7">
        <v>12452.77</v>
      </c>
      <c r="J71" s="15">
        <f t="shared" si="1"/>
        <v>-12452.77</v>
      </c>
      <c r="L71" s="3" t="e">
        <f>VLOOKUP(A71,#REF!,1,FALSE)</f>
        <v>#REF!</v>
      </c>
    </row>
    <row r="72" spans="1:12" hidden="1">
      <c r="A72" s="17">
        <v>4230000</v>
      </c>
      <c r="B72" s="5" t="s">
        <v>83</v>
      </c>
      <c r="C72" s="6"/>
      <c r="D72" s="7"/>
      <c r="E72" s="7">
        <v>403400</v>
      </c>
      <c r="F72" s="7"/>
      <c r="G72" s="7">
        <v>403400</v>
      </c>
      <c r="H72" s="7"/>
      <c r="J72" s="15">
        <f t="shared" si="1"/>
        <v>403400</v>
      </c>
      <c r="L72" s="3" t="e">
        <f>VLOOKUP(A72,#REF!,1,FALSE)</f>
        <v>#REF!</v>
      </c>
    </row>
    <row r="73" spans="1:12" hidden="1">
      <c r="A73" s="17">
        <v>4310000</v>
      </c>
      <c r="B73" s="5" t="s">
        <v>84</v>
      </c>
      <c r="C73" s="6"/>
      <c r="D73" s="7">
        <v>1581179.45</v>
      </c>
      <c r="E73" s="7">
        <v>385905.01</v>
      </c>
      <c r="F73" s="7"/>
      <c r="G73" s="7"/>
      <c r="H73" s="7">
        <v>1195274.44</v>
      </c>
      <c r="J73" s="15">
        <f t="shared" si="1"/>
        <v>-1195274.44</v>
      </c>
      <c r="L73" s="3" t="e">
        <f>VLOOKUP(A73,#REF!,1,FALSE)</f>
        <v>#REF!</v>
      </c>
    </row>
    <row r="74" spans="1:12" hidden="1">
      <c r="A74" s="17">
        <v>4310100</v>
      </c>
      <c r="B74" s="5" t="s">
        <v>85</v>
      </c>
      <c r="C74" s="6"/>
      <c r="D74" s="7">
        <v>27330</v>
      </c>
      <c r="E74" s="7"/>
      <c r="F74" s="7">
        <v>407320</v>
      </c>
      <c r="G74" s="7"/>
      <c r="H74" s="7">
        <v>434650</v>
      </c>
      <c r="J74" s="15">
        <f t="shared" si="1"/>
        <v>-434650</v>
      </c>
      <c r="L74" s="3" t="e">
        <f>VLOOKUP(A74,#REF!,1,FALSE)</f>
        <v>#REF!</v>
      </c>
    </row>
    <row r="75" spans="1:12" hidden="1">
      <c r="A75" s="17">
        <v>4420000</v>
      </c>
      <c r="B75" s="5" t="s">
        <v>86</v>
      </c>
      <c r="C75" s="6"/>
      <c r="D75" s="7">
        <v>1475748.02</v>
      </c>
      <c r="E75" s="7">
        <v>573796</v>
      </c>
      <c r="F75" s="7"/>
      <c r="G75" s="7"/>
      <c r="H75" s="7">
        <v>901952.02</v>
      </c>
      <c r="J75" s="15">
        <f t="shared" si="1"/>
        <v>-901952.02</v>
      </c>
      <c r="L75" s="3" t="e">
        <f>VLOOKUP(A75,#REF!,1,FALSE)</f>
        <v>#REF!</v>
      </c>
    </row>
    <row r="76" spans="1:12" hidden="1">
      <c r="A76" s="17">
        <v>4440000</v>
      </c>
      <c r="B76" s="5" t="s">
        <v>87</v>
      </c>
      <c r="C76" s="6">
        <v>40000</v>
      </c>
      <c r="D76" s="7"/>
      <c r="E76" s="7"/>
      <c r="F76" s="7"/>
      <c r="G76" s="7">
        <v>40000</v>
      </c>
      <c r="H76" s="7"/>
      <c r="J76" s="15">
        <f t="shared" si="1"/>
        <v>40000</v>
      </c>
      <c r="L76" s="3" t="e">
        <f>VLOOKUP(A76,#REF!,1,FALSE)</f>
        <v>#REF!</v>
      </c>
    </row>
    <row r="77" spans="1:12" hidden="1">
      <c r="A77" s="17">
        <v>4457000</v>
      </c>
      <c r="B77" s="5" t="s">
        <v>88</v>
      </c>
      <c r="C77" s="6"/>
      <c r="D77" s="7">
        <v>528331.16</v>
      </c>
      <c r="E77" s="7">
        <v>526833.71</v>
      </c>
      <c r="F77" s="7"/>
      <c r="G77" s="7"/>
      <c r="H77" s="7">
        <v>1497.45</v>
      </c>
      <c r="J77" s="15">
        <f t="shared" si="1"/>
        <v>-1497.45</v>
      </c>
      <c r="L77" s="3" t="e">
        <f>VLOOKUP(A77,#REF!,1,FALSE)</f>
        <v>#REF!</v>
      </c>
    </row>
    <row r="78" spans="1:12" hidden="1">
      <c r="A78" s="17">
        <v>4481000</v>
      </c>
      <c r="B78" s="5" t="s">
        <v>89</v>
      </c>
      <c r="C78" s="6"/>
      <c r="D78" s="7">
        <v>3876358.92</v>
      </c>
      <c r="E78" s="7"/>
      <c r="F78" s="7"/>
      <c r="G78" s="7"/>
      <c r="H78" s="7">
        <v>3876358.92</v>
      </c>
      <c r="J78" s="15">
        <f t="shared" si="1"/>
        <v>-3876358.92</v>
      </c>
      <c r="L78" s="3" t="e">
        <f>VLOOKUP(A78,#REF!,1,FALSE)</f>
        <v>#REF!</v>
      </c>
    </row>
    <row r="79" spans="1:12" hidden="1">
      <c r="A79" s="17">
        <v>4490000</v>
      </c>
      <c r="B79" s="5" t="s">
        <v>90</v>
      </c>
      <c r="C79" s="6"/>
      <c r="D79" s="7"/>
      <c r="E79" s="7"/>
      <c r="F79" s="7">
        <v>61354.58</v>
      </c>
      <c r="G79" s="7"/>
      <c r="H79" s="7">
        <v>61354.58</v>
      </c>
      <c r="J79" s="15">
        <f t="shared" si="1"/>
        <v>-61354.58</v>
      </c>
      <c r="L79" s="3" t="e">
        <f>VLOOKUP(A79,#REF!,1,FALSE)</f>
        <v>#REF!</v>
      </c>
    </row>
    <row r="80" spans="1:12" hidden="1">
      <c r="A80" s="17">
        <v>4490100</v>
      </c>
      <c r="B80" s="5" t="s">
        <v>91</v>
      </c>
      <c r="C80" s="6"/>
      <c r="D80" s="7">
        <v>250151.41</v>
      </c>
      <c r="E80" s="7">
        <v>197418.21</v>
      </c>
      <c r="F80" s="7"/>
      <c r="G80" s="7"/>
      <c r="H80" s="7">
        <v>52733.2</v>
      </c>
      <c r="J80" s="15">
        <f t="shared" si="1"/>
        <v>-52733.2</v>
      </c>
      <c r="L80" s="3" t="e">
        <f>VLOOKUP(A80,#REF!,1,FALSE)</f>
        <v>#REF!</v>
      </c>
    </row>
    <row r="81" spans="1:12" hidden="1">
      <c r="A81" s="17">
        <v>4490101</v>
      </c>
      <c r="B81" s="5" t="s">
        <v>92</v>
      </c>
      <c r="C81" s="6"/>
      <c r="D81" s="7">
        <v>28527</v>
      </c>
      <c r="E81" s="7">
        <v>28527</v>
      </c>
      <c r="F81" s="7"/>
      <c r="G81" s="7"/>
      <c r="H81" s="7"/>
      <c r="J81" s="15">
        <f t="shared" si="1"/>
        <v>0</v>
      </c>
      <c r="L81" s="3" t="e">
        <f>VLOOKUP(A81,#REF!,1,FALSE)</f>
        <v>#REF!</v>
      </c>
    </row>
    <row r="82" spans="1:12" hidden="1">
      <c r="A82" s="17">
        <v>4490102</v>
      </c>
      <c r="B82" s="5" t="s">
        <v>93</v>
      </c>
      <c r="C82" s="6"/>
      <c r="D82" s="7">
        <v>720494</v>
      </c>
      <c r="E82" s="7">
        <v>88993.53</v>
      </c>
      <c r="F82" s="7"/>
      <c r="G82" s="7"/>
      <c r="H82" s="7">
        <v>631500.47</v>
      </c>
      <c r="J82" s="15">
        <f t="shared" si="1"/>
        <v>-631500.47</v>
      </c>
      <c r="L82" s="3" t="e">
        <f>VLOOKUP(A82,#REF!,1,FALSE)</f>
        <v>#REF!</v>
      </c>
    </row>
    <row r="83" spans="1:12" hidden="1">
      <c r="A83" s="17">
        <v>4490103</v>
      </c>
      <c r="B83" s="5" t="s">
        <v>94</v>
      </c>
      <c r="C83" s="6"/>
      <c r="D83" s="7"/>
      <c r="E83" s="7"/>
      <c r="F83" s="7">
        <v>308451.98</v>
      </c>
      <c r="G83" s="7"/>
      <c r="H83" s="7">
        <v>308451.98</v>
      </c>
      <c r="J83" s="15">
        <f t="shared" si="1"/>
        <v>-308451.98</v>
      </c>
      <c r="L83" s="3" t="e">
        <f>VLOOKUP(A83,#REF!,1,FALSE)</f>
        <v>#REF!</v>
      </c>
    </row>
    <row r="84" spans="1:12" hidden="1">
      <c r="A84" s="17">
        <v>4510000</v>
      </c>
      <c r="B84" s="5" t="s">
        <v>95</v>
      </c>
      <c r="C84" s="6"/>
      <c r="D84" s="7">
        <v>1450019</v>
      </c>
      <c r="E84" s="7"/>
      <c r="F84" s="7">
        <v>834842.61</v>
      </c>
      <c r="G84" s="7"/>
      <c r="H84" s="7">
        <v>2284861.61</v>
      </c>
      <c r="J84" s="15">
        <f t="shared" si="1"/>
        <v>-2284861.61</v>
      </c>
      <c r="L84" s="3" t="e">
        <f>VLOOKUP(A84,#REF!,1,FALSE)</f>
        <v>#REF!</v>
      </c>
    </row>
    <row r="85" spans="1:12" hidden="1">
      <c r="A85" s="17">
        <v>4520000</v>
      </c>
      <c r="B85" s="5" t="s">
        <v>96</v>
      </c>
      <c r="C85" s="6">
        <v>2098200</v>
      </c>
      <c r="D85" s="7"/>
      <c r="E85" s="7"/>
      <c r="F85" s="7"/>
      <c r="G85" s="7">
        <v>2098200</v>
      </c>
      <c r="H85" s="7"/>
      <c r="J85" s="15">
        <f t="shared" si="1"/>
        <v>2098200</v>
      </c>
      <c r="L85" s="3" t="e">
        <f>VLOOKUP(A85,#REF!,1,FALSE)</f>
        <v>#REF!</v>
      </c>
    </row>
    <row r="86" spans="1:12" hidden="1">
      <c r="A86" s="17">
        <v>4632000</v>
      </c>
      <c r="B86" s="5" t="s">
        <v>97</v>
      </c>
      <c r="C86" s="6"/>
      <c r="D86" s="7">
        <v>200544</v>
      </c>
      <c r="E86" s="7"/>
      <c r="F86" s="7"/>
      <c r="G86" s="7"/>
      <c r="H86" s="7">
        <v>200544</v>
      </c>
      <c r="J86" s="15">
        <f t="shared" si="1"/>
        <v>-200544</v>
      </c>
      <c r="L86" s="3" t="e">
        <f>VLOOKUP(A86,#REF!,1,FALSE)</f>
        <v>#REF!</v>
      </c>
    </row>
    <row r="87" spans="1:12" hidden="1">
      <c r="A87" s="17">
        <v>4634000</v>
      </c>
      <c r="B87" s="5" t="s">
        <v>98</v>
      </c>
      <c r="C87" s="6"/>
      <c r="D87" s="7">
        <v>19999435</v>
      </c>
      <c r="E87" s="7">
        <v>2000000</v>
      </c>
      <c r="F87" s="7"/>
      <c r="G87" s="7"/>
      <c r="H87" s="7">
        <v>17999435</v>
      </c>
      <c r="J87" s="15">
        <f t="shared" si="1"/>
        <v>-17999435</v>
      </c>
      <c r="L87" s="3" t="e">
        <f>VLOOKUP(A87,#REF!,1,FALSE)</f>
        <v>#REF!</v>
      </c>
    </row>
    <row r="88" spans="1:12" hidden="1">
      <c r="A88" s="17">
        <v>4636000</v>
      </c>
      <c r="B88" s="5" t="s">
        <v>99</v>
      </c>
      <c r="C88" s="6"/>
      <c r="D88" s="7">
        <v>5504665</v>
      </c>
      <c r="E88" s="7">
        <v>3547793.8</v>
      </c>
      <c r="F88" s="7"/>
      <c r="G88" s="7"/>
      <c r="H88" s="7">
        <v>1956871.2</v>
      </c>
      <c r="J88" s="15">
        <f t="shared" si="1"/>
        <v>-1956871.2</v>
      </c>
      <c r="L88" s="3" t="e">
        <f>VLOOKUP(A88,#REF!,1,FALSE)</f>
        <v>#REF!</v>
      </c>
    </row>
    <row r="89" spans="1:12" hidden="1">
      <c r="A89" s="17">
        <v>4637000</v>
      </c>
      <c r="B89" s="5" t="s">
        <v>100</v>
      </c>
      <c r="C89" s="6"/>
      <c r="D89" s="7">
        <v>13157871.800000001</v>
      </c>
      <c r="E89" s="7">
        <v>8639100.1199999992</v>
      </c>
      <c r="F89" s="7"/>
      <c r="G89" s="7"/>
      <c r="H89" s="7">
        <v>4518771.68</v>
      </c>
      <c r="J89" s="15">
        <f t="shared" si="1"/>
        <v>-4518771.68</v>
      </c>
      <c r="L89" s="3" t="e">
        <f>VLOOKUP(A89,#REF!,1,FALSE)</f>
        <v>#REF!</v>
      </c>
    </row>
    <row r="90" spans="1:12" hidden="1">
      <c r="A90" s="17">
        <v>4638000</v>
      </c>
      <c r="B90" s="5" t="s">
        <v>101</v>
      </c>
      <c r="C90" s="6"/>
      <c r="D90" s="7">
        <v>673306.5</v>
      </c>
      <c r="E90" s="7">
        <v>646309.39</v>
      </c>
      <c r="F90" s="7"/>
      <c r="G90" s="7"/>
      <c r="H90" s="7">
        <v>26997.11</v>
      </c>
      <c r="J90" s="15">
        <f t="shared" si="1"/>
        <v>-26997.11</v>
      </c>
      <c r="L90" s="3" t="e">
        <f>VLOOKUP(A90,#REF!,1,FALSE)</f>
        <v>#REF!</v>
      </c>
    </row>
    <row r="91" spans="1:12" hidden="1">
      <c r="A91" s="17">
        <v>4681000</v>
      </c>
      <c r="B91" s="5" t="s">
        <v>102</v>
      </c>
      <c r="C91" s="6"/>
      <c r="D91" s="7">
        <v>663132230.15999997</v>
      </c>
      <c r="E91" s="7"/>
      <c r="F91" s="7">
        <v>166113909.99000001</v>
      </c>
      <c r="G91" s="7"/>
      <c r="H91" s="7">
        <v>829246140.14999998</v>
      </c>
      <c r="J91" s="15">
        <f t="shared" si="1"/>
        <v>-829246140.14999998</v>
      </c>
      <c r="L91" s="3" t="e">
        <f>VLOOKUP(A91,#REF!,1,FALSE)</f>
        <v>#REF!</v>
      </c>
    </row>
    <row r="92" spans="1:12" hidden="1">
      <c r="A92" s="17">
        <v>4810000</v>
      </c>
      <c r="B92" s="5" t="s">
        <v>103</v>
      </c>
      <c r="C92" s="6"/>
      <c r="D92" s="7">
        <v>108679.97</v>
      </c>
      <c r="E92" s="7">
        <v>108679.97</v>
      </c>
      <c r="F92" s="7"/>
      <c r="G92" s="7"/>
      <c r="H92" s="7"/>
      <c r="J92" s="15">
        <f t="shared" si="1"/>
        <v>0</v>
      </c>
      <c r="L92" s="3" t="e">
        <f>VLOOKUP(A92,#REF!,1,FALSE)</f>
        <v>#REF!</v>
      </c>
    </row>
    <row r="93" spans="1:12" hidden="1">
      <c r="A93" s="17">
        <v>4830000</v>
      </c>
      <c r="B93" s="5" t="s">
        <v>104</v>
      </c>
      <c r="C93" s="6">
        <v>2692738.34</v>
      </c>
      <c r="D93" s="7"/>
      <c r="E93" s="7"/>
      <c r="F93" s="7"/>
      <c r="G93" s="7">
        <v>2692738.34</v>
      </c>
      <c r="H93" s="7"/>
      <c r="J93" s="15">
        <f t="shared" si="1"/>
        <v>2692738.34</v>
      </c>
      <c r="L93" s="3" t="e">
        <f>VLOOKUP(A93,#REF!,1,FALSE)</f>
        <v>#REF!</v>
      </c>
    </row>
    <row r="94" spans="1:12" hidden="1">
      <c r="A94" s="17">
        <v>4860000</v>
      </c>
      <c r="B94" s="5" t="s">
        <v>105</v>
      </c>
      <c r="C94" s="6">
        <v>5548840.9199999999</v>
      </c>
      <c r="D94" s="7"/>
      <c r="E94" s="7"/>
      <c r="F94" s="7">
        <v>3725694.75</v>
      </c>
      <c r="G94" s="7">
        <v>1823146.17</v>
      </c>
      <c r="H94" s="7"/>
      <c r="J94" s="15">
        <f t="shared" si="1"/>
        <v>1823146.17</v>
      </c>
      <c r="L94" s="3" t="e">
        <f>VLOOKUP(A94,#REF!,1,FALSE)</f>
        <v>#REF!</v>
      </c>
    </row>
    <row r="95" spans="1:12" hidden="1">
      <c r="A95" s="17">
        <v>4870100</v>
      </c>
      <c r="B95" s="5" t="s">
        <v>106</v>
      </c>
      <c r="C95" s="6"/>
      <c r="D95" s="7">
        <v>1463800</v>
      </c>
      <c r="E95" s="7">
        <v>1447800</v>
      </c>
      <c r="F95" s="7"/>
      <c r="G95" s="7"/>
      <c r="H95" s="7">
        <v>16000</v>
      </c>
      <c r="J95" s="15">
        <f t="shared" si="1"/>
        <v>-16000</v>
      </c>
      <c r="L95" s="3" t="e">
        <f>VLOOKUP(A95,#REF!,1,FALSE)</f>
        <v>#REF!</v>
      </c>
    </row>
    <row r="96" spans="1:12" hidden="1">
      <c r="A96" s="17">
        <v>4870200</v>
      </c>
      <c r="B96" s="5" t="s">
        <v>107</v>
      </c>
      <c r="C96" s="6"/>
      <c r="D96" s="7">
        <v>2400</v>
      </c>
      <c r="E96" s="7">
        <v>2400</v>
      </c>
      <c r="F96" s="7"/>
      <c r="G96" s="7"/>
      <c r="H96" s="7"/>
      <c r="J96" s="15">
        <f t="shared" si="1"/>
        <v>0</v>
      </c>
      <c r="L96" s="3" t="e">
        <f>VLOOKUP(A96,#REF!,1,FALSE)</f>
        <v>#REF!</v>
      </c>
    </row>
    <row r="97" spans="1:12" hidden="1">
      <c r="A97" s="17">
        <v>5121000</v>
      </c>
      <c r="B97" s="5" t="s">
        <v>108</v>
      </c>
      <c r="C97" s="6">
        <v>7040407.5999999996</v>
      </c>
      <c r="D97" s="7"/>
      <c r="E97" s="7"/>
      <c r="F97" s="8">
        <v>5684517.0499999998</v>
      </c>
      <c r="G97" s="8">
        <v>1355890.55</v>
      </c>
      <c r="H97" s="7"/>
      <c r="J97" s="15">
        <f t="shared" si="1"/>
        <v>1355890.55</v>
      </c>
      <c r="L97" s="3" t="e">
        <f>VLOOKUP(A97,#REF!,1,FALSE)</f>
        <v>#REF!</v>
      </c>
    </row>
    <row r="98" spans="1:12" hidden="1">
      <c r="A98" s="17">
        <v>5122000</v>
      </c>
      <c r="B98" s="5" t="s">
        <v>109</v>
      </c>
      <c r="C98" s="6">
        <v>944689.05</v>
      </c>
      <c r="D98" s="7"/>
      <c r="E98" s="7"/>
      <c r="F98" s="7">
        <v>39797.17</v>
      </c>
      <c r="G98" s="7">
        <v>904891.88</v>
      </c>
      <c r="H98" s="7"/>
      <c r="J98" s="15">
        <f t="shared" si="1"/>
        <v>904891.88</v>
      </c>
      <c r="L98" s="3" t="e">
        <f>VLOOKUP(A98,#REF!,1,FALSE)</f>
        <v>#REF!</v>
      </c>
    </row>
    <row r="99" spans="1:12" hidden="1">
      <c r="A99" s="17">
        <v>5123000</v>
      </c>
      <c r="B99" s="5" t="s">
        <v>110</v>
      </c>
      <c r="C99" s="6">
        <v>14038200.779999999</v>
      </c>
      <c r="D99" s="7"/>
      <c r="E99" s="7">
        <v>3189020.1</v>
      </c>
      <c r="F99" s="7"/>
      <c r="G99" s="7">
        <v>17227220.879999999</v>
      </c>
      <c r="H99" s="7"/>
      <c r="J99" s="15">
        <f t="shared" si="1"/>
        <v>17227220.879999999</v>
      </c>
      <c r="L99" s="3" t="e">
        <f>VLOOKUP(A99,#REF!,1,FALSE)</f>
        <v>#REF!</v>
      </c>
    </row>
    <row r="100" spans="1:12" hidden="1">
      <c r="A100" s="17">
        <v>5124000</v>
      </c>
      <c r="B100" s="5" t="s">
        <v>111</v>
      </c>
      <c r="C100" s="6">
        <v>886982.5</v>
      </c>
      <c r="D100" s="7"/>
      <c r="E100" s="7"/>
      <c r="F100" s="7">
        <v>2595.0100000000002</v>
      </c>
      <c r="G100" s="7">
        <v>884387.49</v>
      </c>
      <c r="H100" s="7"/>
      <c r="J100" s="15">
        <f t="shared" si="1"/>
        <v>884387.49</v>
      </c>
      <c r="L100" s="3" t="e">
        <f>VLOOKUP(A100,#REF!,1,FALSE)</f>
        <v>#REF!</v>
      </c>
    </row>
    <row r="101" spans="1:12" hidden="1">
      <c r="A101" s="17">
        <v>5125000</v>
      </c>
      <c r="B101" s="5" t="s">
        <v>112</v>
      </c>
      <c r="C101" s="6">
        <v>1729205.23</v>
      </c>
      <c r="D101" s="7"/>
      <c r="E101" s="7">
        <v>1331381.7</v>
      </c>
      <c r="F101" s="7"/>
      <c r="G101" s="7">
        <v>3060586.93</v>
      </c>
      <c r="H101" s="7"/>
      <c r="J101" s="15">
        <f t="shared" si="1"/>
        <v>3060586.93</v>
      </c>
      <c r="L101" s="3" t="e">
        <f>VLOOKUP(A101,#REF!,1,FALSE)</f>
        <v>#REF!</v>
      </c>
    </row>
    <row r="102" spans="1:12" hidden="1">
      <c r="A102" s="17">
        <v>5126000</v>
      </c>
      <c r="B102" s="5" t="s">
        <v>113</v>
      </c>
      <c r="C102" s="6">
        <v>1388810.45</v>
      </c>
      <c r="D102" s="7"/>
      <c r="E102" s="7"/>
      <c r="F102" s="7">
        <v>479808.86</v>
      </c>
      <c r="G102" s="7">
        <v>909001.59</v>
      </c>
      <c r="H102" s="7"/>
      <c r="J102" s="15">
        <f t="shared" si="1"/>
        <v>909001.59</v>
      </c>
      <c r="L102" s="3" t="e">
        <f>VLOOKUP(A102,#REF!,1,FALSE)</f>
        <v>#REF!</v>
      </c>
    </row>
    <row r="103" spans="1:12" hidden="1">
      <c r="A103" s="17">
        <v>5127000</v>
      </c>
      <c r="B103" s="5" t="s">
        <v>114</v>
      </c>
      <c r="C103" s="6">
        <v>1349231.5</v>
      </c>
      <c r="D103" s="7"/>
      <c r="E103" s="7">
        <v>1971120</v>
      </c>
      <c r="F103" s="7"/>
      <c r="G103" s="7">
        <v>3320351.5</v>
      </c>
      <c r="H103" s="7"/>
      <c r="J103" s="15">
        <f t="shared" si="1"/>
        <v>3320351.5</v>
      </c>
      <c r="L103" s="3" t="e">
        <f>VLOOKUP(A103,#REF!,1,FALSE)</f>
        <v>#REF!</v>
      </c>
    </row>
    <row r="104" spans="1:12" hidden="1">
      <c r="A104" s="17">
        <v>5311000</v>
      </c>
      <c r="B104" s="5" t="s">
        <v>115</v>
      </c>
      <c r="C104" s="6">
        <v>1039138.88</v>
      </c>
      <c r="D104" s="7"/>
      <c r="E104" s="7"/>
      <c r="F104" s="7">
        <v>884571.04</v>
      </c>
      <c r="G104" s="7">
        <v>154567.84</v>
      </c>
      <c r="H104" s="7"/>
      <c r="J104" s="15">
        <f t="shared" si="1"/>
        <v>154567.84</v>
      </c>
      <c r="L104" s="3" t="e">
        <f>VLOOKUP(A104,#REF!,1,FALSE)</f>
        <v>#REF!</v>
      </c>
    </row>
    <row r="105" spans="1:12" hidden="1">
      <c r="A105" s="17">
        <v>5312000</v>
      </c>
      <c r="B105" s="5" t="s">
        <v>116</v>
      </c>
      <c r="C105" s="6">
        <v>180553.57</v>
      </c>
      <c r="D105" s="7"/>
      <c r="E105" s="7">
        <v>79464.399999999994</v>
      </c>
      <c r="F105" s="7"/>
      <c r="G105" s="7">
        <v>260017.97</v>
      </c>
      <c r="H105" s="7"/>
      <c r="J105" s="15">
        <f t="shared" si="1"/>
        <v>260017.97</v>
      </c>
      <c r="L105" s="3" t="e">
        <f>VLOOKUP(A105,#REF!,1,FALSE)</f>
        <v>#REF!</v>
      </c>
    </row>
    <row r="106" spans="1:12" hidden="1">
      <c r="A106" s="17">
        <v>5313000</v>
      </c>
      <c r="B106" s="5" t="s">
        <v>117</v>
      </c>
      <c r="C106" s="6">
        <v>85396</v>
      </c>
      <c r="D106" s="7"/>
      <c r="E106" s="7"/>
      <c r="F106" s="7">
        <v>30179</v>
      </c>
      <c r="G106" s="7">
        <v>55217</v>
      </c>
      <c r="H106" s="7"/>
      <c r="J106" s="15">
        <f t="shared" si="1"/>
        <v>55217</v>
      </c>
      <c r="L106" s="3" t="e">
        <f>VLOOKUP(A106,#REF!,1,FALSE)</f>
        <v>#REF!</v>
      </c>
    </row>
    <row r="107" spans="1:12" hidden="1">
      <c r="A107" s="17">
        <v>5314000</v>
      </c>
      <c r="B107" s="5" t="s">
        <v>118</v>
      </c>
      <c r="C107" s="6">
        <v>144558</v>
      </c>
      <c r="D107" s="7"/>
      <c r="E107" s="7"/>
      <c r="F107" s="7">
        <v>39730</v>
      </c>
      <c r="G107" s="7">
        <v>104828</v>
      </c>
      <c r="H107" s="7"/>
      <c r="J107" s="15">
        <f t="shared" si="1"/>
        <v>104828</v>
      </c>
      <c r="L107" s="3" t="e">
        <f>VLOOKUP(A107,#REF!,1,FALSE)</f>
        <v>#REF!</v>
      </c>
    </row>
    <row r="108" spans="1:12" hidden="1">
      <c r="A108" s="17">
        <v>5315000</v>
      </c>
      <c r="B108" s="5" t="s">
        <v>119</v>
      </c>
      <c r="C108" s="6">
        <v>103286</v>
      </c>
      <c r="D108" s="7"/>
      <c r="E108" s="7"/>
      <c r="F108" s="7">
        <v>63648</v>
      </c>
      <c r="G108" s="7">
        <v>39638</v>
      </c>
      <c r="H108" s="7"/>
      <c r="J108" s="15">
        <f t="shared" si="1"/>
        <v>39638</v>
      </c>
      <c r="L108" s="3" t="e">
        <f>VLOOKUP(A108,#REF!,1,FALSE)</f>
        <v>#REF!</v>
      </c>
    </row>
    <row r="109" spans="1:12" hidden="1">
      <c r="A109" s="17">
        <v>5830000</v>
      </c>
      <c r="B109" s="5" t="s">
        <v>120</v>
      </c>
      <c r="C109" s="6"/>
      <c r="D109" s="7"/>
      <c r="E109" s="7"/>
      <c r="F109" s="7">
        <v>30089.57</v>
      </c>
      <c r="G109" s="7"/>
      <c r="H109" s="7">
        <v>30089.57</v>
      </c>
      <c r="J109" s="15">
        <f t="shared" si="1"/>
        <v>-30089.57</v>
      </c>
      <c r="L109" s="3" t="e">
        <f>VLOOKUP(A109,#REF!,1,FALSE)</f>
        <v>#REF!</v>
      </c>
    </row>
    <row r="110" spans="1:12" hidden="1">
      <c r="A110" s="18">
        <v>5840000</v>
      </c>
      <c r="B110" s="9" t="s">
        <v>121</v>
      </c>
      <c r="C110" s="10"/>
      <c r="D110" s="11">
        <v>6764.56</v>
      </c>
      <c r="E110" s="11"/>
      <c r="F110" s="8">
        <v>841.38</v>
      </c>
      <c r="G110" s="11"/>
      <c r="H110" s="8">
        <v>7605.94</v>
      </c>
      <c r="J110" s="15">
        <f t="shared" si="1"/>
        <v>-7605.94</v>
      </c>
      <c r="L110" s="3" t="e">
        <f>VLOOKUP(A110,#REF!,1,FALSE)</f>
        <v>#REF!</v>
      </c>
    </row>
    <row r="111" spans="1:12" hidden="1">
      <c r="A111" s="17">
        <v>6010100</v>
      </c>
      <c r="B111" s="5" t="s">
        <v>122</v>
      </c>
      <c r="C111" s="6">
        <v>4373415.32</v>
      </c>
      <c r="D111" s="7"/>
      <c r="E111" s="7">
        <v>290410.87</v>
      </c>
      <c r="F111" s="7"/>
      <c r="G111" s="7">
        <v>290410.87</v>
      </c>
      <c r="H111" s="7"/>
      <c r="J111" s="15">
        <f t="shared" si="1"/>
        <v>290410.87</v>
      </c>
      <c r="L111" s="3" t="e">
        <f>VLOOKUP(A111,#REF!,1,FALSE)</f>
        <v>#REF!</v>
      </c>
    </row>
    <row r="112" spans="1:12" hidden="1">
      <c r="A112" s="17">
        <v>6010200</v>
      </c>
      <c r="B112" s="5" t="s">
        <v>123</v>
      </c>
      <c r="C112" s="6">
        <v>2678619.4500000002</v>
      </c>
      <c r="D112" s="7"/>
      <c r="E112" s="7">
        <v>733550.83</v>
      </c>
      <c r="F112" s="7"/>
      <c r="G112" s="7">
        <v>733550.83</v>
      </c>
      <c r="H112" s="7"/>
      <c r="J112" s="15">
        <f t="shared" si="1"/>
        <v>733550.83</v>
      </c>
      <c r="L112" s="3" t="e">
        <f>VLOOKUP(A112,#REF!,1,FALSE)</f>
        <v>#REF!</v>
      </c>
    </row>
    <row r="113" spans="1:12" hidden="1">
      <c r="A113" s="17">
        <v>6010300</v>
      </c>
      <c r="B113" s="5" t="s">
        <v>124</v>
      </c>
      <c r="C113" s="6">
        <v>538687.68999999994</v>
      </c>
      <c r="D113" s="7"/>
      <c r="E113" s="7">
        <v>185167.58</v>
      </c>
      <c r="F113" s="7"/>
      <c r="G113" s="7">
        <v>185167.58</v>
      </c>
      <c r="H113" s="7"/>
      <c r="J113" s="15">
        <f t="shared" si="1"/>
        <v>185167.58</v>
      </c>
      <c r="L113" s="3" t="e">
        <f>VLOOKUP(A113,#REF!,1,FALSE)</f>
        <v>#REF!</v>
      </c>
    </row>
    <row r="114" spans="1:12" hidden="1">
      <c r="A114" s="17">
        <v>6010400</v>
      </c>
      <c r="B114" s="5" t="s">
        <v>125</v>
      </c>
      <c r="C114" s="6">
        <v>14148526.34</v>
      </c>
      <c r="D114" s="7"/>
      <c r="E114" s="7">
        <v>7471855.9900000002</v>
      </c>
      <c r="F114" s="7"/>
      <c r="G114" s="7">
        <v>7471855.9900000002</v>
      </c>
      <c r="H114" s="7"/>
      <c r="J114" s="15">
        <f t="shared" si="1"/>
        <v>7471855.9900000002</v>
      </c>
      <c r="L114" s="3" t="e">
        <f>VLOOKUP(A114,#REF!,1,FALSE)</f>
        <v>#REF!</v>
      </c>
    </row>
    <row r="115" spans="1:12" hidden="1">
      <c r="A115" s="17">
        <v>6010500</v>
      </c>
      <c r="B115" s="5" t="s">
        <v>126</v>
      </c>
      <c r="C115" s="6"/>
      <c r="D115" s="7">
        <v>92914.5</v>
      </c>
      <c r="E115" s="7"/>
      <c r="F115" s="7"/>
      <c r="G115" s="7"/>
      <c r="H115" s="7"/>
      <c r="J115" s="15">
        <f t="shared" si="1"/>
        <v>0</v>
      </c>
      <c r="L115" s="3" t="e">
        <f>VLOOKUP(A115,#REF!,1,FALSE)</f>
        <v>#REF!</v>
      </c>
    </row>
    <row r="116" spans="1:12" hidden="1">
      <c r="A116" s="17">
        <v>6012000</v>
      </c>
      <c r="B116" s="5" t="s">
        <v>127</v>
      </c>
      <c r="C116" s="6">
        <v>3360618.41</v>
      </c>
      <c r="D116" s="7"/>
      <c r="E116" s="7">
        <v>1003371.96</v>
      </c>
      <c r="F116" s="7"/>
      <c r="G116" s="7">
        <v>1003371.96</v>
      </c>
      <c r="H116" s="7"/>
      <c r="J116" s="15">
        <f t="shared" si="1"/>
        <v>1003371.96</v>
      </c>
      <c r="L116" s="3" t="e">
        <f>VLOOKUP(A116,#REF!,1,FALSE)</f>
        <v>#REF!</v>
      </c>
    </row>
    <row r="117" spans="1:12" hidden="1">
      <c r="A117" s="17">
        <v>6012400</v>
      </c>
      <c r="B117" s="5" t="s">
        <v>128</v>
      </c>
      <c r="C117" s="6">
        <v>16795.5</v>
      </c>
      <c r="D117" s="7"/>
      <c r="E117" s="7">
        <v>5000</v>
      </c>
      <c r="F117" s="7"/>
      <c r="G117" s="7">
        <v>5000</v>
      </c>
      <c r="H117" s="7"/>
      <c r="J117" s="15">
        <f t="shared" si="1"/>
        <v>5000</v>
      </c>
      <c r="L117" s="3" t="e">
        <f>VLOOKUP(A117,#REF!,1,FALSE)</f>
        <v>#REF!</v>
      </c>
    </row>
    <row r="118" spans="1:12" hidden="1">
      <c r="A118" s="17">
        <v>6027000</v>
      </c>
      <c r="B118" s="5" t="s">
        <v>43</v>
      </c>
      <c r="C118" s="6">
        <v>408306.6</v>
      </c>
      <c r="D118" s="7"/>
      <c r="E118" s="7">
        <v>356602.92</v>
      </c>
      <c r="F118" s="7"/>
      <c r="G118" s="7">
        <v>356602.92</v>
      </c>
      <c r="H118" s="7"/>
      <c r="J118" s="15">
        <f t="shared" si="1"/>
        <v>356602.92</v>
      </c>
      <c r="L118" s="3" t="e">
        <f>VLOOKUP(A118,#REF!,1,FALSE)</f>
        <v>#REF!</v>
      </c>
    </row>
    <row r="119" spans="1:12" hidden="1">
      <c r="A119" s="17">
        <v>6041000</v>
      </c>
      <c r="B119" s="5" t="s">
        <v>129</v>
      </c>
      <c r="C119" s="6">
        <v>959747.44</v>
      </c>
      <c r="D119" s="7"/>
      <c r="E119" s="7">
        <v>680699.4</v>
      </c>
      <c r="F119" s="7"/>
      <c r="G119" s="7">
        <v>680699.4</v>
      </c>
      <c r="H119" s="7"/>
      <c r="J119" s="15">
        <f t="shared" si="1"/>
        <v>680699.4</v>
      </c>
      <c r="L119" s="3" t="e">
        <f>VLOOKUP(A119,#REF!,1,FALSE)</f>
        <v>#REF!</v>
      </c>
    </row>
    <row r="120" spans="1:12" hidden="1">
      <c r="A120" s="17">
        <v>6042000</v>
      </c>
      <c r="B120" s="5" t="s">
        <v>130</v>
      </c>
      <c r="C120" s="6">
        <v>110780</v>
      </c>
      <c r="D120" s="7"/>
      <c r="E120" s="7">
        <v>58070</v>
      </c>
      <c r="F120" s="7"/>
      <c r="G120" s="7">
        <v>58070</v>
      </c>
      <c r="H120" s="7"/>
      <c r="J120" s="15">
        <f t="shared" si="1"/>
        <v>58070</v>
      </c>
      <c r="L120" s="3" t="e">
        <f>VLOOKUP(A120,#REF!,1,FALSE)</f>
        <v>#REF!</v>
      </c>
    </row>
    <row r="121" spans="1:12" hidden="1">
      <c r="A121" s="17">
        <v>6050101</v>
      </c>
      <c r="B121" s="5" t="s">
        <v>131</v>
      </c>
      <c r="C121" s="6">
        <v>438400</v>
      </c>
      <c r="D121" s="7"/>
      <c r="E121" s="7">
        <v>248150</v>
      </c>
      <c r="F121" s="7"/>
      <c r="G121" s="7">
        <v>248150</v>
      </c>
      <c r="H121" s="7"/>
      <c r="J121" s="15">
        <f t="shared" si="1"/>
        <v>248150</v>
      </c>
      <c r="L121" s="3" t="e">
        <f>VLOOKUP(A121,#REF!,1,FALSE)</f>
        <v>#REF!</v>
      </c>
    </row>
    <row r="122" spans="1:12" hidden="1">
      <c r="A122" s="17">
        <v>6050102</v>
      </c>
      <c r="B122" s="5" t="s">
        <v>132</v>
      </c>
      <c r="C122" s="6">
        <v>115061095.72</v>
      </c>
      <c r="D122" s="7"/>
      <c r="E122" s="7">
        <v>21956325.34</v>
      </c>
      <c r="F122" s="7"/>
      <c r="G122" s="7">
        <v>21956325.34</v>
      </c>
      <c r="H122" s="7"/>
      <c r="J122" s="15">
        <f t="shared" si="1"/>
        <v>21956325.34</v>
      </c>
      <c r="L122" s="3" t="e">
        <f>VLOOKUP(A122,#REF!,1,FALSE)</f>
        <v>#REF!</v>
      </c>
    </row>
    <row r="123" spans="1:12" hidden="1">
      <c r="A123" s="17">
        <v>6050103</v>
      </c>
      <c r="B123" s="5" t="s">
        <v>133</v>
      </c>
      <c r="C123" s="6">
        <v>6820246</v>
      </c>
      <c r="D123" s="7"/>
      <c r="E123" s="7">
        <v>909499</v>
      </c>
      <c r="F123" s="7"/>
      <c r="G123" s="7">
        <v>909499</v>
      </c>
      <c r="H123" s="7"/>
      <c r="J123" s="15">
        <f t="shared" si="1"/>
        <v>909499</v>
      </c>
      <c r="L123" s="3" t="e">
        <f>VLOOKUP(A123,#REF!,1,FALSE)</f>
        <v>#REF!</v>
      </c>
    </row>
    <row r="124" spans="1:12" hidden="1">
      <c r="A124" s="17">
        <v>6050104</v>
      </c>
      <c r="B124" s="5" t="s">
        <v>134</v>
      </c>
      <c r="C124" s="6"/>
      <c r="D124" s="7"/>
      <c r="E124" s="7">
        <v>84243</v>
      </c>
      <c r="F124" s="7"/>
      <c r="G124" s="7">
        <v>84243</v>
      </c>
      <c r="H124" s="7"/>
      <c r="J124" s="15">
        <f t="shared" si="1"/>
        <v>84243</v>
      </c>
      <c r="L124" s="3" t="e">
        <f>VLOOKUP(A124,#REF!,1,FALSE)</f>
        <v>#REF!</v>
      </c>
    </row>
    <row r="125" spans="1:12" hidden="1">
      <c r="A125" s="17">
        <v>6050112</v>
      </c>
      <c r="B125" s="5" t="s">
        <v>135</v>
      </c>
      <c r="C125" s="6"/>
      <c r="D125" s="7"/>
      <c r="E125" s="7">
        <v>1585822.79</v>
      </c>
      <c r="F125" s="7"/>
      <c r="G125" s="7">
        <v>1585822.79</v>
      </c>
      <c r="H125" s="7"/>
      <c r="J125" s="15">
        <f t="shared" si="1"/>
        <v>1585822.79</v>
      </c>
      <c r="L125" s="3" t="e">
        <f>VLOOKUP(A125,#REF!,1,FALSE)</f>
        <v>#REF!</v>
      </c>
    </row>
    <row r="126" spans="1:12" hidden="1">
      <c r="A126" s="17">
        <v>6050200</v>
      </c>
      <c r="B126" s="5" t="s">
        <v>136</v>
      </c>
      <c r="C126" s="6">
        <v>187229600</v>
      </c>
      <c r="D126" s="7"/>
      <c r="E126" s="7">
        <v>79684178</v>
      </c>
      <c r="F126" s="7"/>
      <c r="G126" s="7">
        <v>79684178</v>
      </c>
      <c r="H126" s="7"/>
      <c r="J126" s="15">
        <f t="shared" si="1"/>
        <v>79684178</v>
      </c>
      <c r="L126" s="3" t="e">
        <f>VLOOKUP(A126,#REF!,1,FALSE)</f>
        <v>#REF!</v>
      </c>
    </row>
    <row r="127" spans="1:12" hidden="1">
      <c r="A127" s="17">
        <v>6050210</v>
      </c>
      <c r="B127" s="5" t="s">
        <v>137</v>
      </c>
      <c r="C127" s="6"/>
      <c r="D127" s="7"/>
      <c r="E127" s="7">
        <v>211157</v>
      </c>
      <c r="F127" s="7"/>
      <c r="G127" s="7">
        <v>211157</v>
      </c>
      <c r="H127" s="7"/>
      <c r="J127" s="15">
        <f t="shared" si="1"/>
        <v>211157</v>
      </c>
      <c r="L127" s="3" t="e">
        <f>VLOOKUP(A127,#REF!,1,FALSE)</f>
        <v>#REF!</v>
      </c>
    </row>
    <row r="128" spans="1:12" hidden="1">
      <c r="A128" s="17">
        <v>6050220</v>
      </c>
      <c r="B128" s="5" t="s">
        <v>138</v>
      </c>
      <c r="C128" s="6"/>
      <c r="D128" s="7"/>
      <c r="E128" s="7">
        <v>669075</v>
      </c>
      <c r="F128" s="7"/>
      <c r="G128" s="7">
        <v>669075</v>
      </c>
      <c r="H128" s="7"/>
      <c r="J128" s="15">
        <f t="shared" si="1"/>
        <v>669075</v>
      </c>
      <c r="L128" s="3" t="e">
        <f>VLOOKUP(A128,#REF!,1,FALSE)</f>
        <v>#REF!</v>
      </c>
    </row>
    <row r="129" spans="1:12" hidden="1">
      <c r="A129" s="17">
        <v>6050300</v>
      </c>
      <c r="B129" s="5" t="s">
        <v>139</v>
      </c>
      <c r="C129" s="6"/>
      <c r="D129" s="7"/>
      <c r="E129" s="7">
        <v>11130920</v>
      </c>
      <c r="F129" s="7"/>
      <c r="G129" s="7">
        <v>11130920</v>
      </c>
      <c r="H129" s="7"/>
      <c r="J129" s="15">
        <f t="shared" si="1"/>
        <v>11130920</v>
      </c>
      <c r="L129" s="3" t="e">
        <f>VLOOKUP(A129,#REF!,1,FALSE)</f>
        <v>#REF!</v>
      </c>
    </row>
    <row r="130" spans="1:12" hidden="1">
      <c r="A130" s="17">
        <v>6050303</v>
      </c>
      <c r="B130" s="5" t="s">
        <v>140</v>
      </c>
      <c r="C130" s="6"/>
      <c r="D130" s="7"/>
      <c r="E130" s="7">
        <v>160423.78</v>
      </c>
      <c r="F130" s="7"/>
      <c r="G130" s="7">
        <v>160423.78</v>
      </c>
      <c r="H130" s="7"/>
      <c r="J130" s="15">
        <f t="shared" si="1"/>
        <v>160423.78</v>
      </c>
      <c r="L130" s="3" t="e">
        <f>VLOOKUP(A130,#REF!,1,FALSE)</f>
        <v>#REF!</v>
      </c>
    </row>
    <row r="131" spans="1:12" hidden="1">
      <c r="A131" s="17">
        <v>6050400</v>
      </c>
      <c r="B131" s="5" t="s">
        <v>141</v>
      </c>
      <c r="C131" s="6">
        <v>11061650</v>
      </c>
      <c r="D131" s="7"/>
      <c r="E131" s="7">
        <v>2181171.5</v>
      </c>
      <c r="F131" s="7"/>
      <c r="G131" s="7">
        <v>2181171.5</v>
      </c>
      <c r="H131" s="7"/>
      <c r="J131" s="15">
        <f t="shared" si="1"/>
        <v>2181171.5</v>
      </c>
      <c r="L131" s="3" t="e">
        <f>VLOOKUP(A131,#REF!,1,FALSE)</f>
        <v>#REF!</v>
      </c>
    </row>
    <row r="132" spans="1:12" hidden="1">
      <c r="A132" s="17">
        <v>6050401</v>
      </c>
      <c r="B132" s="5" t="s">
        <v>142</v>
      </c>
      <c r="C132" s="6">
        <v>4297627.57</v>
      </c>
      <c r="D132" s="7"/>
      <c r="E132" s="7">
        <v>957195.31</v>
      </c>
      <c r="F132" s="7"/>
      <c r="G132" s="7">
        <v>957195.31</v>
      </c>
      <c r="H132" s="7"/>
      <c r="J132" s="15">
        <f t="shared" ref="J132:J195" si="2">G132-H132</f>
        <v>957195.31</v>
      </c>
      <c r="L132" s="3" t="e">
        <f>VLOOKUP(A132,#REF!,1,FALSE)</f>
        <v>#REF!</v>
      </c>
    </row>
    <row r="133" spans="1:12" hidden="1">
      <c r="A133" s="17">
        <v>6050402</v>
      </c>
      <c r="B133" s="5" t="s">
        <v>143</v>
      </c>
      <c r="C133" s="6">
        <v>3813387</v>
      </c>
      <c r="D133" s="7"/>
      <c r="E133" s="7">
        <v>1505347.96</v>
      </c>
      <c r="F133" s="7"/>
      <c r="G133" s="7">
        <v>1505347.96</v>
      </c>
      <c r="H133" s="7"/>
      <c r="J133" s="15">
        <f t="shared" si="2"/>
        <v>1505347.96</v>
      </c>
      <c r="L133" s="3" t="e">
        <f>VLOOKUP(A133,#REF!,1,FALSE)</f>
        <v>#REF!</v>
      </c>
    </row>
    <row r="134" spans="1:12" hidden="1">
      <c r="A134" s="17">
        <v>6050500</v>
      </c>
      <c r="B134" s="5" t="s">
        <v>144</v>
      </c>
      <c r="C134" s="6">
        <v>16212977.5</v>
      </c>
      <c r="D134" s="7"/>
      <c r="E134" s="7">
        <v>6938708.5</v>
      </c>
      <c r="F134" s="7"/>
      <c r="G134" s="7">
        <v>6938708.5</v>
      </c>
      <c r="H134" s="7"/>
      <c r="J134" s="15">
        <f t="shared" si="2"/>
        <v>6938708.5</v>
      </c>
      <c r="L134" s="3" t="e">
        <f>VLOOKUP(A134,#REF!,1,FALSE)</f>
        <v>#REF!</v>
      </c>
    </row>
    <row r="135" spans="1:12" hidden="1">
      <c r="A135" s="17">
        <v>6050501</v>
      </c>
      <c r="B135" s="5" t="s">
        <v>145</v>
      </c>
      <c r="C135" s="6">
        <v>7248670.8499999996</v>
      </c>
      <c r="D135" s="7"/>
      <c r="E135" s="7">
        <v>2901417.12</v>
      </c>
      <c r="F135" s="7"/>
      <c r="G135" s="7">
        <v>2901417.12</v>
      </c>
      <c r="H135" s="7"/>
      <c r="J135" s="15">
        <f t="shared" si="2"/>
        <v>2901417.12</v>
      </c>
      <c r="L135" s="3" t="e">
        <f>VLOOKUP(A135,#REF!,1,FALSE)</f>
        <v>#REF!</v>
      </c>
    </row>
    <row r="136" spans="1:12" hidden="1">
      <c r="A136" s="17">
        <v>6050502</v>
      </c>
      <c r="B136" s="5" t="s">
        <v>146</v>
      </c>
      <c r="C136" s="6">
        <v>7000924</v>
      </c>
      <c r="D136" s="7"/>
      <c r="E136" s="7">
        <v>3931173.01</v>
      </c>
      <c r="F136" s="7"/>
      <c r="G136" s="7">
        <v>3931173.01</v>
      </c>
      <c r="H136" s="7"/>
      <c r="J136" s="15">
        <f t="shared" si="2"/>
        <v>3931173.01</v>
      </c>
      <c r="L136" s="3" t="e">
        <f>VLOOKUP(A136,#REF!,1,FALSE)</f>
        <v>#REF!</v>
      </c>
    </row>
    <row r="137" spans="1:12" hidden="1">
      <c r="A137" s="17">
        <v>6050600</v>
      </c>
      <c r="B137" s="5" t="s">
        <v>147</v>
      </c>
      <c r="C137" s="6">
        <v>940867.5</v>
      </c>
      <c r="D137" s="7"/>
      <c r="E137" s="7">
        <v>70770</v>
      </c>
      <c r="F137" s="7"/>
      <c r="G137" s="7">
        <v>70770</v>
      </c>
      <c r="H137" s="7"/>
      <c r="J137" s="15">
        <f t="shared" si="2"/>
        <v>70770</v>
      </c>
      <c r="L137" s="3" t="e">
        <f>VLOOKUP(A137,#REF!,1,FALSE)</f>
        <v>#REF!</v>
      </c>
    </row>
    <row r="138" spans="1:12" hidden="1">
      <c r="A138" s="17">
        <v>6050601</v>
      </c>
      <c r="B138" s="5" t="s">
        <v>148</v>
      </c>
      <c r="C138" s="6">
        <v>311413.57</v>
      </c>
      <c r="D138" s="7"/>
      <c r="E138" s="7">
        <v>28738.58</v>
      </c>
      <c r="F138" s="7"/>
      <c r="G138" s="7">
        <v>28738.58</v>
      </c>
      <c r="H138" s="7"/>
      <c r="J138" s="15">
        <f t="shared" si="2"/>
        <v>28738.58</v>
      </c>
      <c r="L138" s="3" t="e">
        <f>VLOOKUP(A138,#REF!,1,FALSE)</f>
        <v>#REF!</v>
      </c>
    </row>
    <row r="139" spans="1:12" hidden="1">
      <c r="A139" s="17">
        <v>6050700</v>
      </c>
      <c r="B139" s="5" t="s">
        <v>149</v>
      </c>
      <c r="C139" s="6"/>
      <c r="D139" s="7"/>
      <c r="E139" s="7">
        <v>624019.87</v>
      </c>
      <c r="F139" s="7"/>
      <c r="G139" s="7">
        <v>624019.87</v>
      </c>
      <c r="H139" s="7"/>
      <c r="J139" s="15">
        <f t="shared" si="2"/>
        <v>624019.87</v>
      </c>
      <c r="L139" s="3" t="e">
        <f>VLOOKUP(A139,#REF!,1,FALSE)</f>
        <v>#REF!</v>
      </c>
    </row>
    <row r="140" spans="1:12" hidden="1">
      <c r="A140" s="17">
        <v>6050701</v>
      </c>
      <c r="B140" s="5" t="s">
        <v>150</v>
      </c>
      <c r="C140" s="6"/>
      <c r="D140" s="7"/>
      <c r="E140" s="7">
        <v>487185.22</v>
      </c>
      <c r="F140" s="7"/>
      <c r="G140" s="7">
        <v>487185.22</v>
      </c>
      <c r="H140" s="7"/>
      <c r="J140" s="15">
        <f t="shared" si="2"/>
        <v>487185.22</v>
      </c>
      <c r="L140" s="3" t="e">
        <f>VLOOKUP(A140,#REF!,1,FALSE)</f>
        <v>#REF!</v>
      </c>
    </row>
    <row r="141" spans="1:12" hidden="1">
      <c r="A141" s="17">
        <v>6050702</v>
      </c>
      <c r="B141" s="5" t="s">
        <v>151</v>
      </c>
      <c r="C141" s="6"/>
      <c r="D141" s="7"/>
      <c r="E141" s="7">
        <v>276253</v>
      </c>
      <c r="F141" s="7"/>
      <c r="G141" s="7">
        <v>276253</v>
      </c>
      <c r="H141" s="7"/>
      <c r="J141" s="15">
        <f t="shared" si="2"/>
        <v>276253</v>
      </c>
      <c r="L141" s="3" t="e">
        <f>VLOOKUP(A141,#REF!,1,FALSE)</f>
        <v>#REF!</v>
      </c>
    </row>
    <row r="142" spans="1:12" hidden="1">
      <c r="A142" s="17">
        <v>6050801</v>
      </c>
      <c r="B142" s="5" t="s">
        <v>152</v>
      </c>
      <c r="C142" s="6">
        <v>15600</v>
      </c>
      <c r="D142" s="7"/>
      <c r="E142" s="7">
        <v>1700</v>
      </c>
      <c r="F142" s="7"/>
      <c r="G142" s="7">
        <v>1700</v>
      </c>
      <c r="H142" s="7"/>
      <c r="J142" s="15">
        <f t="shared" si="2"/>
        <v>1700</v>
      </c>
      <c r="L142" s="3" t="e">
        <f>VLOOKUP(A142,#REF!,1,FALSE)</f>
        <v>#REF!</v>
      </c>
    </row>
    <row r="143" spans="1:12" hidden="1">
      <c r="A143" s="17">
        <v>6050802</v>
      </c>
      <c r="B143" s="5" t="s">
        <v>153</v>
      </c>
      <c r="C143" s="6"/>
      <c r="D143" s="7"/>
      <c r="E143" s="7">
        <v>3300</v>
      </c>
      <c r="F143" s="7"/>
      <c r="G143" s="7">
        <v>3300</v>
      </c>
      <c r="H143" s="7"/>
      <c r="J143" s="15">
        <f t="shared" si="2"/>
        <v>3300</v>
      </c>
      <c r="L143" s="3" t="e">
        <f>VLOOKUP(A143,#REF!,1,FALSE)</f>
        <v>#REF!</v>
      </c>
    </row>
    <row r="144" spans="1:12" hidden="1">
      <c r="A144" s="17">
        <v>6131000</v>
      </c>
      <c r="B144" s="5" t="s">
        <v>154</v>
      </c>
      <c r="C144" s="6">
        <v>1775705.24</v>
      </c>
      <c r="D144" s="7"/>
      <c r="E144" s="7">
        <v>1121950</v>
      </c>
      <c r="F144" s="7"/>
      <c r="G144" s="7">
        <v>1121950</v>
      </c>
      <c r="H144" s="7"/>
      <c r="J144" s="15">
        <f t="shared" si="2"/>
        <v>1121950</v>
      </c>
      <c r="L144" s="3" t="e">
        <f>VLOOKUP(A144,#REF!,1,FALSE)</f>
        <v>#REF!</v>
      </c>
    </row>
    <row r="145" spans="1:12" hidden="1">
      <c r="A145" s="17">
        <v>6132000</v>
      </c>
      <c r="B145" s="5" t="s">
        <v>155</v>
      </c>
      <c r="C145" s="6">
        <v>891078.4</v>
      </c>
      <c r="D145" s="7"/>
      <c r="E145" s="7"/>
      <c r="F145" s="7"/>
      <c r="G145" s="7"/>
      <c r="H145" s="7"/>
      <c r="J145" s="15">
        <f t="shared" si="2"/>
        <v>0</v>
      </c>
      <c r="L145" s="3" t="e">
        <f>VLOOKUP(A145,#REF!,1,FALSE)</f>
        <v>#REF!</v>
      </c>
    </row>
    <row r="146" spans="1:12" hidden="1">
      <c r="A146" s="17">
        <v>6133000</v>
      </c>
      <c r="B146" s="5" t="s">
        <v>156</v>
      </c>
      <c r="C146" s="6">
        <v>12586050</v>
      </c>
      <c r="D146" s="7"/>
      <c r="E146" s="7">
        <v>6507310</v>
      </c>
      <c r="F146" s="7"/>
      <c r="G146" s="7">
        <v>6507310</v>
      </c>
      <c r="H146" s="7"/>
      <c r="J146" s="15">
        <f t="shared" si="2"/>
        <v>6507310</v>
      </c>
      <c r="L146" s="3" t="e">
        <f>VLOOKUP(A146,#REF!,1,FALSE)</f>
        <v>#REF!</v>
      </c>
    </row>
    <row r="147" spans="1:12" hidden="1">
      <c r="A147" s="17">
        <v>6134000</v>
      </c>
      <c r="B147" s="5" t="s">
        <v>157</v>
      </c>
      <c r="C147" s="6">
        <v>2434920.2599999998</v>
      </c>
      <c r="D147" s="7"/>
      <c r="E147" s="7">
        <v>1402822.63</v>
      </c>
      <c r="F147" s="7"/>
      <c r="G147" s="7">
        <v>1402822.63</v>
      </c>
      <c r="H147" s="7"/>
      <c r="J147" s="15">
        <f t="shared" si="2"/>
        <v>1402822.63</v>
      </c>
      <c r="L147" s="3" t="e">
        <f>VLOOKUP(A147,#REF!,1,FALSE)</f>
        <v>#REF!</v>
      </c>
    </row>
    <row r="148" spans="1:12" hidden="1">
      <c r="A148" s="17">
        <v>6135000</v>
      </c>
      <c r="B148" s="5" t="s">
        <v>158</v>
      </c>
      <c r="C148" s="6">
        <v>1343999.31</v>
      </c>
      <c r="D148" s="7"/>
      <c r="E148" s="7">
        <v>328649.88</v>
      </c>
      <c r="F148" s="7"/>
      <c r="G148" s="7">
        <v>328649.88</v>
      </c>
      <c r="H148" s="7"/>
      <c r="J148" s="15">
        <f t="shared" si="2"/>
        <v>328649.88</v>
      </c>
      <c r="L148" s="3" t="e">
        <f>VLOOKUP(A148,#REF!,1,FALSE)</f>
        <v>#REF!</v>
      </c>
    </row>
    <row r="149" spans="1:12" hidden="1">
      <c r="A149" s="17">
        <v>6136000</v>
      </c>
      <c r="B149" s="5" t="s">
        <v>159</v>
      </c>
      <c r="C149" s="6">
        <v>210000</v>
      </c>
      <c r="D149" s="7"/>
      <c r="E149" s="7"/>
      <c r="F149" s="7"/>
      <c r="G149" s="7"/>
      <c r="H149" s="7"/>
      <c r="J149" s="15">
        <f t="shared" si="2"/>
        <v>0</v>
      </c>
      <c r="L149" s="3" t="e">
        <f>VLOOKUP(A149,#REF!,1,FALSE)</f>
        <v>#REF!</v>
      </c>
    </row>
    <row r="150" spans="1:12" hidden="1">
      <c r="A150" s="17">
        <v>6137000</v>
      </c>
      <c r="B150" s="5" t="s">
        <v>160</v>
      </c>
      <c r="C150" s="6">
        <v>5047119.0999999996</v>
      </c>
      <c r="D150" s="7"/>
      <c r="E150" s="7">
        <v>2083314</v>
      </c>
      <c r="F150" s="7"/>
      <c r="G150" s="7">
        <v>2083314</v>
      </c>
      <c r="H150" s="7"/>
      <c r="J150" s="15">
        <f t="shared" si="2"/>
        <v>2083314</v>
      </c>
      <c r="L150" s="3" t="e">
        <f>VLOOKUP(A150,#REF!,1,FALSE)</f>
        <v>#REF!</v>
      </c>
    </row>
    <row r="151" spans="1:12" hidden="1">
      <c r="A151" s="17">
        <v>6151000</v>
      </c>
      <c r="B151" s="5" t="s">
        <v>161</v>
      </c>
      <c r="C151" s="6">
        <v>1316474.53</v>
      </c>
      <c r="D151" s="7"/>
      <c r="E151" s="7">
        <v>67801</v>
      </c>
      <c r="F151" s="7"/>
      <c r="G151" s="7">
        <v>67801</v>
      </c>
      <c r="H151" s="7"/>
      <c r="J151" s="15">
        <f t="shared" si="2"/>
        <v>67801</v>
      </c>
      <c r="L151" s="3" t="e">
        <f>VLOOKUP(A151,#REF!,1,FALSE)</f>
        <v>#REF!</v>
      </c>
    </row>
    <row r="152" spans="1:12" hidden="1">
      <c r="A152" s="17">
        <v>6152000</v>
      </c>
      <c r="B152" s="5" t="s">
        <v>162</v>
      </c>
      <c r="C152" s="6">
        <v>1490915.1</v>
      </c>
      <c r="D152" s="7"/>
      <c r="E152" s="7">
        <v>1037952.43</v>
      </c>
      <c r="F152" s="7"/>
      <c r="G152" s="7">
        <v>1037952.43</v>
      </c>
      <c r="H152" s="7"/>
      <c r="J152" s="15">
        <f t="shared" si="2"/>
        <v>1037952.43</v>
      </c>
      <c r="L152" s="3" t="e">
        <f>VLOOKUP(A152,#REF!,1,FALSE)</f>
        <v>#REF!</v>
      </c>
    </row>
    <row r="153" spans="1:12" hidden="1">
      <c r="A153" s="17">
        <v>6153100</v>
      </c>
      <c r="B153" s="5" t="s">
        <v>163</v>
      </c>
      <c r="C153" s="6">
        <v>1439282.73</v>
      </c>
      <c r="D153" s="7"/>
      <c r="E153" s="7">
        <v>793163.22</v>
      </c>
      <c r="F153" s="7"/>
      <c r="G153" s="7">
        <v>793163.22</v>
      </c>
      <c r="H153" s="7"/>
      <c r="J153" s="15">
        <f t="shared" si="2"/>
        <v>793163.22</v>
      </c>
      <c r="L153" s="3" t="e">
        <f>VLOOKUP(A153,#REF!,1,FALSE)</f>
        <v>#REF!</v>
      </c>
    </row>
    <row r="154" spans="1:12" hidden="1">
      <c r="A154" s="17">
        <v>6153200</v>
      </c>
      <c r="B154" s="5" t="s">
        <v>164</v>
      </c>
      <c r="C154" s="6">
        <v>15618</v>
      </c>
      <c r="D154" s="7"/>
      <c r="E154" s="7">
        <v>150000</v>
      </c>
      <c r="F154" s="7"/>
      <c r="G154" s="7">
        <v>150000</v>
      </c>
      <c r="H154" s="7"/>
      <c r="J154" s="15">
        <f t="shared" si="2"/>
        <v>150000</v>
      </c>
      <c r="L154" s="3" t="e">
        <f>VLOOKUP(A154,#REF!,1,FALSE)</f>
        <v>#REF!</v>
      </c>
    </row>
    <row r="155" spans="1:12" hidden="1">
      <c r="A155" s="17">
        <v>6154000</v>
      </c>
      <c r="B155" s="5" t="s">
        <v>165</v>
      </c>
      <c r="C155" s="6">
        <v>109932</v>
      </c>
      <c r="D155" s="7"/>
      <c r="E155" s="7">
        <v>6700</v>
      </c>
      <c r="F155" s="7"/>
      <c r="G155" s="7">
        <v>6700</v>
      </c>
      <c r="H155" s="7"/>
      <c r="J155" s="15">
        <f t="shared" si="2"/>
        <v>6700</v>
      </c>
      <c r="L155" s="3" t="e">
        <f>VLOOKUP(A155,#REF!,1,FALSE)</f>
        <v>#REF!</v>
      </c>
    </row>
    <row r="156" spans="1:12" hidden="1">
      <c r="A156" s="17">
        <v>6161000</v>
      </c>
      <c r="B156" s="5" t="s">
        <v>166</v>
      </c>
      <c r="C156" s="6">
        <v>116065.71</v>
      </c>
      <c r="D156" s="7"/>
      <c r="E156" s="7">
        <v>103126.29</v>
      </c>
      <c r="F156" s="7"/>
      <c r="G156" s="7">
        <v>103126.29</v>
      </c>
      <c r="H156" s="7"/>
      <c r="J156" s="15">
        <f t="shared" si="2"/>
        <v>103126.29</v>
      </c>
      <c r="L156" s="3" t="e">
        <f>VLOOKUP(A156,#REF!,1,FALSE)</f>
        <v>#REF!</v>
      </c>
    </row>
    <row r="157" spans="1:12" hidden="1">
      <c r="A157" s="17">
        <v>6162000</v>
      </c>
      <c r="B157" s="5" t="s">
        <v>167</v>
      </c>
      <c r="C157" s="6">
        <v>442104.55</v>
      </c>
      <c r="D157" s="7"/>
      <c r="E157" s="7">
        <v>570328.76</v>
      </c>
      <c r="F157" s="7"/>
      <c r="G157" s="7">
        <v>570328.76</v>
      </c>
      <c r="H157" s="7"/>
      <c r="J157" s="15">
        <f t="shared" si="2"/>
        <v>570328.76</v>
      </c>
      <c r="L157" s="3" t="e">
        <f>VLOOKUP(A157,#REF!,1,FALSE)</f>
        <v>#REF!</v>
      </c>
    </row>
    <row r="158" spans="1:12" hidden="1">
      <c r="A158" s="17">
        <v>6163000</v>
      </c>
      <c r="B158" s="5" t="s">
        <v>168</v>
      </c>
      <c r="C158" s="6">
        <v>883289.7</v>
      </c>
      <c r="D158" s="7"/>
      <c r="E158" s="7">
        <v>1055588.77</v>
      </c>
      <c r="F158" s="7"/>
      <c r="G158" s="7">
        <v>1055588.77</v>
      </c>
      <c r="H158" s="7"/>
      <c r="J158" s="15">
        <f t="shared" si="2"/>
        <v>1055588.77</v>
      </c>
      <c r="L158" s="3" t="e">
        <f>VLOOKUP(A158,#REF!,1,FALSE)</f>
        <v>#REF!</v>
      </c>
    </row>
    <row r="159" spans="1:12" hidden="1">
      <c r="A159" s="18">
        <v>6164000</v>
      </c>
      <c r="B159" s="9" t="s">
        <v>169</v>
      </c>
      <c r="C159" s="6">
        <v>609279.54</v>
      </c>
      <c r="D159" s="7"/>
      <c r="E159" s="7">
        <v>543731.56000000006</v>
      </c>
      <c r="F159" s="7"/>
      <c r="G159" s="7">
        <v>543731.56000000006</v>
      </c>
      <c r="H159" s="7"/>
      <c r="J159" s="15">
        <f t="shared" si="2"/>
        <v>543731.56000000006</v>
      </c>
      <c r="L159" s="3" t="e">
        <f>VLOOKUP(A159,#REF!,1,FALSE)</f>
        <v>#REF!</v>
      </c>
    </row>
    <row r="160" spans="1:12" hidden="1">
      <c r="A160" s="17">
        <v>6180100</v>
      </c>
      <c r="B160" s="5" t="s">
        <v>170</v>
      </c>
      <c r="C160" s="6">
        <v>1122208.05</v>
      </c>
      <c r="D160" s="7"/>
      <c r="E160" s="7">
        <v>611044.35</v>
      </c>
      <c r="F160" s="7"/>
      <c r="G160" s="7">
        <v>611044.35</v>
      </c>
      <c r="H160" s="7"/>
      <c r="J160" s="15">
        <f t="shared" si="2"/>
        <v>611044.35</v>
      </c>
      <c r="L160" s="3" t="e">
        <f>VLOOKUP(A160,#REF!,1,FALSE)</f>
        <v>#REF!</v>
      </c>
    </row>
    <row r="161" spans="1:12" hidden="1">
      <c r="A161" s="17">
        <v>6180200</v>
      </c>
      <c r="B161" s="5" t="s">
        <v>171</v>
      </c>
      <c r="C161" s="6">
        <v>4714103</v>
      </c>
      <c r="D161" s="7"/>
      <c r="E161" s="7">
        <v>2126508</v>
      </c>
      <c r="F161" s="7"/>
      <c r="G161" s="7">
        <v>2126508</v>
      </c>
      <c r="H161" s="7"/>
      <c r="J161" s="15">
        <f t="shared" si="2"/>
        <v>2126508</v>
      </c>
      <c r="L161" s="3" t="e">
        <f>VLOOKUP(A161,#REF!,1,FALSE)</f>
        <v>#REF!</v>
      </c>
    </row>
    <row r="162" spans="1:12" hidden="1">
      <c r="A162" s="17">
        <v>6180300</v>
      </c>
      <c r="B162" s="5" t="s">
        <v>172</v>
      </c>
      <c r="C162" s="6">
        <v>135000</v>
      </c>
      <c r="D162" s="7"/>
      <c r="E162" s="7">
        <v>73350</v>
      </c>
      <c r="F162" s="7"/>
      <c r="G162" s="7">
        <v>73350</v>
      </c>
      <c r="H162" s="7"/>
      <c r="J162" s="15">
        <f t="shared" si="2"/>
        <v>73350</v>
      </c>
      <c r="L162" s="3" t="e">
        <f>VLOOKUP(A162,#REF!,1,FALSE)</f>
        <v>#REF!</v>
      </c>
    </row>
    <row r="163" spans="1:12" hidden="1">
      <c r="A163" s="17">
        <v>6180500</v>
      </c>
      <c r="B163" s="5" t="s">
        <v>173</v>
      </c>
      <c r="C163" s="6">
        <v>96583.83</v>
      </c>
      <c r="D163" s="7"/>
      <c r="E163" s="7">
        <v>97848.5</v>
      </c>
      <c r="F163" s="7"/>
      <c r="G163" s="7">
        <v>97848.5</v>
      </c>
      <c r="H163" s="7"/>
      <c r="J163" s="15">
        <f t="shared" si="2"/>
        <v>97848.5</v>
      </c>
      <c r="L163" s="3" t="e">
        <f>VLOOKUP(A163,#REF!,1,FALSE)</f>
        <v>#REF!</v>
      </c>
    </row>
    <row r="164" spans="1:12" hidden="1">
      <c r="A164" s="17">
        <v>6180600</v>
      </c>
      <c r="B164" s="5" t="s">
        <v>174</v>
      </c>
      <c r="C164" s="6">
        <v>1711789</v>
      </c>
      <c r="D164" s="7"/>
      <c r="E164" s="7">
        <v>1075200</v>
      </c>
      <c r="F164" s="7"/>
      <c r="G164" s="7">
        <v>1075200</v>
      </c>
      <c r="H164" s="7"/>
      <c r="J164" s="15">
        <f t="shared" si="2"/>
        <v>1075200</v>
      </c>
      <c r="L164" s="3" t="e">
        <f>VLOOKUP(A164,#REF!,1,FALSE)</f>
        <v>#REF!</v>
      </c>
    </row>
    <row r="165" spans="1:12" hidden="1">
      <c r="A165" s="17">
        <v>6180800</v>
      </c>
      <c r="B165" s="5" t="s">
        <v>175</v>
      </c>
      <c r="C165" s="6">
        <v>254171.1</v>
      </c>
      <c r="D165" s="7"/>
      <c r="E165" s="7">
        <v>134126.39999999999</v>
      </c>
      <c r="F165" s="7"/>
      <c r="G165" s="7">
        <v>134126.39999999999</v>
      </c>
      <c r="H165" s="7"/>
      <c r="J165" s="15">
        <f t="shared" si="2"/>
        <v>134126.39999999999</v>
      </c>
      <c r="L165" s="3" t="e">
        <f>VLOOKUP(A165,#REF!,1,FALSE)</f>
        <v>#REF!</v>
      </c>
    </row>
    <row r="166" spans="1:12" hidden="1">
      <c r="A166" s="17">
        <v>6180900</v>
      </c>
      <c r="B166" s="5" t="s">
        <v>176</v>
      </c>
      <c r="C166" s="6">
        <v>1279943.02</v>
      </c>
      <c r="D166" s="7"/>
      <c r="E166" s="7">
        <v>272400</v>
      </c>
      <c r="F166" s="7"/>
      <c r="G166" s="7">
        <v>272400</v>
      </c>
      <c r="H166" s="7"/>
      <c r="J166" s="15">
        <f t="shared" si="2"/>
        <v>272400</v>
      </c>
      <c r="L166" s="3" t="e">
        <f>VLOOKUP(A166,#REF!,1,FALSE)</f>
        <v>#REF!</v>
      </c>
    </row>
    <row r="167" spans="1:12" hidden="1">
      <c r="A167" s="17">
        <v>6180910</v>
      </c>
      <c r="B167" s="5" t="s">
        <v>177</v>
      </c>
      <c r="C167" s="6">
        <v>210070.5</v>
      </c>
      <c r="D167" s="7"/>
      <c r="E167" s="7">
        <v>137445.4</v>
      </c>
      <c r="F167" s="7"/>
      <c r="G167" s="7">
        <v>137445.4</v>
      </c>
      <c r="H167" s="7"/>
      <c r="J167" s="15">
        <f t="shared" si="2"/>
        <v>137445.4</v>
      </c>
      <c r="L167" s="3" t="e">
        <f>VLOOKUP(A167,#REF!,1,FALSE)</f>
        <v>#REF!</v>
      </c>
    </row>
    <row r="168" spans="1:12" hidden="1">
      <c r="A168" s="17">
        <v>6180920</v>
      </c>
      <c r="B168" s="5" t="s">
        <v>178</v>
      </c>
      <c r="C168" s="6"/>
      <c r="D168" s="7"/>
      <c r="E168" s="7"/>
      <c r="F168" s="7">
        <v>295143.12</v>
      </c>
      <c r="G168" s="7"/>
      <c r="H168" s="7">
        <v>295143.12</v>
      </c>
      <c r="J168" s="15">
        <f t="shared" si="2"/>
        <v>-295143.12</v>
      </c>
      <c r="L168" s="3" t="e">
        <f>VLOOKUP(A168,#REF!,1,FALSE)</f>
        <v>#REF!</v>
      </c>
    </row>
    <row r="169" spans="1:12" hidden="1">
      <c r="A169" s="17">
        <v>6211000</v>
      </c>
      <c r="B169" s="5" t="s">
        <v>179</v>
      </c>
      <c r="C169" s="6">
        <v>1916070.02</v>
      </c>
      <c r="D169" s="7"/>
      <c r="E169" s="7">
        <v>1305838.0800000001</v>
      </c>
      <c r="F169" s="7"/>
      <c r="G169" s="7">
        <v>1305838.0800000001</v>
      </c>
      <c r="H169" s="7"/>
      <c r="J169" s="15">
        <f t="shared" si="2"/>
        <v>1305838.0800000001</v>
      </c>
      <c r="L169" s="3" t="e">
        <f>VLOOKUP(A169,#REF!,1,FALSE)</f>
        <v>#REF!</v>
      </c>
    </row>
    <row r="170" spans="1:12" hidden="1">
      <c r="A170" s="17">
        <v>6211100</v>
      </c>
      <c r="B170" s="5" t="s">
        <v>180</v>
      </c>
      <c r="C170" s="6">
        <v>149960</v>
      </c>
      <c r="D170" s="7"/>
      <c r="E170" s="7">
        <v>86880</v>
      </c>
      <c r="F170" s="7"/>
      <c r="G170" s="7">
        <v>86880</v>
      </c>
      <c r="H170" s="7"/>
      <c r="J170" s="15">
        <f t="shared" si="2"/>
        <v>86880</v>
      </c>
      <c r="L170" s="3" t="e">
        <f>VLOOKUP(A170,#REF!,1,FALSE)</f>
        <v>#REF!</v>
      </c>
    </row>
    <row r="171" spans="1:12" hidden="1">
      <c r="A171" s="17">
        <v>6212000</v>
      </c>
      <c r="B171" s="5" t="s">
        <v>181</v>
      </c>
      <c r="C171" s="6">
        <v>7304534.7400000002</v>
      </c>
      <c r="D171" s="7"/>
      <c r="E171" s="7">
        <v>1200189.08</v>
      </c>
      <c r="F171" s="7"/>
      <c r="G171" s="7">
        <v>1200189.08</v>
      </c>
      <c r="H171" s="7"/>
      <c r="J171" s="15">
        <f t="shared" si="2"/>
        <v>1200189.08</v>
      </c>
      <c r="L171" s="3" t="e">
        <f>VLOOKUP(A171,#REF!,1,FALSE)</f>
        <v>#REF!</v>
      </c>
    </row>
    <row r="172" spans="1:12" hidden="1">
      <c r="A172" s="17">
        <v>6214000</v>
      </c>
      <c r="B172" s="5" t="s">
        <v>182</v>
      </c>
      <c r="C172" s="6">
        <v>8326.7999999999993</v>
      </c>
      <c r="D172" s="7"/>
      <c r="E172" s="7">
        <v>1463729.35</v>
      </c>
      <c r="F172" s="7"/>
      <c r="G172" s="7">
        <v>1463729.35</v>
      </c>
      <c r="H172" s="7"/>
      <c r="J172" s="15">
        <f t="shared" si="2"/>
        <v>1463729.35</v>
      </c>
      <c r="L172" s="3" t="e">
        <f>VLOOKUP(A172,#REF!,1,FALSE)</f>
        <v>#REF!</v>
      </c>
    </row>
    <row r="173" spans="1:12" hidden="1">
      <c r="A173" s="17">
        <v>6214100</v>
      </c>
      <c r="B173" s="5" t="s">
        <v>183</v>
      </c>
      <c r="C173" s="6">
        <v>2204944.5699999998</v>
      </c>
      <c r="D173" s="7"/>
      <c r="E173" s="7">
        <v>1491517.04</v>
      </c>
      <c r="F173" s="7"/>
      <c r="G173" s="7">
        <v>1491517.04</v>
      </c>
      <c r="H173" s="7"/>
      <c r="J173" s="15">
        <f t="shared" si="2"/>
        <v>1491517.04</v>
      </c>
      <c r="L173" s="3" t="e">
        <f>VLOOKUP(A173,#REF!,1,FALSE)</f>
        <v>#REF!</v>
      </c>
    </row>
    <row r="174" spans="1:12" hidden="1">
      <c r="A174" s="17">
        <v>6230000</v>
      </c>
      <c r="B174" s="5" t="s">
        <v>184</v>
      </c>
      <c r="C174" s="6">
        <v>204000</v>
      </c>
      <c r="D174" s="7"/>
      <c r="E174" s="7">
        <v>155530.20000000001</v>
      </c>
      <c r="F174" s="7"/>
      <c r="G174" s="7">
        <v>155530.20000000001</v>
      </c>
      <c r="H174" s="7"/>
      <c r="J174" s="15">
        <f t="shared" si="2"/>
        <v>155530.20000000001</v>
      </c>
      <c r="L174" s="3" t="e">
        <f>VLOOKUP(A174,#REF!,1,FALSE)</f>
        <v>#REF!</v>
      </c>
    </row>
    <row r="175" spans="1:12" hidden="1">
      <c r="A175" s="17">
        <v>6231000</v>
      </c>
      <c r="B175" s="5" t="s">
        <v>185</v>
      </c>
      <c r="C175" s="6">
        <v>81110</v>
      </c>
      <c r="D175" s="7"/>
      <c r="E175" s="7">
        <v>297776</v>
      </c>
      <c r="F175" s="7"/>
      <c r="G175" s="7">
        <v>297776</v>
      </c>
      <c r="H175" s="7"/>
      <c r="J175" s="15">
        <f t="shared" si="2"/>
        <v>297776</v>
      </c>
      <c r="L175" s="3" t="e">
        <f>VLOOKUP(A175,#REF!,1,FALSE)</f>
        <v>#REF!</v>
      </c>
    </row>
    <row r="176" spans="1:12" hidden="1">
      <c r="A176" s="17">
        <v>6240001</v>
      </c>
      <c r="B176" s="5" t="s">
        <v>186</v>
      </c>
      <c r="C176" s="6">
        <v>17142871.239999998</v>
      </c>
      <c r="D176" s="7"/>
      <c r="E176" s="7">
        <v>2243905</v>
      </c>
      <c r="F176" s="7"/>
      <c r="G176" s="7">
        <v>2243905</v>
      </c>
      <c r="H176" s="7"/>
      <c r="J176" s="15">
        <f t="shared" si="2"/>
        <v>2243905</v>
      </c>
      <c r="L176" s="3" t="e">
        <f>VLOOKUP(A176,#REF!,1,FALSE)</f>
        <v>#REF!</v>
      </c>
    </row>
    <row r="177" spans="1:12" hidden="1">
      <c r="A177" s="17">
        <v>6240002</v>
      </c>
      <c r="B177" s="5" t="s">
        <v>187</v>
      </c>
      <c r="C177" s="6">
        <v>10521502.199999999</v>
      </c>
      <c r="D177" s="7"/>
      <c r="E177" s="7">
        <v>253575</v>
      </c>
      <c r="F177" s="7"/>
      <c r="G177" s="7">
        <v>253575</v>
      </c>
      <c r="H177" s="7"/>
      <c r="J177" s="15">
        <f t="shared" si="2"/>
        <v>253575</v>
      </c>
      <c r="L177" s="3" t="e">
        <f>VLOOKUP(A177,#REF!,1,FALSE)</f>
        <v>#REF!</v>
      </c>
    </row>
    <row r="178" spans="1:12" hidden="1">
      <c r="A178" s="17">
        <v>6240004</v>
      </c>
      <c r="B178" s="5" t="s">
        <v>188</v>
      </c>
      <c r="C178" s="6">
        <v>2777942</v>
      </c>
      <c r="D178" s="7"/>
      <c r="E178" s="7">
        <v>1549230</v>
      </c>
      <c r="F178" s="7"/>
      <c r="G178" s="7">
        <v>1549230</v>
      </c>
      <c r="H178" s="7"/>
      <c r="J178" s="15">
        <f t="shared" si="2"/>
        <v>1549230</v>
      </c>
      <c r="L178" s="3" t="e">
        <f>VLOOKUP(A178,#REF!,1,FALSE)</f>
        <v>#REF!</v>
      </c>
    </row>
    <row r="179" spans="1:12" hidden="1">
      <c r="A179" s="17">
        <v>6240005</v>
      </c>
      <c r="B179" s="5" t="s">
        <v>189</v>
      </c>
      <c r="C179" s="6">
        <v>70480825.420000002</v>
      </c>
      <c r="D179" s="7"/>
      <c r="E179" s="7">
        <v>10770026.74</v>
      </c>
      <c r="F179" s="7"/>
      <c r="G179" s="7">
        <v>10770026.74</v>
      </c>
      <c r="H179" s="7"/>
      <c r="J179" s="15">
        <f t="shared" si="2"/>
        <v>10770026.74</v>
      </c>
      <c r="L179" s="3" t="e">
        <f>VLOOKUP(A179,#REF!,1,FALSE)</f>
        <v>#REF!</v>
      </c>
    </row>
    <row r="180" spans="1:12" hidden="1">
      <c r="A180" s="17">
        <v>6240006</v>
      </c>
      <c r="B180" s="5" t="s">
        <v>190</v>
      </c>
      <c r="C180" s="6">
        <v>5259990.8099999996</v>
      </c>
      <c r="D180" s="7"/>
      <c r="E180" s="7">
        <v>1210292.5</v>
      </c>
      <c r="F180" s="7"/>
      <c r="G180" s="7">
        <v>1210292.5</v>
      </c>
      <c r="H180" s="7"/>
      <c r="J180" s="15">
        <f t="shared" si="2"/>
        <v>1210292.5</v>
      </c>
      <c r="L180" s="3" t="e">
        <f>VLOOKUP(A180,#REF!,1,FALSE)</f>
        <v>#REF!</v>
      </c>
    </row>
    <row r="181" spans="1:12" hidden="1">
      <c r="A181" s="17">
        <v>6240007</v>
      </c>
      <c r="B181" s="5" t="s">
        <v>191</v>
      </c>
      <c r="C181" s="6">
        <v>7268424.9699999997</v>
      </c>
      <c r="D181" s="7"/>
      <c r="E181" s="7">
        <v>2709051.14</v>
      </c>
      <c r="F181" s="7"/>
      <c r="G181" s="7">
        <v>2709051.14</v>
      </c>
      <c r="H181" s="7"/>
      <c r="J181" s="15">
        <f t="shared" si="2"/>
        <v>2709051.14</v>
      </c>
      <c r="L181" s="3" t="e">
        <f>VLOOKUP(A181,#REF!,1,FALSE)</f>
        <v>#REF!</v>
      </c>
    </row>
    <row r="182" spans="1:12" hidden="1">
      <c r="A182" s="17">
        <v>6240008</v>
      </c>
      <c r="B182" s="5" t="s">
        <v>192</v>
      </c>
      <c r="C182" s="6">
        <v>7483176</v>
      </c>
      <c r="D182" s="7"/>
      <c r="E182" s="7">
        <v>84450</v>
      </c>
      <c r="F182" s="7"/>
      <c r="G182" s="7">
        <v>84450</v>
      </c>
      <c r="H182" s="7"/>
      <c r="J182" s="15">
        <f t="shared" si="2"/>
        <v>84450</v>
      </c>
      <c r="L182" s="3" t="e">
        <f>VLOOKUP(A182,#REF!,1,FALSE)</f>
        <v>#REF!</v>
      </c>
    </row>
    <row r="183" spans="1:12" hidden="1">
      <c r="A183" s="17">
        <v>6240009</v>
      </c>
      <c r="B183" s="5" t="s">
        <v>193</v>
      </c>
      <c r="C183" s="6">
        <v>1342115</v>
      </c>
      <c r="D183" s="7"/>
      <c r="E183" s="7"/>
      <c r="F183" s="7"/>
      <c r="G183" s="7"/>
      <c r="H183" s="7"/>
      <c r="J183" s="15">
        <f t="shared" si="2"/>
        <v>0</v>
      </c>
      <c r="L183" s="3" t="e">
        <f>VLOOKUP(A183,#REF!,1,FALSE)</f>
        <v>#REF!</v>
      </c>
    </row>
    <row r="184" spans="1:12" hidden="1">
      <c r="A184" s="17">
        <v>6240010</v>
      </c>
      <c r="B184" s="5" t="s">
        <v>194</v>
      </c>
      <c r="C184" s="6">
        <v>596579.14</v>
      </c>
      <c r="D184" s="7"/>
      <c r="E184" s="7"/>
      <c r="F184" s="7"/>
      <c r="G184" s="7"/>
      <c r="H184" s="7"/>
      <c r="J184" s="15">
        <f t="shared" si="2"/>
        <v>0</v>
      </c>
      <c r="L184" s="3" t="e">
        <f>VLOOKUP(A184,#REF!,1,FALSE)</f>
        <v>#REF!</v>
      </c>
    </row>
    <row r="185" spans="1:12" hidden="1">
      <c r="A185" s="17">
        <v>6240012</v>
      </c>
      <c r="B185" s="5" t="s">
        <v>1</v>
      </c>
      <c r="C185" s="6">
        <v>1422652.8</v>
      </c>
      <c r="D185" s="7"/>
      <c r="E185" s="7"/>
      <c r="F185" s="7"/>
      <c r="G185" s="7"/>
      <c r="H185" s="7"/>
      <c r="J185" s="15">
        <f t="shared" si="2"/>
        <v>0</v>
      </c>
      <c r="L185" s="3" t="e">
        <f>VLOOKUP(A185,#REF!,1,FALSE)</f>
        <v>#REF!</v>
      </c>
    </row>
    <row r="186" spans="1:12" hidden="1">
      <c r="A186" s="17">
        <v>6240013</v>
      </c>
      <c r="B186" s="5" t="s">
        <v>2</v>
      </c>
      <c r="C186" s="6">
        <v>371356</v>
      </c>
      <c r="D186" s="7"/>
      <c r="E186" s="7"/>
      <c r="F186" s="7"/>
      <c r="G186" s="7"/>
      <c r="H186" s="7"/>
      <c r="J186" s="15">
        <f t="shared" si="2"/>
        <v>0</v>
      </c>
      <c r="L186" s="3" t="e">
        <f>VLOOKUP(A186,#REF!,1,FALSE)</f>
        <v>#REF!</v>
      </c>
    </row>
    <row r="187" spans="1:12" hidden="1">
      <c r="A187" s="17">
        <v>6240014</v>
      </c>
      <c r="B187" s="5" t="s">
        <v>195</v>
      </c>
      <c r="C187" s="6">
        <v>72000</v>
      </c>
      <c r="D187" s="7"/>
      <c r="E187" s="7"/>
      <c r="F187" s="7"/>
      <c r="G187" s="7"/>
      <c r="H187" s="7"/>
      <c r="J187" s="15">
        <f t="shared" si="2"/>
        <v>0</v>
      </c>
      <c r="L187" s="3" t="e">
        <f>VLOOKUP(A187,#REF!,1,FALSE)</f>
        <v>#REF!</v>
      </c>
    </row>
    <row r="188" spans="1:12" hidden="1">
      <c r="A188" s="17">
        <v>6240015</v>
      </c>
      <c r="B188" s="5" t="s">
        <v>196</v>
      </c>
      <c r="C188" s="6">
        <v>135743.88</v>
      </c>
      <c r="D188" s="7"/>
      <c r="E188" s="7"/>
      <c r="F188" s="7"/>
      <c r="G188" s="7"/>
      <c r="H188" s="7"/>
      <c r="J188" s="15">
        <f t="shared" si="2"/>
        <v>0</v>
      </c>
      <c r="L188" s="3" t="e">
        <f>VLOOKUP(A188,#REF!,1,FALSE)</f>
        <v>#REF!</v>
      </c>
    </row>
    <row r="189" spans="1:12" hidden="1">
      <c r="A189" s="17">
        <v>6240017</v>
      </c>
      <c r="B189" s="5" t="s">
        <v>197</v>
      </c>
      <c r="C189" s="6">
        <v>1352462.47</v>
      </c>
      <c r="D189" s="7"/>
      <c r="E189" s="7"/>
      <c r="F189" s="7"/>
      <c r="G189" s="7"/>
      <c r="H189" s="7"/>
      <c r="J189" s="15">
        <f t="shared" si="2"/>
        <v>0</v>
      </c>
      <c r="L189" s="3" t="e">
        <f>VLOOKUP(A189,#REF!,1,FALSE)</f>
        <v>#REF!</v>
      </c>
    </row>
    <row r="190" spans="1:12" hidden="1">
      <c r="A190" s="17">
        <v>6240018</v>
      </c>
      <c r="B190" s="5" t="s">
        <v>198</v>
      </c>
      <c r="C190" s="6">
        <v>949334.26</v>
      </c>
      <c r="D190" s="7"/>
      <c r="E190" s="7"/>
      <c r="F190" s="7"/>
      <c r="G190" s="7"/>
      <c r="H190" s="7"/>
      <c r="J190" s="15">
        <f t="shared" si="2"/>
        <v>0</v>
      </c>
      <c r="L190" s="3" t="e">
        <f>VLOOKUP(A190,#REF!,1,FALSE)</f>
        <v>#REF!</v>
      </c>
    </row>
    <row r="191" spans="1:12" hidden="1">
      <c r="A191" s="17">
        <v>6240020</v>
      </c>
      <c r="B191" s="5" t="s">
        <v>199</v>
      </c>
      <c r="C191" s="6">
        <v>51056925</v>
      </c>
      <c r="D191" s="7"/>
      <c r="E191" s="7"/>
      <c r="F191" s="7"/>
      <c r="G191" s="7"/>
      <c r="H191" s="7"/>
      <c r="J191" s="15">
        <f t="shared" si="2"/>
        <v>0</v>
      </c>
      <c r="L191" s="3" t="e">
        <f>VLOOKUP(A191,#REF!,1,FALSE)</f>
        <v>#REF!</v>
      </c>
    </row>
    <row r="192" spans="1:12" hidden="1">
      <c r="A192" s="17">
        <v>6240021</v>
      </c>
      <c r="B192" s="5" t="s">
        <v>200</v>
      </c>
      <c r="C192" s="6">
        <v>10983166.52</v>
      </c>
      <c r="D192" s="7"/>
      <c r="E192" s="7">
        <v>1368052.2</v>
      </c>
      <c r="F192" s="7"/>
      <c r="G192" s="7">
        <v>1368052.2</v>
      </c>
      <c r="H192" s="7"/>
      <c r="J192" s="15">
        <f t="shared" si="2"/>
        <v>1368052.2</v>
      </c>
      <c r="L192" s="3" t="e">
        <f>VLOOKUP(A192,#REF!,1,FALSE)</f>
        <v>#REF!</v>
      </c>
    </row>
    <row r="193" spans="1:12" hidden="1">
      <c r="A193" s="17">
        <v>6240022</v>
      </c>
      <c r="B193" s="5" t="s">
        <v>201</v>
      </c>
      <c r="C193" s="6">
        <v>7912616.1799999997</v>
      </c>
      <c r="D193" s="7"/>
      <c r="E193" s="7"/>
      <c r="F193" s="7"/>
      <c r="G193" s="7"/>
      <c r="H193" s="7"/>
      <c r="J193" s="15">
        <f t="shared" si="2"/>
        <v>0</v>
      </c>
      <c r="L193" s="3" t="e">
        <f>VLOOKUP(A193,#REF!,1,FALSE)</f>
        <v>#REF!</v>
      </c>
    </row>
    <row r="194" spans="1:12" hidden="1">
      <c r="A194" s="17">
        <v>6240024</v>
      </c>
      <c r="B194" s="5" t="s">
        <v>202</v>
      </c>
      <c r="C194" s="6">
        <v>2626990.69</v>
      </c>
      <c r="D194" s="7"/>
      <c r="E194" s="7">
        <v>132438.85</v>
      </c>
      <c r="F194" s="7"/>
      <c r="G194" s="7">
        <v>132438.85</v>
      </c>
      <c r="H194" s="7"/>
      <c r="J194" s="15">
        <f t="shared" si="2"/>
        <v>132438.85</v>
      </c>
      <c r="L194" s="3" t="e">
        <f>VLOOKUP(A194,#REF!,1,FALSE)</f>
        <v>#REF!</v>
      </c>
    </row>
    <row r="195" spans="1:12" hidden="1">
      <c r="A195" s="17">
        <v>6240026</v>
      </c>
      <c r="B195" s="5" t="s">
        <v>203</v>
      </c>
      <c r="C195" s="6">
        <v>596160.1</v>
      </c>
      <c r="D195" s="7"/>
      <c r="E195" s="7">
        <v>349604</v>
      </c>
      <c r="F195" s="7"/>
      <c r="G195" s="7">
        <v>349604</v>
      </c>
      <c r="H195" s="7"/>
      <c r="J195" s="15">
        <f t="shared" si="2"/>
        <v>349604</v>
      </c>
      <c r="L195" s="3" t="e">
        <f>VLOOKUP(A195,#REF!,1,FALSE)</f>
        <v>#REF!</v>
      </c>
    </row>
    <row r="196" spans="1:12" hidden="1">
      <c r="A196" s="17">
        <v>6240027</v>
      </c>
      <c r="B196" s="5" t="s">
        <v>204</v>
      </c>
      <c r="C196" s="6">
        <v>1094096</v>
      </c>
      <c r="D196" s="7"/>
      <c r="E196" s="7"/>
      <c r="F196" s="7"/>
      <c r="G196" s="7"/>
      <c r="H196" s="7"/>
      <c r="J196" s="15">
        <f t="shared" ref="J196:J259" si="3">G196-H196</f>
        <v>0</v>
      </c>
      <c r="L196" s="3" t="e">
        <f>VLOOKUP(A196,#REF!,1,FALSE)</f>
        <v>#REF!</v>
      </c>
    </row>
    <row r="197" spans="1:12" hidden="1">
      <c r="A197" s="17">
        <v>6240029</v>
      </c>
      <c r="B197" s="5" t="s">
        <v>205</v>
      </c>
      <c r="C197" s="6">
        <v>3503.5</v>
      </c>
      <c r="D197" s="7"/>
      <c r="E197" s="7"/>
      <c r="F197" s="7"/>
      <c r="G197" s="7"/>
      <c r="H197" s="7"/>
      <c r="J197" s="15">
        <f t="shared" si="3"/>
        <v>0</v>
      </c>
      <c r="L197" s="3" t="e">
        <f>VLOOKUP(A197,#REF!,1,FALSE)</f>
        <v>#REF!</v>
      </c>
    </row>
    <row r="198" spans="1:12" hidden="1">
      <c r="A198" s="17">
        <v>6240030</v>
      </c>
      <c r="B198" s="5" t="s">
        <v>206</v>
      </c>
      <c r="C198" s="6">
        <v>8993451.9800000004</v>
      </c>
      <c r="D198" s="7"/>
      <c r="E198" s="7">
        <v>1184150</v>
      </c>
      <c r="F198" s="7"/>
      <c r="G198" s="7">
        <v>1184150</v>
      </c>
      <c r="H198" s="7"/>
      <c r="J198" s="15">
        <f t="shared" si="3"/>
        <v>1184150</v>
      </c>
      <c r="L198" s="3" t="e">
        <f>VLOOKUP(A198,#REF!,1,FALSE)</f>
        <v>#REF!</v>
      </c>
    </row>
    <row r="199" spans="1:12" hidden="1">
      <c r="A199" s="17">
        <v>6240031</v>
      </c>
      <c r="B199" s="5" t="s">
        <v>207</v>
      </c>
      <c r="C199" s="6"/>
      <c r="D199" s="7"/>
      <c r="E199" s="7">
        <v>2919600</v>
      </c>
      <c r="F199" s="7"/>
      <c r="G199" s="7">
        <v>2919600</v>
      </c>
      <c r="H199" s="7"/>
      <c r="J199" s="15">
        <f t="shared" si="3"/>
        <v>2919600</v>
      </c>
      <c r="L199" s="3" t="e">
        <f>VLOOKUP(A199,#REF!,1,FALSE)</f>
        <v>#REF!</v>
      </c>
    </row>
    <row r="200" spans="1:12" hidden="1">
      <c r="A200" s="17">
        <v>6251000</v>
      </c>
      <c r="B200" s="5" t="s">
        <v>208</v>
      </c>
      <c r="C200" s="6">
        <v>2906511.28</v>
      </c>
      <c r="D200" s="7"/>
      <c r="E200" s="7">
        <v>148520.70000000001</v>
      </c>
      <c r="F200" s="7"/>
      <c r="G200" s="7">
        <v>148520.70000000001</v>
      </c>
      <c r="H200" s="7"/>
      <c r="J200" s="15">
        <f t="shared" si="3"/>
        <v>148520.70000000001</v>
      </c>
      <c r="L200" s="3" t="e">
        <f>VLOOKUP(A200,#REF!,1,FALSE)</f>
        <v>#REF!</v>
      </c>
    </row>
    <row r="201" spans="1:12" hidden="1">
      <c r="A201" s="17">
        <v>6252000</v>
      </c>
      <c r="B201" s="5" t="s">
        <v>209</v>
      </c>
      <c r="C201" s="6">
        <v>18915.89</v>
      </c>
      <c r="D201" s="7"/>
      <c r="E201" s="7"/>
      <c r="F201" s="7"/>
      <c r="G201" s="7"/>
      <c r="H201" s="7"/>
      <c r="J201" s="15">
        <f t="shared" si="3"/>
        <v>0</v>
      </c>
      <c r="L201" s="3" t="e">
        <f>VLOOKUP(A201,#REF!,1,FALSE)</f>
        <v>#REF!</v>
      </c>
    </row>
    <row r="202" spans="1:12" hidden="1">
      <c r="A202" s="17">
        <v>6253000</v>
      </c>
      <c r="B202" s="5" t="s">
        <v>210</v>
      </c>
      <c r="C202" s="6">
        <v>781200</v>
      </c>
      <c r="D202" s="7"/>
      <c r="E202" s="7">
        <v>151500</v>
      </c>
      <c r="F202" s="7"/>
      <c r="G202" s="7">
        <v>151500</v>
      </c>
      <c r="H202" s="7"/>
      <c r="J202" s="15">
        <f t="shared" si="3"/>
        <v>151500</v>
      </c>
      <c r="L202" s="3" t="e">
        <f>VLOOKUP(A202,#REF!,1,FALSE)</f>
        <v>#REF!</v>
      </c>
    </row>
    <row r="203" spans="1:12" hidden="1">
      <c r="A203" s="17">
        <v>6254000</v>
      </c>
      <c r="B203" s="5" t="s">
        <v>211</v>
      </c>
      <c r="C203" s="6">
        <v>2239.1999999999998</v>
      </c>
      <c r="D203" s="7"/>
      <c r="E203" s="7"/>
      <c r="F203" s="7"/>
      <c r="G203" s="7"/>
      <c r="H203" s="7"/>
      <c r="J203" s="15">
        <f t="shared" si="3"/>
        <v>0</v>
      </c>
      <c r="L203" s="3" t="e">
        <f>VLOOKUP(A203,#REF!,1,FALSE)</f>
        <v>#REF!</v>
      </c>
    </row>
    <row r="204" spans="1:12" hidden="1">
      <c r="A204" s="17">
        <v>6256000</v>
      </c>
      <c r="B204" s="5" t="s">
        <v>212</v>
      </c>
      <c r="C204" s="6">
        <v>119819.05</v>
      </c>
      <c r="D204" s="7"/>
      <c r="E204" s="7">
        <v>3000</v>
      </c>
      <c r="F204" s="7"/>
      <c r="G204" s="7">
        <v>3000</v>
      </c>
      <c r="H204" s="7"/>
      <c r="J204" s="15">
        <f t="shared" si="3"/>
        <v>3000</v>
      </c>
      <c r="L204" s="3" t="e">
        <f>VLOOKUP(A204,#REF!,1,FALSE)</f>
        <v>#REF!</v>
      </c>
    </row>
    <row r="205" spans="1:12" hidden="1">
      <c r="A205" s="17">
        <v>6257000</v>
      </c>
      <c r="B205" s="5" t="s">
        <v>213</v>
      </c>
      <c r="C205" s="6">
        <v>293905.25</v>
      </c>
      <c r="D205" s="7"/>
      <c r="E205" s="7">
        <v>221904.86</v>
      </c>
      <c r="F205" s="7"/>
      <c r="G205" s="7">
        <v>221904.86</v>
      </c>
      <c r="H205" s="7"/>
      <c r="J205" s="15">
        <f t="shared" si="3"/>
        <v>221904.86</v>
      </c>
      <c r="L205" s="3" t="e">
        <f>VLOOKUP(A205,#REF!,1,FALSE)</f>
        <v>#REF!</v>
      </c>
    </row>
    <row r="206" spans="1:12" hidden="1">
      <c r="A206" s="17">
        <v>6261000</v>
      </c>
      <c r="B206" s="5" t="s">
        <v>214</v>
      </c>
      <c r="C206" s="6">
        <v>3588899.02</v>
      </c>
      <c r="D206" s="7"/>
      <c r="E206" s="7">
        <v>624655.81000000006</v>
      </c>
      <c r="F206" s="7"/>
      <c r="G206" s="7">
        <v>624655.81000000006</v>
      </c>
      <c r="H206" s="7"/>
      <c r="J206" s="15">
        <f t="shared" si="3"/>
        <v>624655.81000000006</v>
      </c>
      <c r="L206" s="3" t="e">
        <f>VLOOKUP(A206,#REF!,1,FALSE)</f>
        <v>#REF!</v>
      </c>
    </row>
    <row r="207" spans="1:12" hidden="1">
      <c r="A207" s="17">
        <v>6262000</v>
      </c>
      <c r="B207" s="5" t="s">
        <v>215</v>
      </c>
      <c r="C207" s="6">
        <v>707406.9</v>
      </c>
      <c r="D207" s="7"/>
      <c r="E207" s="7">
        <v>239772.74</v>
      </c>
      <c r="F207" s="7"/>
      <c r="G207" s="7">
        <v>239772.74</v>
      </c>
      <c r="H207" s="7"/>
      <c r="J207" s="15">
        <f t="shared" si="3"/>
        <v>239772.74</v>
      </c>
      <c r="L207" s="3" t="e">
        <f>VLOOKUP(A207,#REF!,1,FALSE)</f>
        <v>#REF!</v>
      </c>
    </row>
    <row r="208" spans="1:12" hidden="1">
      <c r="A208" s="17">
        <v>6263000</v>
      </c>
      <c r="B208" s="5" t="s">
        <v>216</v>
      </c>
      <c r="C208" s="6">
        <v>2445099.92</v>
      </c>
      <c r="D208" s="7"/>
      <c r="E208" s="7">
        <v>1315209.2</v>
      </c>
      <c r="F208" s="7"/>
      <c r="G208" s="7">
        <v>1315209.2</v>
      </c>
      <c r="H208" s="7"/>
      <c r="J208" s="15">
        <f t="shared" si="3"/>
        <v>1315209.2</v>
      </c>
      <c r="L208" s="3" t="e">
        <f>VLOOKUP(A208,#REF!,1,FALSE)</f>
        <v>#REF!</v>
      </c>
    </row>
    <row r="209" spans="1:12" hidden="1">
      <c r="A209" s="17">
        <v>6264000</v>
      </c>
      <c r="B209" s="5" t="s">
        <v>217</v>
      </c>
      <c r="C209" s="6">
        <v>1092905.6299999999</v>
      </c>
      <c r="D209" s="7"/>
      <c r="E209" s="7">
        <v>215110.89</v>
      </c>
      <c r="F209" s="7"/>
      <c r="G209" s="7">
        <v>215110.89</v>
      </c>
      <c r="H209" s="7"/>
      <c r="J209" s="15">
        <f t="shared" si="3"/>
        <v>215110.89</v>
      </c>
      <c r="L209" s="3" t="e">
        <f>VLOOKUP(A209,#REF!,1,FALSE)</f>
        <v>#REF!</v>
      </c>
    </row>
    <row r="210" spans="1:12" hidden="1">
      <c r="A210" s="17">
        <v>6264100</v>
      </c>
      <c r="B210" s="5" t="s">
        <v>218</v>
      </c>
      <c r="C210" s="6">
        <v>4142604</v>
      </c>
      <c r="D210" s="7"/>
      <c r="E210" s="7">
        <v>2023854</v>
      </c>
      <c r="F210" s="7"/>
      <c r="G210" s="7">
        <v>2023854</v>
      </c>
      <c r="H210" s="7"/>
      <c r="J210" s="15">
        <f t="shared" si="3"/>
        <v>2023854</v>
      </c>
      <c r="L210" s="3" t="e">
        <f>VLOOKUP(A210,#REF!,1,FALSE)</f>
        <v>#REF!</v>
      </c>
    </row>
    <row r="211" spans="1:12" hidden="1">
      <c r="A211" s="17">
        <v>6265000</v>
      </c>
      <c r="B211" s="5" t="s">
        <v>219</v>
      </c>
      <c r="C211" s="6">
        <v>2175036.88</v>
      </c>
      <c r="D211" s="7"/>
      <c r="E211" s="7">
        <v>1318938.76</v>
      </c>
      <c r="F211" s="7"/>
      <c r="G211" s="7">
        <v>1318938.76</v>
      </c>
      <c r="H211" s="7"/>
      <c r="J211" s="15">
        <f t="shared" si="3"/>
        <v>1318938.76</v>
      </c>
      <c r="L211" s="3" t="e">
        <f>VLOOKUP(A211,#REF!,1,FALSE)</f>
        <v>#REF!</v>
      </c>
    </row>
    <row r="212" spans="1:12" hidden="1">
      <c r="A212" s="17">
        <v>6271000</v>
      </c>
      <c r="B212" s="5" t="s">
        <v>220</v>
      </c>
      <c r="C212" s="6">
        <v>55668.26</v>
      </c>
      <c r="D212" s="7"/>
      <c r="E212" s="7"/>
      <c r="F212" s="7"/>
      <c r="G212" s="7"/>
      <c r="H212" s="7"/>
      <c r="J212" s="15">
        <f t="shared" si="3"/>
        <v>0</v>
      </c>
      <c r="L212" s="3" t="e">
        <f>VLOOKUP(A212,#REF!,1,FALSE)</f>
        <v>#REF!</v>
      </c>
    </row>
    <row r="213" spans="1:12" hidden="1">
      <c r="A213" s="17">
        <v>6272000</v>
      </c>
      <c r="B213" s="5" t="s">
        <v>221</v>
      </c>
      <c r="C213" s="6">
        <v>200906.5</v>
      </c>
      <c r="D213" s="7"/>
      <c r="E213" s="7">
        <v>45670</v>
      </c>
      <c r="F213" s="7"/>
      <c r="G213" s="7">
        <v>45670</v>
      </c>
      <c r="H213" s="7"/>
      <c r="J213" s="15">
        <f t="shared" si="3"/>
        <v>45670</v>
      </c>
      <c r="L213" s="3" t="e">
        <f>VLOOKUP(A213,#REF!,1,FALSE)</f>
        <v>#REF!</v>
      </c>
    </row>
    <row r="214" spans="1:12" hidden="1">
      <c r="A214" s="17">
        <v>6276000</v>
      </c>
      <c r="B214" s="5" t="s">
        <v>222</v>
      </c>
      <c r="C214" s="6">
        <v>14639.76</v>
      </c>
      <c r="D214" s="7"/>
      <c r="E214" s="7">
        <v>72272.350000000006</v>
      </c>
      <c r="F214" s="7"/>
      <c r="G214" s="7">
        <v>72272.350000000006</v>
      </c>
      <c r="H214" s="7"/>
      <c r="J214" s="15">
        <f t="shared" si="3"/>
        <v>72272.350000000006</v>
      </c>
      <c r="L214" s="3" t="e">
        <f>VLOOKUP(A214,#REF!,1,FALSE)</f>
        <v>#REF!</v>
      </c>
    </row>
    <row r="215" spans="1:12" hidden="1">
      <c r="A215" s="17">
        <v>6280000</v>
      </c>
      <c r="B215" s="5" t="s">
        <v>223</v>
      </c>
      <c r="C215" s="6">
        <v>193164.82</v>
      </c>
      <c r="D215" s="7"/>
      <c r="E215" s="7">
        <v>151381.13</v>
      </c>
      <c r="F215" s="7"/>
      <c r="G215" s="7">
        <v>151381.13</v>
      </c>
      <c r="H215" s="7"/>
      <c r="J215" s="15">
        <f t="shared" si="3"/>
        <v>151381.13</v>
      </c>
      <c r="L215" s="3" t="e">
        <f>VLOOKUP(A215,#REF!,1,FALSE)</f>
        <v>#REF!</v>
      </c>
    </row>
    <row r="216" spans="1:12" hidden="1">
      <c r="A216" s="17">
        <v>6320000</v>
      </c>
      <c r="B216" s="5" t="s">
        <v>224</v>
      </c>
      <c r="C216" s="6">
        <v>8000</v>
      </c>
      <c r="D216" s="7"/>
      <c r="E216" s="7">
        <v>4800</v>
      </c>
      <c r="F216" s="7"/>
      <c r="G216" s="7">
        <v>4800</v>
      </c>
      <c r="H216" s="7"/>
      <c r="J216" s="15">
        <f t="shared" si="3"/>
        <v>4800</v>
      </c>
      <c r="L216" s="3" t="e">
        <f>VLOOKUP(A216,#REF!,1,FALSE)</f>
        <v>#REF!</v>
      </c>
    </row>
    <row r="217" spans="1:12" hidden="1">
      <c r="A217" s="17">
        <v>6330200</v>
      </c>
      <c r="B217" s="5" t="s">
        <v>225</v>
      </c>
      <c r="C217" s="6">
        <v>13157871.4</v>
      </c>
      <c r="D217" s="7"/>
      <c r="E217" s="7">
        <v>4518771.88</v>
      </c>
      <c r="F217" s="7"/>
      <c r="G217" s="7">
        <v>4518771.88</v>
      </c>
      <c r="H217" s="7"/>
      <c r="J217" s="15">
        <f t="shared" si="3"/>
        <v>4518771.88</v>
      </c>
      <c r="L217" s="3" t="e">
        <f>VLOOKUP(A217,#REF!,1,FALSE)</f>
        <v>#REF!</v>
      </c>
    </row>
    <row r="218" spans="1:12" hidden="1">
      <c r="A218" s="17">
        <v>6330300</v>
      </c>
      <c r="B218" s="5" t="s">
        <v>226</v>
      </c>
      <c r="C218" s="6">
        <v>59808510</v>
      </c>
      <c r="D218" s="7"/>
      <c r="E218" s="7">
        <v>18914655</v>
      </c>
      <c r="F218" s="7"/>
      <c r="G218" s="7">
        <v>18914655</v>
      </c>
      <c r="H218" s="7"/>
      <c r="J218" s="15">
        <f t="shared" si="3"/>
        <v>18914655</v>
      </c>
      <c r="L218" s="3" t="e">
        <f>VLOOKUP(A218,#REF!,1,FALSE)</f>
        <v>#REF!</v>
      </c>
    </row>
    <row r="219" spans="1:12" hidden="1">
      <c r="A219" s="17">
        <v>6330500</v>
      </c>
      <c r="B219" s="5" t="s">
        <v>227</v>
      </c>
      <c r="C219" s="6"/>
      <c r="D219" s="7"/>
      <c r="E219" s="7">
        <v>1625217.2</v>
      </c>
      <c r="F219" s="7"/>
      <c r="G219" s="7">
        <v>1625217.2</v>
      </c>
      <c r="H219" s="7"/>
      <c r="J219" s="15">
        <f t="shared" si="3"/>
        <v>1625217.2</v>
      </c>
      <c r="L219" s="3" t="e">
        <f>VLOOKUP(A219,#REF!,1,FALSE)</f>
        <v>#REF!</v>
      </c>
    </row>
    <row r="220" spans="1:12" hidden="1">
      <c r="A220" s="17">
        <v>6330600</v>
      </c>
      <c r="B220" s="5" t="s">
        <v>228</v>
      </c>
      <c r="C220" s="6">
        <v>2990426.5</v>
      </c>
      <c r="D220" s="7"/>
      <c r="E220" s="7">
        <v>1026993.61</v>
      </c>
      <c r="F220" s="7"/>
      <c r="G220" s="7">
        <v>1026993.61</v>
      </c>
      <c r="H220" s="7"/>
      <c r="J220" s="15">
        <f t="shared" si="3"/>
        <v>1026993.61</v>
      </c>
      <c r="L220" s="3" t="e">
        <f>VLOOKUP(A220,#REF!,1,FALSE)</f>
        <v>#REF!</v>
      </c>
    </row>
    <row r="221" spans="1:12" hidden="1">
      <c r="A221" s="17">
        <v>6340000</v>
      </c>
      <c r="B221" s="5" t="s">
        <v>229</v>
      </c>
      <c r="C221" s="6">
        <v>19742300</v>
      </c>
      <c r="D221" s="7"/>
      <c r="E221" s="7">
        <v>5652170</v>
      </c>
      <c r="F221" s="7"/>
      <c r="G221" s="7">
        <v>5652170</v>
      </c>
      <c r="H221" s="7"/>
      <c r="J221" s="15">
        <f t="shared" si="3"/>
        <v>5652170</v>
      </c>
      <c r="L221" s="3" t="e">
        <f>VLOOKUP(A221,#REF!,1,FALSE)</f>
        <v>#REF!</v>
      </c>
    </row>
    <row r="222" spans="1:12" hidden="1">
      <c r="A222" s="17">
        <v>6350000</v>
      </c>
      <c r="B222" s="5" t="s">
        <v>230</v>
      </c>
      <c r="C222" s="6">
        <v>125019.6</v>
      </c>
      <c r="D222" s="7"/>
      <c r="E222" s="7">
        <v>56540</v>
      </c>
      <c r="F222" s="7"/>
      <c r="G222" s="7">
        <v>56540</v>
      </c>
      <c r="H222" s="7"/>
      <c r="J222" s="15">
        <f t="shared" si="3"/>
        <v>56540</v>
      </c>
      <c r="L222" s="3" t="e">
        <f>VLOOKUP(A222,#REF!,1,FALSE)</f>
        <v>#REF!</v>
      </c>
    </row>
    <row r="223" spans="1:12" hidden="1">
      <c r="A223" s="17">
        <v>6360000</v>
      </c>
      <c r="B223" s="5" t="s">
        <v>231</v>
      </c>
      <c r="C223" s="6">
        <v>1400</v>
      </c>
      <c r="D223" s="7"/>
      <c r="E223" s="7"/>
      <c r="F223" s="7"/>
      <c r="G223" s="7"/>
      <c r="H223" s="7"/>
      <c r="J223" s="15">
        <f t="shared" si="3"/>
        <v>0</v>
      </c>
      <c r="L223" s="3" t="e">
        <f>VLOOKUP(A223,#REF!,1,FALSE)</f>
        <v>#REF!</v>
      </c>
    </row>
    <row r="224" spans="1:12" hidden="1">
      <c r="A224" s="17">
        <v>6410100</v>
      </c>
      <c r="B224" s="5" t="s">
        <v>232</v>
      </c>
      <c r="C224" s="6">
        <v>108970042.95</v>
      </c>
      <c r="D224" s="7"/>
      <c r="E224" s="7">
        <v>56129561</v>
      </c>
      <c r="F224" s="7"/>
      <c r="G224" s="7">
        <v>56129561</v>
      </c>
      <c r="H224" s="7"/>
      <c r="J224" s="15">
        <f t="shared" si="3"/>
        <v>56129561</v>
      </c>
      <c r="L224" s="3" t="e">
        <f>VLOOKUP(A224,#REF!,1,FALSE)</f>
        <v>#REF!</v>
      </c>
    </row>
    <row r="225" spans="1:12" hidden="1">
      <c r="A225" s="17">
        <v>6410110</v>
      </c>
      <c r="B225" s="5" t="s">
        <v>233</v>
      </c>
      <c r="C225" s="6">
        <v>1245280</v>
      </c>
      <c r="D225" s="7"/>
      <c r="E225" s="7"/>
      <c r="F225" s="7"/>
      <c r="G225" s="7"/>
      <c r="H225" s="7"/>
      <c r="J225" s="15">
        <f t="shared" si="3"/>
        <v>0</v>
      </c>
      <c r="L225" s="3" t="e">
        <f>VLOOKUP(A225,#REF!,1,FALSE)</f>
        <v>#REF!</v>
      </c>
    </row>
    <row r="226" spans="1:12" hidden="1">
      <c r="A226" s="17">
        <v>6410120</v>
      </c>
      <c r="B226" s="5" t="s">
        <v>234</v>
      </c>
      <c r="C226" s="6">
        <v>803832</v>
      </c>
      <c r="D226" s="7"/>
      <c r="E226" s="7"/>
      <c r="F226" s="7"/>
      <c r="G226" s="7"/>
      <c r="H226" s="7"/>
      <c r="J226" s="15">
        <f t="shared" si="3"/>
        <v>0</v>
      </c>
      <c r="L226" s="3" t="e">
        <f>VLOOKUP(A226,#REF!,1,FALSE)</f>
        <v>#REF!</v>
      </c>
    </row>
    <row r="227" spans="1:12" hidden="1">
      <c r="A227" s="17">
        <v>6410200</v>
      </c>
      <c r="B227" s="5" t="s">
        <v>235</v>
      </c>
      <c r="C227" s="6">
        <v>293798</v>
      </c>
      <c r="D227" s="7"/>
      <c r="E227" s="7"/>
      <c r="F227" s="7"/>
      <c r="G227" s="7"/>
      <c r="H227" s="7"/>
      <c r="J227" s="15">
        <f t="shared" si="3"/>
        <v>0</v>
      </c>
      <c r="L227" s="3" t="e">
        <f>VLOOKUP(A227,#REF!,1,FALSE)</f>
        <v>#REF!</v>
      </c>
    </row>
    <row r="228" spans="1:12" hidden="1">
      <c r="A228" s="17">
        <v>6410600</v>
      </c>
      <c r="B228" s="5" t="s">
        <v>236</v>
      </c>
      <c r="C228" s="6">
        <v>8943736</v>
      </c>
      <c r="D228" s="7"/>
      <c r="E228" s="7"/>
      <c r="F228" s="7"/>
      <c r="G228" s="7"/>
      <c r="H228" s="7"/>
      <c r="J228" s="15">
        <f t="shared" si="3"/>
        <v>0</v>
      </c>
      <c r="L228" s="3" t="e">
        <f>VLOOKUP(A228,#REF!,1,FALSE)</f>
        <v>#REF!</v>
      </c>
    </row>
    <row r="229" spans="1:12" hidden="1">
      <c r="A229" s="17">
        <v>6410610</v>
      </c>
      <c r="B229" s="5" t="s">
        <v>237</v>
      </c>
      <c r="C229" s="6">
        <v>1014937</v>
      </c>
      <c r="D229" s="7"/>
      <c r="E229" s="7"/>
      <c r="F229" s="7"/>
      <c r="G229" s="7"/>
      <c r="H229" s="7"/>
      <c r="J229" s="15">
        <f t="shared" si="3"/>
        <v>0</v>
      </c>
      <c r="L229" s="3" t="e">
        <f>VLOOKUP(A229,#REF!,1,FALSE)</f>
        <v>#REF!</v>
      </c>
    </row>
    <row r="230" spans="1:12" hidden="1">
      <c r="A230" s="17">
        <v>6410700</v>
      </c>
      <c r="B230" s="5" t="s">
        <v>238</v>
      </c>
      <c r="C230" s="6">
        <v>406488.52</v>
      </c>
      <c r="D230" s="7"/>
      <c r="E230" s="7">
        <v>5000</v>
      </c>
      <c r="F230" s="7"/>
      <c r="G230" s="7">
        <v>5000</v>
      </c>
      <c r="H230" s="7"/>
      <c r="J230" s="15">
        <f t="shared" si="3"/>
        <v>5000</v>
      </c>
      <c r="L230" s="3" t="e">
        <f>VLOOKUP(A230,#REF!,1,FALSE)</f>
        <v>#REF!</v>
      </c>
    </row>
    <row r="231" spans="1:12">
      <c r="A231" s="17">
        <v>6410800</v>
      </c>
      <c r="B231" s="5" t="s">
        <v>239</v>
      </c>
      <c r="C231" s="6"/>
      <c r="D231" s="7"/>
      <c r="E231" s="7">
        <v>2435326</v>
      </c>
      <c r="F231" s="7"/>
      <c r="G231" s="7">
        <v>2435326</v>
      </c>
      <c r="H231" s="7"/>
      <c r="J231" s="15">
        <f t="shared" si="3"/>
        <v>2435326</v>
      </c>
      <c r="L231" s="3" t="e">
        <f>VLOOKUP(A231,#REF!,1,FALSE)</f>
        <v>#REF!</v>
      </c>
    </row>
    <row r="232" spans="1:12" hidden="1">
      <c r="A232" s="17">
        <v>6410900</v>
      </c>
      <c r="B232" s="5" t="s">
        <v>240</v>
      </c>
      <c r="C232" s="6"/>
      <c r="D232" s="7"/>
      <c r="E232" s="7"/>
      <c r="F232" s="7">
        <v>2160621.67</v>
      </c>
      <c r="G232" s="7"/>
      <c r="H232" s="7">
        <v>2160621.67</v>
      </c>
      <c r="J232" s="15">
        <f t="shared" si="3"/>
        <v>-2160621.67</v>
      </c>
      <c r="L232" s="3" t="e">
        <f>VLOOKUP(A232,#REF!,1,FALSE)</f>
        <v>#REF!</v>
      </c>
    </row>
    <row r="233" spans="1:12" hidden="1">
      <c r="A233" s="17">
        <v>6440100</v>
      </c>
      <c r="B233" s="5" t="s">
        <v>241</v>
      </c>
      <c r="C233" s="6">
        <v>10575321.9</v>
      </c>
      <c r="D233" s="7"/>
      <c r="E233" s="7">
        <v>5053220.49</v>
      </c>
      <c r="F233" s="7"/>
      <c r="G233" s="7">
        <v>5053220.49</v>
      </c>
      <c r="H233" s="7"/>
      <c r="J233" s="15">
        <f t="shared" si="3"/>
        <v>5053220.49</v>
      </c>
      <c r="L233" s="3" t="e">
        <f>VLOOKUP(A233,#REF!,1,FALSE)</f>
        <v>#REF!</v>
      </c>
    </row>
    <row r="234" spans="1:12" hidden="1">
      <c r="A234" s="17">
        <v>6440110</v>
      </c>
      <c r="B234" s="5" t="s">
        <v>242</v>
      </c>
      <c r="C234" s="6">
        <v>184599</v>
      </c>
      <c r="D234" s="7"/>
      <c r="E234" s="7"/>
      <c r="F234" s="7"/>
      <c r="G234" s="7"/>
      <c r="H234" s="7"/>
      <c r="J234" s="15">
        <f t="shared" si="3"/>
        <v>0</v>
      </c>
      <c r="L234" s="3" t="e">
        <f>VLOOKUP(A234,#REF!,1,FALSE)</f>
        <v>#REF!</v>
      </c>
    </row>
    <row r="235" spans="1:12" hidden="1">
      <c r="A235" s="17">
        <v>6440120</v>
      </c>
      <c r="B235" s="5" t="s">
        <v>243</v>
      </c>
      <c r="C235" s="6">
        <v>67692</v>
      </c>
      <c r="D235" s="7"/>
      <c r="E235" s="7"/>
      <c r="F235" s="7"/>
      <c r="G235" s="7"/>
      <c r="H235" s="7"/>
      <c r="J235" s="15">
        <f t="shared" si="3"/>
        <v>0</v>
      </c>
      <c r="L235" s="3" t="e">
        <f>VLOOKUP(A235,#REF!,1,FALSE)</f>
        <v>#REF!</v>
      </c>
    </row>
    <row r="236" spans="1:12" hidden="1">
      <c r="A236" s="17">
        <v>6440130</v>
      </c>
      <c r="B236" s="5" t="s">
        <v>244</v>
      </c>
      <c r="C236" s="6"/>
      <c r="D236" s="7"/>
      <c r="E236" s="7">
        <v>419468.5</v>
      </c>
      <c r="F236" s="7"/>
      <c r="G236" s="7">
        <v>419468.5</v>
      </c>
      <c r="H236" s="7"/>
      <c r="J236" s="15">
        <f t="shared" si="3"/>
        <v>419468.5</v>
      </c>
      <c r="L236" s="3" t="e">
        <f>VLOOKUP(A236,#REF!,1,FALSE)</f>
        <v>#REF!</v>
      </c>
    </row>
    <row r="237" spans="1:12" hidden="1">
      <c r="A237" s="17">
        <v>6452000</v>
      </c>
      <c r="B237" s="5" t="s">
        <v>245</v>
      </c>
      <c r="C237" s="6">
        <v>494400</v>
      </c>
      <c r="D237" s="7"/>
      <c r="E237" s="7"/>
      <c r="F237" s="7"/>
      <c r="G237" s="7"/>
      <c r="H237" s="7"/>
      <c r="J237" s="15">
        <f t="shared" si="3"/>
        <v>0</v>
      </c>
      <c r="L237" s="3" t="e">
        <f>VLOOKUP(A237,#REF!,1,FALSE)</f>
        <v>#REF!</v>
      </c>
    </row>
    <row r="238" spans="1:12" hidden="1">
      <c r="A238" s="17">
        <v>6453000</v>
      </c>
      <c r="B238" s="5" t="s">
        <v>3</v>
      </c>
      <c r="C238" s="6">
        <v>3301716.18</v>
      </c>
      <c r="D238" s="7"/>
      <c r="E238" s="7">
        <v>29400</v>
      </c>
      <c r="F238" s="7"/>
      <c r="G238" s="7">
        <v>29400</v>
      </c>
      <c r="H238" s="7"/>
      <c r="J238" s="15">
        <f t="shared" si="3"/>
        <v>29400</v>
      </c>
      <c r="L238" s="3" t="e">
        <f>VLOOKUP(A238,#REF!,1,FALSE)</f>
        <v>#REF!</v>
      </c>
    </row>
    <row r="239" spans="1:12" hidden="1">
      <c r="A239" s="17">
        <v>6454000</v>
      </c>
      <c r="B239" s="5" t="s">
        <v>246</v>
      </c>
      <c r="C239" s="6">
        <v>1882748.22</v>
      </c>
      <c r="D239" s="7"/>
      <c r="E239" s="7">
        <v>18320</v>
      </c>
      <c r="F239" s="7"/>
      <c r="G239" s="7">
        <v>18320</v>
      </c>
      <c r="H239" s="7"/>
      <c r="J239" s="15">
        <f t="shared" si="3"/>
        <v>18320</v>
      </c>
      <c r="L239" s="3" t="e">
        <f>VLOOKUP(A239,#REF!,1,FALSE)</f>
        <v>#REF!</v>
      </c>
    </row>
    <row r="240" spans="1:12" hidden="1">
      <c r="A240" s="17">
        <v>6480100</v>
      </c>
      <c r="B240" s="5" t="s">
        <v>247</v>
      </c>
      <c r="C240" s="6">
        <v>464247.61</v>
      </c>
      <c r="D240" s="7"/>
      <c r="E240" s="7">
        <v>14045</v>
      </c>
      <c r="F240" s="7"/>
      <c r="G240" s="7">
        <v>14045</v>
      </c>
      <c r="H240" s="7"/>
      <c r="J240" s="15">
        <f t="shared" si="3"/>
        <v>14045</v>
      </c>
      <c r="L240" s="3" t="e">
        <f>VLOOKUP(A240,#REF!,1,FALSE)</f>
        <v>#REF!</v>
      </c>
    </row>
    <row r="241" spans="1:12" hidden="1">
      <c r="A241" s="17">
        <v>6480200</v>
      </c>
      <c r="B241" s="5" t="s">
        <v>248</v>
      </c>
      <c r="C241" s="6">
        <v>89276.5</v>
      </c>
      <c r="D241" s="7"/>
      <c r="E241" s="7"/>
      <c r="F241" s="7"/>
      <c r="G241" s="7"/>
      <c r="H241" s="7"/>
      <c r="J241" s="15">
        <f t="shared" si="3"/>
        <v>0</v>
      </c>
      <c r="L241" s="3" t="e">
        <f>VLOOKUP(A241,#REF!,1,FALSE)</f>
        <v>#REF!</v>
      </c>
    </row>
    <row r="242" spans="1:12" hidden="1">
      <c r="A242" s="17">
        <v>6540000</v>
      </c>
      <c r="B242" s="5" t="s">
        <v>249</v>
      </c>
      <c r="C242" s="6">
        <v>1027213.48</v>
      </c>
      <c r="D242" s="7"/>
      <c r="E242" s="7">
        <v>260387.23</v>
      </c>
      <c r="F242" s="7"/>
      <c r="G242" s="7">
        <v>260387.23</v>
      </c>
      <c r="H242" s="7"/>
      <c r="J242" s="15">
        <f t="shared" si="3"/>
        <v>260387.23</v>
      </c>
      <c r="L242" s="3" t="e">
        <f>VLOOKUP(A242,#REF!,1,FALSE)</f>
        <v>#REF!</v>
      </c>
    </row>
    <row r="243" spans="1:12" hidden="1">
      <c r="A243" s="17">
        <v>6541000</v>
      </c>
      <c r="B243" s="5" t="s">
        <v>250</v>
      </c>
      <c r="C243" s="6">
        <v>375133.5</v>
      </c>
      <c r="D243" s="7"/>
      <c r="E243" s="7"/>
      <c r="F243" s="7"/>
      <c r="G243" s="7"/>
      <c r="H243" s="7"/>
      <c r="J243" s="15">
        <f t="shared" si="3"/>
        <v>0</v>
      </c>
      <c r="L243" s="3" t="e">
        <f>VLOOKUP(A243,#REF!,1,FALSE)</f>
        <v>#REF!</v>
      </c>
    </row>
    <row r="244" spans="1:12" hidden="1">
      <c r="A244" s="17">
        <v>6542000</v>
      </c>
      <c r="B244" s="5" t="s">
        <v>251</v>
      </c>
      <c r="C244" s="6">
        <v>2326310.7200000002</v>
      </c>
      <c r="D244" s="7"/>
      <c r="E244" s="7">
        <v>218814</v>
      </c>
      <c r="F244" s="7"/>
      <c r="G244" s="7">
        <v>218814</v>
      </c>
      <c r="H244" s="7"/>
      <c r="J244" s="15">
        <f t="shared" si="3"/>
        <v>218814</v>
      </c>
      <c r="L244" s="3" t="e">
        <f>VLOOKUP(A244,#REF!,1,FALSE)</f>
        <v>#REF!</v>
      </c>
    </row>
    <row r="245" spans="1:12" hidden="1">
      <c r="A245" s="17">
        <v>6543000</v>
      </c>
      <c r="B245" s="5" t="s">
        <v>252</v>
      </c>
      <c r="C245" s="6">
        <v>490560</v>
      </c>
      <c r="D245" s="7"/>
      <c r="E245" s="7">
        <v>402378.98</v>
      </c>
      <c r="F245" s="7"/>
      <c r="G245" s="7">
        <v>402378.98</v>
      </c>
      <c r="H245" s="7"/>
      <c r="J245" s="15">
        <f t="shared" si="3"/>
        <v>402378.98</v>
      </c>
      <c r="L245" s="3" t="e">
        <f>VLOOKUP(A245,#REF!,1,FALSE)</f>
        <v>#REF!</v>
      </c>
    </row>
    <row r="246" spans="1:12" hidden="1">
      <c r="A246" s="17">
        <v>6570000</v>
      </c>
      <c r="B246" s="5" t="s">
        <v>253</v>
      </c>
      <c r="C246" s="6">
        <v>543036.17000000004</v>
      </c>
      <c r="D246" s="7"/>
      <c r="E246" s="7">
        <v>53935.42</v>
      </c>
      <c r="F246" s="7"/>
      <c r="G246" s="7">
        <v>53935.42</v>
      </c>
      <c r="H246" s="7"/>
      <c r="J246" s="15">
        <f t="shared" si="3"/>
        <v>53935.42</v>
      </c>
      <c r="L246" s="3" t="e">
        <f>VLOOKUP(A246,#REF!,1,FALSE)</f>
        <v>#REF!</v>
      </c>
    </row>
    <row r="247" spans="1:12" hidden="1">
      <c r="A247" s="17">
        <v>6571000</v>
      </c>
      <c r="B247" s="5" t="s">
        <v>254</v>
      </c>
      <c r="C247" s="6">
        <v>35487433</v>
      </c>
      <c r="D247" s="7"/>
      <c r="E247" s="7"/>
      <c r="F247" s="7"/>
      <c r="G247" s="7"/>
      <c r="H247" s="7"/>
      <c r="J247" s="15">
        <f t="shared" si="3"/>
        <v>0</v>
      </c>
      <c r="L247" s="3" t="e">
        <f>VLOOKUP(A247,#REF!,1,FALSE)</f>
        <v>#REF!</v>
      </c>
    </row>
    <row r="248" spans="1:12" hidden="1">
      <c r="A248" s="17">
        <v>6590000</v>
      </c>
      <c r="B248" s="5" t="s">
        <v>255</v>
      </c>
      <c r="C248" s="6">
        <v>283187.43</v>
      </c>
      <c r="D248" s="7"/>
      <c r="E248" s="7">
        <v>782039.57</v>
      </c>
      <c r="F248" s="7"/>
      <c r="G248" s="7">
        <v>782039.57</v>
      </c>
      <c r="H248" s="7"/>
      <c r="J248" s="15">
        <f t="shared" si="3"/>
        <v>782039.57</v>
      </c>
      <c r="L248" s="3" t="e">
        <f>VLOOKUP(A248,#REF!,1,FALSE)</f>
        <v>#REF!</v>
      </c>
    </row>
    <row r="249" spans="1:12" hidden="1">
      <c r="A249" s="17">
        <v>6600000</v>
      </c>
      <c r="B249" s="5" t="s">
        <v>256</v>
      </c>
      <c r="C249" s="6">
        <v>820.17</v>
      </c>
      <c r="D249" s="7"/>
      <c r="E249" s="7">
        <v>17.52</v>
      </c>
      <c r="F249" s="7"/>
      <c r="G249" s="7">
        <v>17.52</v>
      </c>
      <c r="H249" s="7"/>
      <c r="J249" s="15">
        <f t="shared" si="3"/>
        <v>17.52</v>
      </c>
      <c r="L249" s="3" t="e">
        <f>VLOOKUP(A249,#REF!,1,FALSE)</f>
        <v>#REF!</v>
      </c>
    </row>
    <row r="250" spans="1:12" hidden="1">
      <c r="A250" s="17">
        <v>6670000</v>
      </c>
      <c r="B250" s="5" t="s">
        <v>257</v>
      </c>
      <c r="C250" s="6">
        <v>27526006.390000001</v>
      </c>
      <c r="D250" s="7"/>
      <c r="E250" s="7">
        <v>29138376.07</v>
      </c>
      <c r="F250" s="7"/>
      <c r="G250" s="7">
        <v>29138376.07</v>
      </c>
      <c r="H250" s="7"/>
      <c r="J250" s="15">
        <f t="shared" si="3"/>
        <v>29138376.07</v>
      </c>
      <c r="L250" s="3" t="e">
        <f>VLOOKUP(A250,#REF!,1,FALSE)</f>
        <v>#REF!</v>
      </c>
    </row>
    <row r="251" spans="1:12" hidden="1">
      <c r="A251" s="17">
        <v>6671000</v>
      </c>
      <c r="B251" s="5" t="s">
        <v>258</v>
      </c>
      <c r="C251" s="6">
        <v>98615.74</v>
      </c>
      <c r="D251" s="7"/>
      <c r="E251" s="7">
        <v>1091.03</v>
      </c>
      <c r="F251" s="7"/>
      <c r="G251" s="7">
        <v>1091.03</v>
      </c>
      <c r="H251" s="7"/>
      <c r="J251" s="15">
        <f t="shared" si="3"/>
        <v>1091.03</v>
      </c>
      <c r="L251" s="3" t="e">
        <f>VLOOKUP(A251,#REF!,1,FALSE)</f>
        <v>#REF!</v>
      </c>
    </row>
    <row r="252" spans="1:12" hidden="1">
      <c r="A252" s="17">
        <v>6672000</v>
      </c>
      <c r="B252" s="5" t="s">
        <v>259</v>
      </c>
      <c r="C252" s="6">
        <v>2098125</v>
      </c>
      <c r="D252" s="7"/>
      <c r="E252" s="7">
        <v>841320</v>
      </c>
      <c r="F252" s="7"/>
      <c r="G252" s="7">
        <v>841320</v>
      </c>
      <c r="H252" s="7"/>
      <c r="J252" s="15">
        <f t="shared" si="3"/>
        <v>841320</v>
      </c>
      <c r="L252" s="3" t="e">
        <f>VLOOKUP(A252,#REF!,1,FALSE)</f>
        <v>#REF!</v>
      </c>
    </row>
    <row r="253" spans="1:12" hidden="1">
      <c r="A253" s="17">
        <v>6680000</v>
      </c>
      <c r="B253" s="5" t="s">
        <v>260</v>
      </c>
      <c r="C253" s="6">
        <v>274594.21999999997</v>
      </c>
      <c r="D253" s="7"/>
      <c r="E253" s="7">
        <v>111158.46</v>
      </c>
      <c r="F253" s="7"/>
      <c r="G253" s="7">
        <v>111158.46</v>
      </c>
      <c r="H253" s="7"/>
      <c r="J253" s="15">
        <f t="shared" si="3"/>
        <v>111158.46</v>
      </c>
      <c r="L253" s="3" t="e">
        <f>VLOOKUP(A253,#REF!,1,FALSE)</f>
        <v>#REF!</v>
      </c>
    </row>
    <row r="254" spans="1:12" hidden="1">
      <c r="A254" s="17">
        <v>6690000</v>
      </c>
      <c r="B254" s="5" t="s">
        <v>261</v>
      </c>
      <c r="C254" s="6">
        <v>1777781.19</v>
      </c>
      <c r="D254" s="7"/>
      <c r="E254" s="7">
        <v>4872610.71</v>
      </c>
      <c r="F254" s="7"/>
      <c r="G254" s="7">
        <v>4872610.71</v>
      </c>
      <c r="H254" s="7"/>
      <c r="J254" s="15">
        <f t="shared" si="3"/>
        <v>4872610.71</v>
      </c>
      <c r="L254" s="3" t="e">
        <f>VLOOKUP(A254,#REF!,1,FALSE)</f>
        <v>#REF!</v>
      </c>
    </row>
    <row r="255" spans="1:12" hidden="1">
      <c r="A255" s="17">
        <v>6690100</v>
      </c>
      <c r="B255" s="5" t="s">
        <v>262</v>
      </c>
      <c r="C255" s="6"/>
      <c r="D255" s="7">
        <v>21541.62</v>
      </c>
      <c r="E255" s="7">
        <v>3796317.2</v>
      </c>
      <c r="F255" s="7"/>
      <c r="G255" s="7">
        <v>3796317.2</v>
      </c>
      <c r="H255" s="7"/>
      <c r="J255" s="15">
        <f t="shared" si="3"/>
        <v>3796317.2</v>
      </c>
      <c r="L255" s="3" t="e">
        <f>VLOOKUP(A255,#REF!,1,FALSE)</f>
        <v>#REF!</v>
      </c>
    </row>
    <row r="256" spans="1:12" hidden="1">
      <c r="A256" s="17">
        <v>6805000</v>
      </c>
      <c r="B256" s="5" t="s">
        <v>26</v>
      </c>
      <c r="C256" s="6">
        <v>50450450.399999999</v>
      </c>
      <c r="D256" s="7"/>
      <c r="E256" s="7">
        <v>33633633.619999997</v>
      </c>
      <c r="F256" s="7"/>
      <c r="G256" s="7">
        <v>33633633.619999997</v>
      </c>
      <c r="H256" s="7"/>
      <c r="J256" s="15">
        <f t="shared" si="3"/>
        <v>33633633.619999997</v>
      </c>
      <c r="L256" s="3" t="e">
        <f>VLOOKUP(A256,#REF!,1,FALSE)</f>
        <v>#REF!</v>
      </c>
    </row>
    <row r="257" spans="1:12" hidden="1">
      <c r="A257" s="17">
        <v>6805999</v>
      </c>
      <c r="B257" s="5" t="s">
        <v>27</v>
      </c>
      <c r="C257" s="6"/>
      <c r="D257" s="7">
        <v>450450.4</v>
      </c>
      <c r="E257" s="7"/>
      <c r="F257" s="7">
        <v>112612.6</v>
      </c>
      <c r="G257" s="7"/>
      <c r="H257" s="7">
        <v>112612.6</v>
      </c>
      <c r="J257" s="15">
        <f t="shared" si="3"/>
        <v>-112612.6</v>
      </c>
      <c r="L257" s="3" t="e">
        <f>VLOOKUP(A257,#REF!,1,FALSE)</f>
        <v>#REF!</v>
      </c>
    </row>
    <row r="258" spans="1:12" hidden="1">
      <c r="A258" s="17">
        <v>6808000</v>
      </c>
      <c r="B258" s="5" t="s">
        <v>28</v>
      </c>
      <c r="C258" s="6">
        <v>6371738.0800000001</v>
      </c>
      <c r="D258" s="7"/>
      <c r="E258" s="7">
        <v>4349841.95</v>
      </c>
      <c r="F258" s="7"/>
      <c r="G258" s="7">
        <v>4349841.95</v>
      </c>
      <c r="H258" s="7"/>
      <c r="J258" s="15">
        <f t="shared" si="3"/>
        <v>4349841.95</v>
      </c>
      <c r="L258" s="3" t="e">
        <f>VLOOKUP(A258,#REF!,1,FALSE)</f>
        <v>#REF!</v>
      </c>
    </row>
    <row r="259" spans="1:12" hidden="1">
      <c r="A259" s="17">
        <v>6812000</v>
      </c>
      <c r="B259" s="5" t="s">
        <v>29</v>
      </c>
      <c r="C259" s="6">
        <v>2450445.27</v>
      </c>
      <c r="D259" s="7"/>
      <c r="E259" s="7">
        <v>1640910.07</v>
      </c>
      <c r="F259" s="7"/>
      <c r="G259" s="7">
        <v>1640910.07</v>
      </c>
      <c r="H259" s="7"/>
      <c r="J259" s="15">
        <f t="shared" si="3"/>
        <v>1640910.07</v>
      </c>
      <c r="L259" s="3" t="e">
        <f>VLOOKUP(A259,#REF!,1,FALSE)</f>
        <v>#REF!</v>
      </c>
    </row>
    <row r="260" spans="1:12" hidden="1">
      <c r="A260" s="17">
        <v>6813000</v>
      </c>
      <c r="B260" s="5" t="s">
        <v>30</v>
      </c>
      <c r="C260" s="6">
        <v>153381.48000000001</v>
      </c>
      <c r="D260" s="7"/>
      <c r="E260" s="7">
        <v>102254.43</v>
      </c>
      <c r="F260" s="7"/>
      <c r="G260" s="7">
        <v>102254.43</v>
      </c>
      <c r="H260" s="7"/>
      <c r="J260" s="15">
        <f t="shared" ref="J260:J287" si="4">G260-H260</f>
        <v>102254.43</v>
      </c>
      <c r="L260" s="3" t="e">
        <f>VLOOKUP(A260,#REF!,1,FALSE)</f>
        <v>#REF!</v>
      </c>
    </row>
    <row r="261" spans="1:12" hidden="1">
      <c r="A261" s="17">
        <v>6815300</v>
      </c>
      <c r="B261" s="5" t="s">
        <v>263</v>
      </c>
      <c r="C261" s="6">
        <v>8956012.75</v>
      </c>
      <c r="D261" s="7"/>
      <c r="E261" s="7">
        <v>5910456.8399999999</v>
      </c>
      <c r="F261" s="7"/>
      <c r="G261" s="7">
        <v>5910456.8399999999</v>
      </c>
      <c r="H261" s="7"/>
      <c r="J261" s="15">
        <f t="shared" si="4"/>
        <v>5910456.8399999999</v>
      </c>
      <c r="L261" s="3" t="e">
        <f>VLOOKUP(A261,#REF!,1,FALSE)</f>
        <v>#REF!</v>
      </c>
    </row>
    <row r="262" spans="1:12" hidden="1">
      <c r="A262" s="17">
        <v>6818100</v>
      </c>
      <c r="B262" s="5" t="s">
        <v>32</v>
      </c>
      <c r="C262" s="6">
        <v>24694859.73</v>
      </c>
      <c r="D262" s="7"/>
      <c r="E262" s="7">
        <v>19647672.379999999</v>
      </c>
      <c r="F262" s="7"/>
      <c r="G262" s="7">
        <v>19647672.379999999</v>
      </c>
      <c r="H262" s="7"/>
      <c r="J262" s="15">
        <f t="shared" si="4"/>
        <v>19647672.379999999</v>
      </c>
      <c r="L262" s="3" t="e">
        <f>VLOOKUP(A262,#REF!,1,FALSE)</f>
        <v>#REF!</v>
      </c>
    </row>
    <row r="263" spans="1:12" hidden="1">
      <c r="A263" s="17">
        <v>6818200</v>
      </c>
      <c r="B263" s="5" t="s">
        <v>33</v>
      </c>
      <c r="C263" s="6">
        <v>1700894.47</v>
      </c>
      <c r="D263" s="7"/>
      <c r="E263" s="7">
        <v>1207734.94</v>
      </c>
      <c r="F263" s="7"/>
      <c r="G263" s="7">
        <v>1207734.94</v>
      </c>
      <c r="H263" s="7"/>
      <c r="J263" s="15">
        <f t="shared" si="4"/>
        <v>1207734.94</v>
      </c>
      <c r="L263" s="3" t="e">
        <f>VLOOKUP(A263,#REF!,1,FALSE)</f>
        <v>#REF!</v>
      </c>
    </row>
    <row r="264" spans="1:12" hidden="1">
      <c r="A264" s="17">
        <v>6818300</v>
      </c>
      <c r="B264" s="5" t="s">
        <v>34</v>
      </c>
      <c r="C264" s="6">
        <v>8406899.9499999993</v>
      </c>
      <c r="D264" s="7"/>
      <c r="E264" s="7">
        <v>7128372.7199999997</v>
      </c>
      <c r="F264" s="7"/>
      <c r="G264" s="7">
        <v>7128372.7199999997</v>
      </c>
      <c r="H264" s="7"/>
      <c r="J264" s="15">
        <f t="shared" si="4"/>
        <v>7128372.7199999997</v>
      </c>
      <c r="L264" s="3" t="e">
        <f>VLOOKUP(A264,#REF!,1,FALSE)</f>
        <v>#REF!</v>
      </c>
    </row>
    <row r="265" spans="1:12" hidden="1">
      <c r="A265" s="17">
        <v>6818400</v>
      </c>
      <c r="B265" s="5" t="s">
        <v>35</v>
      </c>
      <c r="C265" s="6">
        <v>531848.35</v>
      </c>
      <c r="D265" s="7"/>
      <c r="E265" s="7">
        <v>738248.26</v>
      </c>
      <c r="F265" s="7"/>
      <c r="G265" s="7">
        <v>738248.26</v>
      </c>
      <c r="H265" s="7"/>
      <c r="J265" s="15">
        <f t="shared" si="4"/>
        <v>738248.26</v>
      </c>
      <c r="L265" s="3" t="e">
        <f>VLOOKUP(A265,#REF!,1,FALSE)</f>
        <v>#REF!</v>
      </c>
    </row>
    <row r="266" spans="1:12" hidden="1">
      <c r="A266" s="17">
        <v>6818410</v>
      </c>
      <c r="B266" s="5" t="s">
        <v>264</v>
      </c>
      <c r="C266" s="6">
        <v>1357175.01</v>
      </c>
      <c r="D266" s="7"/>
      <c r="E266" s="7">
        <v>964625.2</v>
      </c>
      <c r="F266" s="7"/>
      <c r="G266" s="7">
        <v>964625.2</v>
      </c>
      <c r="H266" s="7"/>
      <c r="J266" s="15">
        <f t="shared" si="4"/>
        <v>964625.2</v>
      </c>
      <c r="L266" s="3" t="e">
        <f>VLOOKUP(A266,#REF!,1,FALSE)</f>
        <v>#REF!</v>
      </c>
    </row>
    <row r="267" spans="1:12" hidden="1">
      <c r="A267" s="17">
        <v>6861000</v>
      </c>
      <c r="B267" s="5" t="s">
        <v>265</v>
      </c>
      <c r="C267" s="6">
        <v>510403.38</v>
      </c>
      <c r="D267" s="7"/>
      <c r="E267" s="7"/>
      <c r="F267" s="7"/>
      <c r="G267" s="7"/>
      <c r="H267" s="7"/>
      <c r="J267" s="15">
        <f t="shared" si="4"/>
        <v>0</v>
      </c>
      <c r="L267" s="3" t="e">
        <f>VLOOKUP(A267,#REF!,1,FALSE)</f>
        <v>#REF!</v>
      </c>
    </row>
    <row r="268" spans="1:12" hidden="1">
      <c r="A268" s="17">
        <v>6902000</v>
      </c>
      <c r="B268" s="5" t="s">
        <v>266</v>
      </c>
      <c r="C268" s="6">
        <v>3876358.92</v>
      </c>
      <c r="D268" s="7"/>
      <c r="E268" s="7"/>
      <c r="F268" s="7"/>
      <c r="G268" s="7"/>
      <c r="H268" s="7"/>
      <c r="J268" s="15">
        <f t="shared" si="4"/>
        <v>0</v>
      </c>
      <c r="L268" s="3" t="e">
        <f>VLOOKUP(A268,#REF!,1,FALSE)</f>
        <v>#REF!</v>
      </c>
    </row>
    <row r="269" spans="1:12" hidden="1">
      <c r="A269" s="17">
        <v>6999995</v>
      </c>
      <c r="B269" s="5" t="s">
        <v>267</v>
      </c>
      <c r="C269" s="6"/>
      <c r="D269" s="7"/>
      <c r="E269" s="7">
        <v>11950</v>
      </c>
      <c r="F269" s="7"/>
      <c r="G269" s="7">
        <v>11950</v>
      </c>
      <c r="H269" s="7"/>
      <c r="J269" s="15">
        <f t="shared" si="4"/>
        <v>11950</v>
      </c>
      <c r="L269" s="3" t="e">
        <f>VLOOKUP(A269,#REF!,1,FALSE)</f>
        <v>#REF!</v>
      </c>
    </row>
    <row r="270" spans="1:12" hidden="1">
      <c r="A270" s="17">
        <v>6999996</v>
      </c>
      <c r="B270" s="5" t="s">
        <v>268</v>
      </c>
      <c r="C270" s="6">
        <v>45638</v>
      </c>
      <c r="D270" s="7"/>
      <c r="E270" s="7"/>
      <c r="F270" s="7"/>
      <c r="G270" s="7"/>
      <c r="H270" s="7"/>
      <c r="J270" s="15">
        <f t="shared" si="4"/>
        <v>0</v>
      </c>
      <c r="L270" s="3" t="e">
        <f>VLOOKUP(A270,#REF!,1,FALSE)</f>
        <v>#REF!</v>
      </c>
    </row>
    <row r="271" spans="1:12" hidden="1">
      <c r="A271" s="17">
        <v>6999997</v>
      </c>
      <c r="B271" s="5" t="s">
        <v>269</v>
      </c>
      <c r="C271" s="6">
        <v>12338850</v>
      </c>
      <c r="D271" s="7"/>
      <c r="E271" s="7">
        <v>20350</v>
      </c>
      <c r="F271" s="7"/>
      <c r="G271" s="7">
        <v>20350</v>
      </c>
      <c r="H271" s="7"/>
      <c r="J271" s="15">
        <f t="shared" si="4"/>
        <v>20350</v>
      </c>
      <c r="L271" s="3" t="e">
        <f>VLOOKUP(A271,#REF!,1,FALSE)</f>
        <v>#REF!</v>
      </c>
    </row>
    <row r="272" spans="1:12" hidden="1">
      <c r="A272" s="17">
        <v>6999998</v>
      </c>
      <c r="B272" s="5" t="s">
        <v>270</v>
      </c>
      <c r="C272" s="6">
        <v>384240</v>
      </c>
      <c r="D272" s="7"/>
      <c r="E272" s="7">
        <v>74665</v>
      </c>
      <c r="F272" s="7"/>
      <c r="G272" s="7">
        <v>74665</v>
      </c>
      <c r="H272" s="7"/>
      <c r="J272" s="15">
        <f t="shared" si="4"/>
        <v>74665</v>
      </c>
      <c r="L272" s="3" t="e">
        <f>VLOOKUP(A272,#REF!,1,FALSE)</f>
        <v>#REF!</v>
      </c>
    </row>
    <row r="273" spans="1:12" hidden="1">
      <c r="A273" s="17">
        <v>6999999</v>
      </c>
      <c r="B273" s="5" t="s">
        <v>271</v>
      </c>
      <c r="C273" s="6">
        <v>862800</v>
      </c>
      <c r="D273" s="7"/>
      <c r="E273" s="7">
        <v>492500</v>
      </c>
      <c r="F273" s="7"/>
      <c r="G273" s="7">
        <v>492500</v>
      </c>
      <c r="H273" s="7"/>
      <c r="J273" s="15">
        <f t="shared" si="4"/>
        <v>492500</v>
      </c>
      <c r="L273" s="3" t="e">
        <f>VLOOKUP(A273,#REF!,1,FALSE)</f>
        <v>#REF!</v>
      </c>
    </row>
    <row r="274" spans="1:12" hidden="1">
      <c r="A274" s="17">
        <v>7040100</v>
      </c>
      <c r="B274" s="5" t="s">
        <v>272</v>
      </c>
      <c r="C274" s="6"/>
      <c r="D274" s="7">
        <v>230123700</v>
      </c>
      <c r="E274" s="7"/>
      <c r="F274" s="7">
        <v>43970400</v>
      </c>
      <c r="G274" s="7"/>
      <c r="H274" s="7">
        <v>43970400</v>
      </c>
      <c r="J274" s="15">
        <f t="shared" si="4"/>
        <v>-43970400</v>
      </c>
      <c r="L274" s="3" t="e">
        <f>VLOOKUP(A274,#REF!,1,FALSE)</f>
        <v>#REF!</v>
      </c>
    </row>
    <row r="275" spans="1:12" hidden="1">
      <c r="A275" s="17">
        <v>7040200</v>
      </c>
      <c r="B275" s="5" t="s">
        <v>273</v>
      </c>
      <c r="C275" s="6"/>
      <c r="D275" s="7">
        <v>348464000</v>
      </c>
      <c r="E275" s="7"/>
      <c r="F275" s="7">
        <v>144854800</v>
      </c>
      <c r="G275" s="7"/>
      <c r="H275" s="7">
        <v>144854800</v>
      </c>
      <c r="J275" s="15">
        <f t="shared" si="4"/>
        <v>-144854800</v>
      </c>
      <c r="L275" s="3" t="e">
        <f>VLOOKUP(A275,#REF!,1,FALSE)</f>
        <v>#REF!</v>
      </c>
    </row>
    <row r="276" spans="1:12" hidden="1">
      <c r="A276" s="17">
        <v>7040300</v>
      </c>
      <c r="B276" s="5" t="s">
        <v>274</v>
      </c>
      <c r="C276" s="6"/>
      <c r="D276" s="7">
        <v>7257050</v>
      </c>
      <c r="E276" s="7"/>
      <c r="F276" s="7">
        <v>1398150</v>
      </c>
      <c r="G276" s="7"/>
      <c r="H276" s="7">
        <v>1398150</v>
      </c>
      <c r="J276" s="15">
        <f t="shared" si="4"/>
        <v>-1398150</v>
      </c>
      <c r="L276" s="3" t="e">
        <f>VLOOKUP(A276,#REF!,1,FALSE)</f>
        <v>#REF!</v>
      </c>
    </row>
    <row r="277" spans="1:12" hidden="1">
      <c r="A277" s="17">
        <v>7040400</v>
      </c>
      <c r="B277" s="5" t="s">
        <v>275</v>
      </c>
      <c r="C277" s="6"/>
      <c r="D277" s="7"/>
      <c r="E277" s="7"/>
      <c r="F277" s="7">
        <v>16252172</v>
      </c>
      <c r="G277" s="7"/>
      <c r="H277" s="7">
        <v>16252172</v>
      </c>
      <c r="J277" s="15">
        <f t="shared" si="4"/>
        <v>-16252172</v>
      </c>
      <c r="L277" s="3" t="e">
        <f>VLOOKUP(A277,#REF!,1,FALSE)</f>
        <v>#REF!</v>
      </c>
    </row>
    <row r="278" spans="1:12" hidden="1">
      <c r="A278" s="18">
        <v>7081000</v>
      </c>
      <c r="B278" s="9" t="s">
        <v>276</v>
      </c>
      <c r="C278" s="10"/>
      <c r="D278" s="11">
        <v>12629</v>
      </c>
      <c r="E278" s="11"/>
      <c r="F278" s="8"/>
      <c r="G278" s="11"/>
      <c r="H278" s="8"/>
      <c r="J278" s="15">
        <f t="shared" si="4"/>
        <v>0</v>
      </c>
      <c r="L278" s="3" t="e">
        <f>VLOOKUP(A278,#REF!,1,FALSE)</f>
        <v>#REF!</v>
      </c>
    </row>
    <row r="279" spans="1:12" hidden="1">
      <c r="A279" s="18">
        <v>7082000</v>
      </c>
      <c r="B279" s="9" t="s">
        <v>277</v>
      </c>
      <c r="C279" s="10"/>
      <c r="D279" s="11"/>
      <c r="E279" s="11"/>
      <c r="F279" s="8">
        <v>25248382.59</v>
      </c>
      <c r="G279" s="11"/>
      <c r="H279" s="8">
        <v>25248382.59</v>
      </c>
      <c r="J279" s="15">
        <f t="shared" si="4"/>
        <v>-25248382.59</v>
      </c>
      <c r="L279" s="3" t="e">
        <f>VLOOKUP(A279,#REF!,1,FALSE)</f>
        <v>#REF!</v>
      </c>
    </row>
    <row r="280" spans="1:12" hidden="1">
      <c r="A280" s="17">
        <v>7590000</v>
      </c>
      <c r="B280" s="5" t="s">
        <v>278</v>
      </c>
      <c r="C280" s="6"/>
      <c r="D280" s="7">
        <v>368415.52</v>
      </c>
      <c r="E280" s="7"/>
      <c r="F280" s="7">
        <v>119167</v>
      </c>
      <c r="G280" s="7"/>
      <c r="H280" s="7">
        <v>119167</v>
      </c>
      <c r="J280" s="15">
        <f t="shared" si="4"/>
        <v>-119167</v>
      </c>
      <c r="L280" s="3" t="e">
        <f>VLOOKUP(A280,#REF!,1,FALSE)</f>
        <v>#REF!</v>
      </c>
    </row>
    <row r="281" spans="1:12" hidden="1">
      <c r="A281" s="17">
        <v>7671000</v>
      </c>
      <c r="B281" s="5" t="s">
        <v>8</v>
      </c>
      <c r="C281" s="6"/>
      <c r="D281" s="7">
        <v>159169.85</v>
      </c>
      <c r="E281" s="7"/>
      <c r="F281" s="7">
        <v>9670.4699999999993</v>
      </c>
      <c r="G281" s="7"/>
      <c r="H281" s="7">
        <v>9670.4699999999993</v>
      </c>
      <c r="J281" s="15">
        <f t="shared" si="4"/>
        <v>-9670.4699999999993</v>
      </c>
      <c r="L281" s="3" t="e">
        <f>VLOOKUP(A281,#REF!,1,FALSE)</f>
        <v>#REF!</v>
      </c>
    </row>
    <row r="282" spans="1:12" hidden="1">
      <c r="A282" s="17">
        <v>7682000</v>
      </c>
      <c r="B282" s="5" t="s">
        <v>279</v>
      </c>
      <c r="C282" s="6"/>
      <c r="D282" s="7">
        <v>186325.5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>
        <v>#REF!</v>
      </c>
    </row>
    <row r="283" spans="1:12" hidden="1">
      <c r="A283" s="17">
        <v>7683000</v>
      </c>
      <c r="B283" s="5" t="s">
        <v>280</v>
      </c>
      <c r="C283" s="6"/>
      <c r="D283" s="7">
        <v>125069.9</v>
      </c>
      <c r="E283" s="7"/>
      <c r="F283" s="7">
        <v>10</v>
      </c>
      <c r="G283" s="7"/>
      <c r="H283" s="7">
        <v>10</v>
      </c>
      <c r="J283" s="15">
        <f t="shared" si="4"/>
        <v>-10</v>
      </c>
      <c r="L283" s="3" t="e">
        <f>VLOOKUP(A283,#REF!,1,FALSE)</f>
        <v>#REF!</v>
      </c>
    </row>
    <row r="284" spans="1:12" hidden="1">
      <c r="A284" s="17">
        <v>7690000</v>
      </c>
      <c r="B284" s="5" t="s">
        <v>281</v>
      </c>
      <c r="C284" s="6"/>
      <c r="D284" s="7">
        <v>1112897.75</v>
      </c>
      <c r="E284" s="7"/>
      <c r="F284" s="7">
        <v>7697787.0999999996</v>
      </c>
      <c r="G284" s="7"/>
      <c r="H284" s="7">
        <v>7697787.0999999996</v>
      </c>
      <c r="J284" s="15">
        <f t="shared" si="4"/>
        <v>-7697787.0999999996</v>
      </c>
      <c r="L284" s="3" t="e">
        <f>VLOOKUP(A284,#REF!,1,FALSE)</f>
        <v>#REF!</v>
      </c>
    </row>
    <row r="285" spans="1:12" hidden="1">
      <c r="A285" s="17">
        <v>7690100</v>
      </c>
      <c r="B285" s="5" t="s">
        <v>282</v>
      </c>
      <c r="C285" s="6">
        <v>11942.24</v>
      </c>
      <c r="D285" s="7"/>
      <c r="E285" s="7"/>
      <c r="F285" s="7">
        <v>2651316.9700000002</v>
      </c>
      <c r="G285" s="7"/>
      <c r="H285" s="7">
        <v>2651316.9700000002</v>
      </c>
      <c r="J285" s="15">
        <f t="shared" si="4"/>
        <v>-2651316.9700000002</v>
      </c>
      <c r="L285" s="3" t="e">
        <f>VLOOKUP(A285,#REF!,1,FALSE)</f>
        <v>#REF!</v>
      </c>
    </row>
    <row r="286" spans="1:12" hidden="1">
      <c r="A286" s="17">
        <v>7999997</v>
      </c>
      <c r="B286" s="5" t="s">
        <v>283</v>
      </c>
      <c r="C286" s="6"/>
      <c r="D286" s="7">
        <v>12338850</v>
      </c>
      <c r="E286" s="7"/>
      <c r="F286" s="7">
        <v>20350</v>
      </c>
      <c r="G286" s="7"/>
      <c r="H286" s="7">
        <v>20350</v>
      </c>
      <c r="J286" s="15">
        <f t="shared" si="4"/>
        <v>-20350</v>
      </c>
      <c r="L286" s="3" t="e">
        <f>VLOOKUP(A286,#REF!,1,FALSE)</f>
        <v>#REF!</v>
      </c>
    </row>
    <row r="287" spans="1:12" hidden="1">
      <c r="A287" s="17">
        <v>7999999</v>
      </c>
      <c r="B287" s="5" t="s">
        <v>284</v>
      </c>
      <c r="C287" s="6"/>
      <c r="D287" s="7">
        <v>862800</v>
      </c>
      <c r="E287" s="7"/>
      <c r="F287" s="7">
        <v>492500</v>
      </c>
      <c r="G287" s="7"/>
      <c r="H287" s="7">
        <v>492500</v>
      </c>
      <c r="J287" s="15">
        <f t="shared" si="4"/>
        <v>-492500</v>
      </c>
      <c r="L287" s="3" t="e">
        <f>VLOOKUP(A287,#REF!,1,FALSE)</f>
        <v>#REF!</v>
      </c>
    </row>
    <row r="288" spans="1:12" hidden="1">
      <c r="A288" s="19" t="s">
        <v>0</v>
      </c>
      <c r="B288" s="12"/>
      <c r="C288" s="13">
        <f t="shared" ref="C288:H288" si="5">SUM(C3:C287)</f>
        <v>3518309931.3600001</v>
      </c>
      <c r="D288" s="13">
        <f t="shared" si="5"/>
        <v>3518309931.3599997</v>
      </c>
      <c r="E288" s="13">
        <f t="shared" si="5"/>
        <v>751168331.61000025</v>
      </c>
      <c r="F288" s="13">
        <f t="shared" si="5"/>
        <v>751168331.61000013</v>
      </c>
      <c r="G288" s="13">
        <f t="shared" si="5"/>
        <v>3566109369.5899992</v>
      </c>
      <c r="H288" s="13">
        <f t="shared" si="5"/>
        <v>3566109369.5899997</v>
      </c>
    </row>
    <row r="289" spans="1:8" hidden="1">
      <c r="A289" s="103" t="s">
        <v>285</v>
      </c>
      <c r="B289" s="103"/>
      <c r="C289" s="13">
        <f>SUM(C111:C287)-SUM(D111:D287)</f>
        <v>496743998.16000009</v>
      </c>
      <c r="D289" s="13"/>
      <c r="E289" s="13"/>
      <c r="F289" s="13"/>
      <c r="G289" s="13">
        <f>SUM(G111:G287)-SUM(H111:H287)</f>
        <v>171961557.0999999</v>
      </c>
      <c r="H289" s="14"/>
    </row>
  </sheetData>
  <autoFilter ref="A2:L289">
    <filterColumn colId="9">
      <filters>
        <filter val="(35,000)"/>
        <filter val="1,135,626"/>
        <filter val="2,435,326"/>
        <filter val="35,130"/>
      </filters>
    </filterColumn>
  </autoFilter>
  <mergeCells count="4">
    <mergeCell ref="C1:D1"/>
    <mergeCell ref="E1:F1"/>
    <mergeCell ref="G1:H1"/>
    <mergeCell ref="A289:B28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0"/>
  <sheetViews>
    <sheetView showGridLines="0" zoomScaleNormal="100" workbookViewId="0">
      <selection activeCell="E10" sqref="E10"/>
    </sheetView>
  </sheetViews>
  <sheetFormatPr defaultRowHeight="15"/>
  <cols>
    <col min="1" max="1" width="46.7109375" style="50" bestFit="1" customWidth="1"/>
    <col min="2" max="2" width="18.5703125" style="50" customWidth="1"/>
    <col min="3" max="3" width="26.5703125" style="36" customWidth="1"/>
    <col min="4" max="4" width="11.28515625" style="36" bestFit="1" customWidth="1"/>
    <col min="5" max="5" width="15.85546875" style="21" bestFit="1" customWidth="1"/>
    <col min="6" max="6" width="13.7109375" style="21" bestFit="1" customWidth="1"/>
    <col min="7" max="7" width="11.28515625" style="21" bestFit="1" customWidth="1"/>
    <col min="8" max="16384" width="9.140625" style="21"/>
  </cols>
  <sheetData>
    <row r="1" spans="1:5">
      <c r="A1" s="62" t="s">
        <v>313</v>
      </c>
      <c r="B1" s="62"/>
    </row>
    <row r="2" spans="1:5">
      <c r="A2" s="50" t="s">
        <v>729</v>
      </c>
    </row>
    <row r="3" spans="1:5">
      <c r="A3" s="50" t="s">
        <v>728</v>
      </c>
    </row>
    <row r="5" spans="1:5" ht="25.5">
      <c r="A5" s="38"/>
      <c r="B5" s="38"/>
    </row>
    <row r="6" spans="1:5" s="1" customFormat="1" ht="15.75" thickBot="1">
      <c r="A6" s="39"/>
      <c r="B6" s="40" t="s">
        <v>774</v>
      </c>
      <c r="C6" s="40" t="s">
        <v>705</v>
      </c>
      <c r="D6" s="65"/>
      <c r="E6" s="66"/>
    </row>
    <row r="7" spans="1:5" s="1" customFormat="1" ht="15.75" thickTop="1">
      <c r="A7" s="41" t="s">
        <v>681</v>
      </c>
      <c r="B7" s="41"/>
      <c r="C7" s="42"/>
      <c r="D7" s="51"/>
      <c r="E7" s="66"/>
    </row>
    <row r="8" spans="1:5" s="1" customFormat="1">
      <c r="A8" s="39" t="s">
        <v>682</v>
      </c>
      <c r="B8" s="43">
        <v>217661950</v>
      </c>
      <c r="C8" s="43">
        <v>268814272</v>
      </c>
      <c r="D8" s="51"/>
      <c r="E8" s="66"/>
    </row>
    <row r="9" spans="1:5" s="1" customFormat="1">
      <c r="A9" s="39" t="s">
        <v>683</v>
      </c>
      <c r="B9" s="43">
        <v>321983074</v>
      </c>
      <c r="C9" s="43">
        <v>378533116</v>
      </c>
      <c r="D9" s="51"/>
      <c r="E9" s="66"/>
    </row>
    <row r="10" spans="1:5" s="1" customFormat="1" ht="15.75" thickBot="1">
      <c r="A10" s="39" t="s">
        <v>684</v>
      </c>
      <c r="B10" s="44">
        <v>0</v>
      </c>
      <c r="C10" s="44">
        <v>0</v>
      </c>
      <c r="D10" s="51"/>
      <c r="E10" s="66"/>
    </row>
    <row r="11" spans="1:5" s="1" customFormat="1" ht="15.75" thickBot="1">
      <c r="A11" s="41" t="s">
        <v>685</v>
      </c>
      <c r="B11" s="45">
        <f>SUM(B8:B10)</f>
        <v>539645024</v>
      </c>
      <c r="C11" s="45">
        <v>647347388</v>
      </c>
      <c r="D11" s="65"/>
      <c r="E11" s="66"/>
    </row>
    <row r="12" spans="1:5" s="1" customFormat="1">
      <c r="A12" s="39"/>
      <c r="B12" s="37"/>
      <c r="C12" s="37"/>
      <c r="D12" s="51"/>
      <c r="E12" s="66"/>
    </row>
    <row r="13" spans="1:5" s="1" customFormat="1">
      <c r="A13" s="39" t="s">
        <v>686</v>
      </c>
      <c r="B13" s="43">
        <v>40000</v>
      </c>
      <c r="C13" s="43">
        <v>40000</v>
      </c>
      <c r="D13" s="51"/>
      <c r="E13" s="66"/>
    </row>
    <row r="14" spans="1:5" s="1" customFormat="1">
      <c r="A14" s="39" t="s">
        <v>687</v>
      </c>
      <c r="B14" s="43">
        <v>72006761</v>
      </c>
      <c r="C14" s="43">
        <v>74160512</v>
      </c>
      <c r="D14" s="51"/>
      <c r="E14" s="66"/>
    </row>
    <row r="15" spans="1:5" s="1" customFormat="1">
      <c r="A15" s="39" t="s">
        <v>688</v>
      </c>
      <c r="B15" s="43">
        <v>20770527</v>
      </c>
      <c r="C15" s="43">
        <v>31343906</v>
      </c>
      <c r="D15" s="51"/>
      <c r="E15" s="66"/>
    </row>
    <row r="16" spans="1:5" s="1" customFormat="1">
      <c r="A16" s="39" t="s">
        <v>689</v>
      </c>
      <c r="B16" s="43">
        <v>14899089</v>
      </c>
      <c r="C16" s="43">
        <v>6976490</v>
      </c>
      <c r="D16" s="51"/>
      <c r="E16" s="66"/>
    </row>
    <row r="17" spans="1:5" s="1" customFormat="1" ht="15.75" thickBot="1">
      <c r="A17" s="39" t="s">
        <v>690</v>
      </c>
      <c r="B17" s="44">
        <v>11733119</v>
      </c>
      <c r="C17" s="44">
        <v>25899013</v>
      </c>
      <c r="D17" s="51"/>
      <c r="E17" s="66"/>
    </row>
    <row r="18" spans="1:5" s="1" customFormat="1" ht="15.75" thickBot="1">
      <c r="A18" s="41" t="s">
        <v>691</v>
      </c>
      <c r="B18" s="45">
        <f>SUM(B13:B17)</f>
        <v>119449496</v>
      </c>
      <c r="C18" s="45">
        <v>138419921</v>
      </c>
      <c r="D18" s="65"/>
      <c r="E18" s="66"/>
    </row>
    <row r="19" spans="1:5" s="1" customFormat="1" ht="15.75" thickBot="1">
      <c r="A19" s="41" t="s">
        <v>692</v>
      </c>
      <c r="B19" s="45">
        <f>B11+B18</f>
        <v>659094520</v>
      </c>
      <c r="C19" s="45">
        <v>785767309</v>
      </c>
      <c r="D19" s="65"/>
      <c r="E19" s="66"/>
    </row>
    <row r="20" spans="1:5" s="1" customFormat="1" ht="16.5" customHeight="1">
      <c r="A20" s="41"/>
      <c r="B20" s="63"/>
      <c r="C20" s="63"/>
      <c r="D20" s="65"/>
      <c r="E20" s="66"/>
    </row>
    <row r="21" spans="1:5" s="1" customFormat="1">
      <c r="A21" s="41"/>
      <c r="B21" s="63"/>
      <c r="C21" s="63"/>
      <c r="D21" s="65"/>
      <c r="E21" s="66"/>
    </row>
    <row r="22" spans="1:5" s="1" customFormat="1">
      <c r="A22" s="41" t="s">
        <v>693</v>
      </c>
      <c r="B22" s="37"/>
      <c r="C22" s="37"/>
      <c r="D22" s="65"/>
      <c r="E22" s="66"/>
    </row>
    <row r="23" spans="1:5" s="1" customFormat="1">
      <c r="A23" s="39" t="s">
        <v>694</v>
      </c>
      <c r="B23" s="43">
        <v>1201950000</v>
      </c>
      <c r="C23" s="43">
        <v>1201950000</v>
      </c>
      <c r="D23" s="51"/>
      <c r="E23" s="66"/>
    </row>
    <row r="24" spans="1:5" s="1" customFormat="1" ht="15.75" thickBot="1">
      <c r="A24" s="39" t="s">
        <v>695</v>
      </c>
      <c r="B24" s="44">
        <v>-1663871276</v>
      </c>
      <c r="C24" s="44">
        <v>-1396377881</v>
      </c>
      <c r="D24" s="51"/>
      <c r="E24" s="66"/>
    </row>
    <row r="25" spans="1:5" s="1" customFormat="1" ht="15.75" thickBot="1">
      <c r="A25" s="41" t="s">
        <v>696</v>
      </c>
      <c r="B25" s="45">
        <f>SUM(B23:B24)</f>
        <v>-461921276</v>
      </c>
      <c r="C25" s="45">
        <v>-194427881</v>
      </c>
      <c r="D25" s="65"/>
      <c r="E25" s="66"/>
    </row>
    <row r="26" spans="1:5" s="1" customFormat="1">
      <c r="A26" s="39"/>
      <c r="B26" s="37"/>
      <c r="C26" s="37"/>
      <c r="D26" s="51"/>
      <c r="E26" s="66"/>
    </row>
    <row r="27" spans="1:5" s="1" customFormat="1">
      <c r="A27" s="41" t="s">
        <v>697</v>
      </c>
      <c r="B27" s="43"/>
      <c r="C27" s="43"/>
      <c r="D27" s="65"/>
      <c r="E27" s="66"/>
    </row>
    <row r="28" spans="1:5" s="1" customFormat="1">
      <c r="A28" s="39" t="s">
        <v>698</v>
      </c>
      <c r="B28" s="43">
        <v>998257970</v>
      </c>
      <c r="C28" s="43">
        <v>869254720</v>
      </c>
      <c r="D28" s="51"/>
      <c r="E28" s="66"/>
    </row>
    <row r="29" spans="1:5" s="1" customFormat="1" ht="15.75" thickBot="1">
      <c r="A29" s="39" t="s">
        <v>699</v>
      </c>
      <c r="B29" s="44">
        <v>11256968</v>
      </c>
      <c r="C29" s="44">
        <v>7622740</v>
      </c>
      <c r="D29" s="51"/>
      <c r="E29" s="66"/>
    </row>
    <row r="30" spans="1:5" s="1" customFormat="1" ht="15.75" thickBot="1">
      <c r="A30" s="41" t="s">
        <v>700</v>
      </c>
      <c r="B30" s="45">
        <f>SUM(B28:B29)</f>
        <v>1009514938</v>
      </c>
      <c r="C30" s="45">
        <v>876877460</v>
      </c>
      <c r="D30" s="65"/>
      <c r="E30" s="66"/>
    </row>
    <row r="31" spans="1:5" s="1" customFormat="1">
      <c r="A31" s="39"/>
      <c r="B31" s="37"/>
      <c r="C31" s="37"/>
      <c r="D31" s="51"/>
      <c r="E31" s="66"/>
    </row>
    <row r="32" spans="1:5" s="1" customFormat="1">
      <c r="A32" s="39" t="s">
        <v>701</v>
      </c>
      <c r="B32" s="43">
        <v>7651</v>
      </c>
      <c r="C32" s="43">
        <v>0</v>
      </c>
      <c r="D32" s="51"/>
      <c r="E32" s="66"/>
    </row>
    <row r="33" spans="1:5" s="1" customFormat="1">
      <c r="A33" s="39" t="s">
        <v>702</v>
      </c>
      <c r="B33" s="43">
        <v>13521094</v>
      </c>
      <c r="C33" s="43">
        <v>11205573</v>
      </c>
      <c r="D33" s="51"/>
      <c r="E33" s="66"/>
    </row>
    <row r="34" spans="1:5" s="1" customFormat="1" ht="15.75" thickBot="1">
      <c r="A34" s="39" t="s">
        <v>703</v>
      </c>
      <c r="B34" s="44">
        <v>97972113</v>
      </c>
      <c r="C34" s="44">
        <v>92112157</v>
      </c>
      <c r="D34" s="51"/>
      <c r="E34" s="66"/>
    </row>
    <row r="35" spans="1:5" s="1" customFormat="1" ht="15.75" thickBot="1">
      <c r="A35" s="41" t="s">
        <v>704</v>
      </c>
      <c r="B35" s="45">
        <f>SUM(B32:B34)</f>
        <v>111500858</v>
      </c>
      <c r="C35" s="45">
        <v>103317730</v>
      </c>
      <c r="D35" s="65"/>
      <c r="E35" s="66"/>
    </row>
    <row r="36" spans="1:5" s="22" customFormat="1" ht="15.75" thickBot="1">
      <c r="A36" s="41" t="s">
        <v>706</v>
      </c>
      <c r="B36" s="45">
        <f>B35+B30</f>
        <v>1121015796</v>
      </c>
      <c r="C36" s="45">
        <v>980195190</v>
      </c>
      <c r="D36" s="65"/>
      <c r="E36" s="67"/>
    </row>
    <row r="37" spans="1:5" s="22" customFormat="1" ht="15.75" thickBot="1">
      <c r="A37" s="41" t="s">
        <v>707</v>
      </c>
      <c r="B37" s="46">
        <f>B36+B25</f>
        <v>659094520</v>
      </c>
      <c r="C37" s="46">
        <v>785767309</v>
      </c>
      <c r="D37" s="65"/>
      <c r="E37" s="67"/>
    </row>
    <row r="38" spans="1:5" s="1" customFormat="1" ht="15.75" thickTop="1">
      <c r="A38" s="47"/>
      <c r="B38" s="48">
        <f>B37-B19</f>
        <v>0</v>
      </c>
      <c r="C38" s="48">
        <v>0</v>
      </c>
      <c r="D38" s="36"/>
    </row>
    <row r="39" spans="1:5">
      <c r="A39" s="61"/>
      <c r="B39" s="61"/>
      <c r="C39" s="49"/>
    </row>
    <row r="40" spans="1:5">
      <c r="A40" s="62"/>
      <c r="B40" s="62"/>
      <c r="C40" s="4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4" workbookViewId="0">
      <selection activeCell="C23" sqref="C23"/>
    </sheetView>
  </sheetViews>
  <sheetFormatPr defaultRowHeight="15"/>
  <cols>
    <col min="1" max="1" width="42.7109375" style="68" customWidth="1"/>
    <col min="2" max="2" width="21.28515625" style="68" customWidth="1"/>
    <col min="3" max="3" width="17.28515625" style="68" bestFit="1" customWidth="1"/>
    <col min="4" max="16384" width="9.140625" style="68"/>
  </cols>
  <sheetData>
    <row r="1" spans="1:3">
      <c r="A1" s="62" t="s">
        <v>313</v>
      </c>
      <c r="B1" s="49"/>
      <c r="C1" s="49"/>
    </row>
    <row r="2" spans="1:3">
      <c r="A2" s="50" t="s">
        <v>727</v>
      </c>
      <c r="B2" s="49"/>
      <c r="C2" s="49"/>
    </row>
    <row r="3" spans="1:3">
      <c r="A3" s="85" t="s">
        <v>728</v>
      </c>
      <c r="B3" s="49"/>
      <c r="C3" s="49"/>
    </row>
    <row r="4" spans="1:3">
      <c r="A4" s="50"/>
      <c r="B4" s="49"/>
      <c r="C4" s="49"/>
    </row>
    <row r="5" spans="1:3">
      <c r="A5" s="51"/>
      <c r="B5" s="52" t="s">
        <v>726</v>
      </c>
      <c r="C5" s="52" t="s">
        <v>726</v>
      </c>
    </row>
    <row r="6" spans="1:3" ht="15.75" thickBot="1">
      <c r="A6" s="51"/>
      <c r="B6" s="40" t="s">
        <v>774</v>
      </c>
      <c r="C6" s="40" t="s">
        <v>705</v>
      </c>
    </row>
    <row r="7" spans="1:3" ht="15.75" thickTop="1">
      <c r="A7" s="39" t="s">
        <v>708</v>
      </c>
      <c r="B7" s="43">
        <v>272067105</v>
      </c>
      <c r="C7" s="43">
        <v>320409605</v>
      </c>
    </row>
    <row r="8" spans="1:3" ht="15.75" thickBot="1">
      <c r="A8" s="39" t="s">
        <v>709</v>
      </c>
      <c r="B8" s="44">
        <v>28493922</v>
      </c>
      <c r="C8" s="44">
        <v>49771737</v>
      </c>
    </row>
    <row r="9" spans="1:3">
      <c r="A9" s="41" t="s">
        <v>710</v>
      </c>
      <c r="B9" s="53">
        <f>SUM(B7:B8)</f>
        <v>300561027</v>
      </c>
      <c r="C9" s="53">
        <v>370181342</v>
      </c>
    </row>
    <row r="10" spans="1:3">
      <c r="A10" s="39"/>
      <c r="B10" s="53"/>
      <c r="C10" s="53"/>
    </row>
    <row r="11" spans="1:3">
      <c r="A11" s="39" t="s">
        <v>711</v>
      </c>
      <c r="B11" s="54">
        <v>-43006922</v>
      </c>
      <c r="C11" s="54">
        <v>-37151424</v>
      </c>
    </row>
    <row r="12" spans="1:3">
      <c r="A12" s="39" t="s">
        <v>712</v>
      </c>
      <c r="B12" s="54">
        <v>-157576226</v>
      </c>
      <c r="C12" s="54">
        <v>-182042101</v>
      </c>
    </row>
    <row r="13" spans="1:3">
      <c r="A13" s="39" t="s">
        <v>713</v>
      </c>
      <c r="B13" s="54">
        <v>-89141146</v>
      </c>
      <c r="C13" s="54">
        <v>-93607967</v>
      </c>
    </row>
    <row r="14" spans="1:3">
      <c r="A14" s="39" t="s">
        <v>714</v>
      </c>
      <c r="B14" s="54">
        <v>-35325855</v>
      </c>
      <c r="C14" s="54">
        <v>-40959953</v>
      </c>
    </row>
    <row r="15" spans="1:3">
      <c r="A15" s="39" t="s">
        <v>715</v>
      </c>
      <c r="B15" s="54">
        <v>-107831911</v>
      </c>
      <c r="C15" s="54">
        <v>-112551419</v>
      </c>
    </row>
    <row r="16" spans="1:3">
      <c r="A16" s="39" t="s">
        <v>716</v>
      </c>
      <c r="B16" s="54">
        <v>-27617178</v>
      </c>
      <c r="C16" s="54">
        <v>-34935747</v>
      </c>
    </row>
    <row r="17" spans="1:3">
      <c r="A17" s="39" t="s">
        <v>717</v>
      </c>
      <c r="B17" s="54">
        <v>-8775098</v>
      </c>
      <c r="C17" s="54">
        <v>-11878872</v>
      </c>
    </row>
    <row r="18" spans="1:3" ht="15.75" thickBot="1">
      <c r="A18" s="39" t="s">
        <v>718</v>
      </c>
      <c r="B18" s="44">
        <v>-57901322</v>
      </c>
      <c r="C18" s="44">
        <v>-64373409</v>
      </c>
    </row>
    <row r="19" spans="1:3">
      <c r="A19" s="41" t="s">
        <v>719</v>
      </c>
      <c r="B19" s="55">
        <f>SUM(B9:B18)</f>
        <v>-226614631</v>
      </c>
      <c r="C19" s="55">
        <v>-207319550</v>
      </c>
    </row>
    <row r="20" spans="1:3">
      <c r="A20" s="39"/>
      <c r="B20" s="54"/>
      <c r="C20" s="54"/>
    </row>
    <row r="21" spans="1:3">
      <c r="A21" s="39" t="s">
        <v>720</v>
      </c>
      <c r="B21" s="54">
        <v>-51726808</v>
      </c>
      <c r="C21" s="54">
        <v>-46760806</v>
      </c>
    </row>
    <row r="22" spans="1:3" ht="15.75" thickBot="1">
      <c r="A22" s="39" t="s">
        <v>721</v>
      </c>
      <c r="B22" s="56">
        <v>14482274</v>
      </c>
      <c r="C22" s="56">
        <v>17052926</v>
      </c>
    </row>
    <row r="23" spans="1:3">
      <c r="A23" s="41" t="s">
        <v>722</v>
      </c>
      <c r="B23" s="55">
        <f>SUM(B21:B22)</f>
        <v>-37244534</v>
      </c>
      <c r="C23" s="55">
        <v>-29707880</v>
      </c>
    </row>
    <row r="24" spans="1:3">
      <c r="A24" s="41"/>
      <c r="B24" s="54"/>
      <c r="C24" s="54"/>
    </row>
    <row r="25" spans="1:3">
      <c r="A25" s="41" t="s">
        <v>723</v>
      </c>
      <c r="B25" s="55">
        <f>B19+B23</f>
        <v>-263859165</v>
      </c>
      <c r="C25" s="55">
        <v>-237027430</v>
      </c>
    </row>
    <row r="26" spans="1:3">
      <c r="A26" s="57"/>
      <c r="B26" s="55"/>
      <c r="C26" s="55"/>
    </row>
    <row r="27" spans="1:3">
      <c r="A27" s="58" t="s">
        <v>724</v>
      </c>
      <c r="B27" s="54">
        <v>-3634228</v>
      </c>
      <c r="C27" s="54">
        <v>-6439119</v>
      </c>
    </row>
    <row r="28" spans="1:3" ht="15.75" thickBot="1">
      <c r="A28" s="57"/>
      <c r="B28" s="59"/>
      <c r="C28" s="59"/>
    </row>
    <row r="29" spans="1:3" ht="15.75" thickBot="1">
      <c r="A29" s="57" t="s">
        <v>725</v>
      </c>
      <c r="B29" s="60">
        <f>B25+B27</f>
        <v>-267493393</v>
      </c>
      <c r="C29" s="60">
        <v>-243466549</v>
      </c>
    </row>
    <row r="30" spans="1:3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22" sqref="C22"/>
    </sheetView>
  </sheetViews>
  <sheetFormatPr defaultRowHeight="15"/>
  <cols>
    <col min="1" max="1" width="59.5703125" style="36" bestFit="1" customWidth="1"/>
    <col min="2" max="2" width="6.5703125" style="36" hidden="1" customWidth="1"/>
    <col min="3" max="4" width="17.28515625" style="36" bestFit="1" customWidth="1"/>
    <col min="5" max="6" width="9.140625" style="36"/>
    <col min="7" max="7" width="10" style="36" bestFit="1" customWidth="1"/>
    <col min="8" max="8" width="12.28515625" style="36" bestFit="1" customWidth="1"/>
    <col min="9" max="16384" width="9.140625" style="36"/>
  </cols>
  <sheetData>
    <row r="1" spans="1:8">
      <c r="A1" s="62" t="s">
        <v>313</v>
      </c>
    </row>
    <row r="2" spans="1:8">
      <c r="A2" s="50" t="s">
        <v>763</v>
      </c>
    </row>
    <row r="3" spans="1:8">
      <c r="A3" s="85" t="s">
        <v>728</v>
      </c>
    </row>
    <row r="4" spans="1:8">
      <c r="A4" s="39"/>
      <c r="B4" s="42" t="s">
        <v>730</v>
      </c>
      <c r="C4" s="69" t="s">
        <v>726</v>
      </c>
      <c r="D4" s="69" t="s">
        <v>726</v>
      </c>
    </row>
    <row r="5" spans="1:8">
      <c r="A5" s="39"/>
      <c r="B5" s="42"/>
      <c r="C5" s="70" t="s">
        <v>774</v>
      </c>
      <c r="D5" s="70" t="s">
        <v>705</v>
      </c>
    </row>
    <row r="6" spans="1:8">
      <c r="A6" s="39"/>
      <c r="B6" s="71"/>
      <c r="C6" s="58"/>
      <c r="D6" s="58"/>
    </row>
    <row r="7" spans="1:8">
      <c r="A7" s="41" t="s">
        <v>731</v>
      </c>
      <c r="B7" s="71"/>
      <c r="C7" s="58"/>
      <c r="D7" s="58"/>
    </row>
    <row r="8" spans="1:8">
      <c r="A8" s="39" t="s">
        <v>732</v>
      </c>
      <c r="B8" s="71">
        <v>26</v>
      </c>
      <c r="C8" s="55">
        <v>-263859165</v>
      </c>
      <c r="D8" s="55">
        <v>-237027430</v>
      </c>
    </row>
    <row r="9" spans="1:8">
      <c r="A9" s="72" t="s">
        <v>733</v>
      </c>
      <c r="B9" s="71"/>
      <c r="C9" s="73"/>
      <c r="D9" s="73"/>
    </row>
    <row r="10" spans="1:8">
      <c r="A10" s="39" t="s">
        <v>734</v>
      </c>
      <c r="B10" s="71">
        <v>6</v>
      </c>
      <c r="C10" s="54">
        <v>51281869</v>
      </c>
      <c r="D10" s="54">
        <v>56020336</v>
      </c>
    </row>
    <row r="11" spans="1:8">
      <c r="A11" s="39" t="s">
        <v>735</v>
      </c>
      <c r="B11" s="71">
        <v>7</v>
      </c>
      <c r="C11" s="54">
        <v>56550042</v>
      </c>
      <c r="D11" s="54">
        <v>56531082.890000001</v>
      </c>
    </row>
    <row r="12" spans="1:8">
      <c r="A12" s="39" t="s">
        <v>736</v>
      </c>
      <c r="B12" s="71">
        <v>7</v>
      </c>
      <c r="C12" s="73">
        <v>38453</v>
      </c>
      <c r="D12" s="73">
        <v>847043.02</v>
      </c>
    </row>
    <row r="13" spans="1:8">
      <c r="A13" s="39" t="s">
        <v>737</v>
      </c>
      <c r="B13" s="71">
        <v>24</v>
      </c>
      <c r="C13" s="54"/>
      <c r="D13" s="54">
        <v>344000</v>
      </c>
    </row>
    <row r="14" spans="1:8">
      <c r="A14" s="39" t="s">
        <v>720</v>
      </c>
      <c r="B14" s="71">
        <v>25</v>
      </c>
      <c r="C14" s="54">
        <v>51726808</v>
      </c>
      <c r="D14" s="54">
        <v>46760806.029999994</v>
      </c>
    </row>
    <row r="15" spans="1:8" ht="15.75" thickBot="1">
      <c r="A15" s="39" t="s">
        <v>738</v>
      </c>
      <c r="B15" s="71">
        <v>25</v>
      </c>
      <c r="C15" s="54">
        <v>-12556</v>
      </c>
      <c r="D15" s="54">
        <v>-13773.64</v>
      </c>
    </row>
    <row r="16" spans="1:8">
      <c r="A16" s="74"/>
      <c r="B16" s="75"/>
      <c r="C16" s="76">
        <f>SUM(C8:C15)</f>
        <v>-104274549</v>
      </c>
      <c r="D16" s="76">
        <v>-76537935.700000003</v>
      </c>
      <c r="H16" s="100"/>
    </row>
    <row r="17" spans="1:4">
      <c r="A17" s="72" t="s">
        <v>739</v>
      </c>
      <c r="B17" s="71"/>
      <c r="C17" s="73"/>
      <c r="D17" s="73"/>
    </row>
    <row r="18" spans="1:4">
      <c r="A18" s="39" t="s">
        <v>740</v>
      </c>
      <c r="B18" s="71">
        <v>9</v>
      </c>
      <c r="C18" s="54">
        <v>2153751</v>
      </c>
      <c r="D18" s="54">
        <v>-12056781</v>
      </c>
    </row>
    <row r="19" spans="1:4">
      <c r="A19" s="39" t="s">
        <v>741</v>
      </c>
      <c r="B19" s="71">
        <v>10</v>
      </c>
      <c r="C19" s="54">
        <v>10573379</v>
      </c>
      <c r="D19" s="54">
        <v>-11921425</v>
      </c>
    </row>
    <row r="20" spans="1:4">
      <c r="A20" s="39" t="s">
        <v>742</v>
      </c>
      <c r="B20" s="71">
        <v>11</v>
      </c>
      <c r="C20" s="54">
        <v>-7922599</v>
      </c>
      <c r="D20" s="54">
        <v>4842175</v>
      </c>
    </row>
    <row r="21" spans="1:4">
      <c r="A21" s="39" t="s">
        <v>743</v>
      </c>
      <c r="B21" s="71">
        <v>15</v>
      </c>
      <c r="C21" s="54">
        <v>2315521</v>
      </c>
      <c r="D21" s="54">
        <v>-36327274</v>
      </c>
    </row>
    <row r="22" spans="1:4" ht="15.75" thickBot="1">
      <c r="A22" s="77" t="s">
        <v>744</v>
      </c>
      <c r="B22" s="78">
        <v>16</v>
      </c>
      <c r="C22" s="56">
        <v>5628807</v>
      </c>
      <c r="D22" s="56">
        <v>-27723715</v>
      </c>
    </row>
    <row r="23" spans="1:4">
      <c r="A23" s="39" t="s">
        <v>745</v>
      </c>
      <c r="B23" s="71"/>
      <c r="C23" s="79">
        <f>SUM(C16:C22)</f>
        <v>-91525690</v>
      </c>
      <c r="D23" s="79">
        <v>-159724955.69999999</v>
      </c>
    </row>
    <row r="24" spans="1:4">
      <c r="A24" s="39"/>
      <c r="B24" s="71"/>
      <c r="C24" s="73"/>
      <c r="D24" s="73"/>
    </row>
    <row r="25" spans="1:4">
      <c r="A25" s="39" t="s">
        <v>746</v>
      </c>
      <c r="B25" s="71">
        <v>25</v>
      </c>
      <c r="C25" s="101">
        <v>12556</v>
      </c>
      <c r="D25" s="54">
        <v>13773.64</v>
      </c>
    </row>
    <row r="26" spans="1:4">
      <c r="A26" s="39" t="s">
        <v>747</v>
      </c>
      <c r="B26" s="71"/>
      <c r="C26" s="54">
        <v>0</v>
      </c>
      <c r="D26" s="54">
        <v>0</v>
      </c>
    </row>
    <row r="27" spans="1:4" ht="15.75" thickBot="1">
      <c r="A27" s="77" t="s">
        <v>748</v>
      </c>
      <c r="B27" s="78">
        <v>25</v>
      </c>
      <c r="C27" s="56"/>
      <c r="D27" s="56">
        <v>-462654.3</v>
      </c>
    </row>
    <row r="28" spans="1:4">
      <c r="A28" s="41" t="s">
        <v>749</v>
      </c>
      <c r="B28" s="71"/>
      <c r="C28" s="80">
        <f>SUM(C23:C27)</f>
        <v>-91513134</v>
      </c>
      <c r="D28" s="80">
        <v>-160173836.36000001</v>
      </c>
    </row>
    <row r="29" spans="1:4">
      <c r="A29" s="39"/>
      <c r="B29" s="71"/>
      <c r="C29" s="73"/>
      <c r="D29" s="73"/>
    </row>
    <row r="30" spans="1:4">
      <c r="A30" s="41" t="s">
        <v>750</v>
      </c>
      <c r="B30" s="71"/>
      <c r="C30" s="73"/>
      <c r="D30" s="73"/>
    </row>
    <row r="31" spans="1:4">
      <c r="A31" s="39" t="s">
        <v>751</v>
      </c>
      <c r="B31" s="71">
        <v>6</v>
      </c>
      <c r="C31" s="54">
        <v>-168000</v>
      </c>
      <c r="D31" s="54">
        <v>-4035373.54</v>
      </c>
    </row>
    <row r="32" spans="1:4">
      <c r="A32" s="39" t="s">
        <v>752</v>
      </c>
      <c r="B32" s="71"/>
      <c r="C32" s="54"/>
      <c r="D32" s="54">
        <v>1554000</v>
      </c>
    </row>
    <row r="33" spans="1:4" ht="15.75" thickBot="1">
      <c r="A33" s="77" t="s">
        <v>753</v>
      </c>
      <c r="B33" s="78">
        <v>7</v>
      </c>
      <c r="C33" s="56"/>
      <c r="D33" s="56">
        <v>-193812.48000000001</v>
      </c>
    </row>
    <row r="34" spans="1:4">
      <c r="A34" s="41" t="s">
        <v>754</v>
      </c>
      <c r="B34" s="71"/>
      <c r="C34" s="80">
        <f>SUM(C31:C33)</f>
        <v>-168000</v>
      </c>
      <c r="D34" s="80">
        <v>-2675186.02</v>
      </c>
    </row>
    <row r="35" spans="1:4">
      <c r="A35" s="39"/>
      <c r="B35" s="71"/>
      <c r="C35" s="73"/>
      <c r="D35" s="73"/>
    </row>
    <row r="36" spans="1:4">
      <c r="A36" s="41" t="s">
        <v>755</v>
      </c>
      <c r="B36" s="71"/>
      <c r="C36" s="73"/>
      <c r="D36" s="73"/>
    </row>
    <row r="37" spans="1:4">
      <c r="A37" s="39" t="s">
        <v>756</v>
      </c>
      <c r="B37" s="71">
        <v>14</v>
      </c>
      <c r="C37" s="54">
        <v>129010902</v>
      </c>
      <c r="D37" s="54">
        <v>206115727</v>
      </c>
    </row>
    <row r="38" spans="1:4">
      <c r="A38" s="39" t="s">
        <v>757</v>
      </c>
      <c r="B38" s="71"/>
      <c r="C38" s="73">
        <v>0</v>
      </c>
      <c r="D38" s="73">
        <v>0</v>
      </c>
    </row>
    <row r="39" spans="1:4" ht="15.75" thickBot="1">
      <c r="A39" s="77" t="s">
        <v>758</v>
      </c>
      <c r="B39" s="78">
        <v>25</v>
      </c>
      <c r="C39" s="56">
        <v>-51495662</v>
      </c>
      <c r="D39" s="56">
        <v>-46298151.729999997</v>
      </c>
    </row>
    <row r="40" spans="1:4">
      <c r="A40" s="41" t="s">
        <v>759</v>
      </c>
      <c r="B40" s="71"/>
      <c r="C40" s="80">
        <f>SUM(C37:C39)</f>
        <v>77515240</v>
      </c>
      <c r="D40" s="80">
        <v>159817575.27000001</v>
      </c>
    </row>
    <row r="41" spans="1:4">
      <c r="A41" s="41" t="s">
        <v>760</v>
      </c>
      <c r="B41" s="71"/>
      <c r="C41" s="80">
        <f>C28+C34+C40</f>
        <v>-14165894</v>
      </c>
      <c r="D41" s="80">
        <v>-3031447.1100000143</v>
      </c>
    </row>
    <row r="42" spans="1:4" ht="15.75" thickBot="1">
      <c r="A42" s="64" t="s">
        <v>761</v>
      </c>
      <c r="B42" s="81">
        <v>12</v>
      </c>
      <c r="C42" s="59">
        <v>25899013</v>
      </c>
      <c r="D42" s="59">
        <v>28930460</v>
      </c>
    </row>
    <row r="43" spans="1:4" ht="15.75" thickBot="1">
      <c r="A43" s="82" t="s">
        <v>762</v>
      </c>
      <c r="B43" s="83">
        <v>12</v>
      </c>
      <c r="C43" s="84">
        <f>SUM(C41:C42)</f>
        <v>11733119</v>
      </c>
      <c r="D43" s="84">
        <v>25899012.889999986</v>
      </c>
    </row>
    <row r="44" spans="1:4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20" sqref="D20"/>
    </sheetView>
  </sheetViews>
  <sheetFormatPr defaultRowHeight="12" customHeight="1"/>
  <cols>
    <col min="1" max="1" width="75.5703125" style="68" customWidth="1"/>
    <col min="2" max="2" width="14.28515625" style="68" bestFit="1" customWidth="1"/>
    <col min="3" max="3" width="15" style="68" customWidth="1"/>
    <col min="4" max="4" width="14.28515625" style="68" bestFit="1" customWidth="1"/>
    <col min="5" max="16384" width="9.140625" style="68"/>
  </cols>
  <sheetData>
    <row r="1" spans="1:4" ht="12" customHeight="1">
      <c r="A1" s="62" t="s">
        <v>313</v>
      </c>
    </row>
    <row r="2" spans="1:4" ht="12" customHeight="1">
      <c r="A2" s="50" t="s">
        <v>773</v>
      </c>
    </row>
    <row r="3" spans="1:4" ht="12" customHeight="1">
      <c r="A3" s="85" t="s">
        <v>728</v>
      </c>
    </row>
    <row r="4" spans="1:4" ht="45.75" customHeight="1" thickBot="1">
      <c r="A4" s="86"/>
      <c r="B4" s="87" t="s">
        <v>764</v>
      </c>
      <c r="C4" s="87" t="s">
        <v>765</v>
      </c>
      <c r="D4" s="87" t="s">
        <v>766</v>
      </c>
    </row>
    <row r="5" spans="1:4" ht="15" customHeight="1" thickBot="1">
      <c r="A5" s="88" t="s">
        <v>775</v>
      </c>
      <c r="B5" s="89">
        <v>1201950000</v>
      </c>
      <c r="C5" s="89">
        <v>-1152911333</v>
      </c>
      <c r="D5" s="89">
        <v>49038667</v>
      </c>
    </row>
    <row r="6" spans="1:4" ht="15" customHeight="1">
      <c r="A6" s="88"/>
      <c r="B6" s="90"/>
      <c r="C6" s="90"/>
      <c r="D6" s="90"/>
    </row>
    <row r="7" spans="1:4" ht="15" customHeight="1">
      <c r="A7" s="91" t="s">
        <v>767</v>
      </c>
      <c r="B7" s="90"/>
      <c r="C7" s="90"/>
      <c r="D7" s="90"/>
    </row>
    <row r="8" spans="1:4" ht="15" customHeight="1">
      <c r="A8" s="92" t="s">
        <v>768</v>
      </c>
      <c r="B8" s="93"/>
      <c r="C8" s="94">
        <v>-243466550</v>
      </c>
      <c r="D8" s="94">
        <v>-243466550</v>
      </c>
    </row>
    <row r="9" spans="1:4" ht="15" customHeight="1" thickBot="1">
      <c r="A9" s="92" t="s">
        <v>769</v>
      </c>
      <c r="B9" s="95"/>
      <c r="C9" s="87"/>
      <c r="D9" s="87"/>
    </row>
    <row r="10" spans="1:4" ht="15" customHeight="1">
      <c r="A10" s="88" t="s">
        <v>770</v>
      </c>
      <c r="B10" s="99"/>
      <c r="C10" s="96">
        <f>SUM(C6:C9)</f>
        <v>-243466550</v>
      </c>
      <c r="D10" s="96">
        <f t="shared" ref="D10" si="0">SUM(B10:C10)</f>
        <v>-243466550</v>
      </c>
    </row>
    <row r="11" spans="1:4" ht="15" customHeight="1" thickBot="1">
      <c r="A11" s="88" t="s">
        <v>771</v>
      </c>
      <c r="B11" s="87"/>
      <c r="C11" s="87"/>
      <c r="D11" s="87"/>
    </row>
    <row r="12" spans="1:4" ht="15" customHeight="1" thickBot="1">
      <c r="A12" s="88" t="s">
        <v>772</v>
      </c>
      <c r="B12" s="97">
        <f>B5+B10</f>
        <v>1201950000</v>
      </c>
      <c r="C12" s="97">
        <f t="shared" ref="C12" si="1">C5+C10</f>
        <v>-1396377883</v>
      </c>
      <c r="D12" s="97">
        <f>D5+D10</f>
        <v>-194427883</v>
      </c>
    </row>
    <row r="13" spans="1:4" ht="15" customHeight="1" thickTop="1">
      <c r="A13" s="58"/>
    </row>
    <row r="14" spans="1:4" ht="15" customHeight="1">
      <c r="A14" s="91" t="s">
        <v>767</v>
      </c>
      <c r="B14" s="90"/>
      <c r="C14" s="90"/>
      <c r="D14" s="90"/>
    </row>
    <row r="15" spans="1:4" ht="15" customHeight="1">
      <c r="A15" s="92" t="s">
        <v>768</v>
      </c>
      <c r="B15" s="93"/>
      <c r="C15" s="94">
        <v>-267493393</v>
      </c>
      <c r="D15" s="94">
        <v>-267493393</v>
      </c>
    </row>
    <row r="16" spans="1:4" ht="15" customHeight="1" thickBot="1">
      <c r="A16" s="92" t="s">
        <v>769</v>
      </c>
      <c r="B16" s="95"/>
      <c r="C16" s="87"/>
      <c r="D16" s="87"/>
    </row>
    <row r="17" spans="1:4" ht="15" customHeight="1">
      <c r="A17" s="88" t="s">
        <v>770</v>
      </c>
      <c r="B17" s="99">
        <f>SUM(B15:B16)</f>
        <v>0</v>
      </c>
      <c r="C17" s="96">
        <f>SUM(C15:C16)</f>
        <v>-267493393</v>
      </c>
      <c r="D17" s="96">
        <f>SUM(D15:D16)</f>
        <v>-267493393</v>
      </c>
    </row>
    <row r="18" spans="1:4" ht="15" customHeight="1" thickBot="1">
      <c r="A18" s="88" t="s">
        <v>771</v>
      </c>
      <c r="B18" s="87"/>
      <c r="C18" s="87"/>
      <c r="D18" s="87"/>
    </row>
    <row r="19" spans="1:4" ht="15" customHeight="1" thickBot="1">
      <c r="A19" s="88" t="s">
        <v>776</v>
      </c>
      <c r="B19" s="97">
        <f>B12+B17</f>
        <v>1201950000</v>
      </c>
      <c r="C19" s="97">
        <f t="shared" ref="C19" si="2">C12+C17</f>
        <v>-1663871276</v>
      </c>
      <c r="D19" s="97">
        <f>D12+D17</f>
        <v>-461921276</v>
      </c>
    </row>
    <row r="20" spans="1:4" ht="15" customHeight="1" thickTop="1">
      <c r="D20" s="98"/>
    </row>
    <row r="21" spans="1:4" ht="15" customHeight="1"/>
    <row r="22" spans="1:4" ht="15" customHeight="1"/>
    <row r="23" spans="1:4" ht="15" customHeight="1"/>
    <row r="24" spans="1:4" ht="15" customHeight="1"/>
  </sheetData>
  <pageMargins left="0.7" right="0.7" top="0.75" bottom="0.75" header="0.3" footer="0.3"/>
  <ignoredErrors>
    <ignoredError sqref="C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B1:O735"/>
  <sheetViews>
    <sheetView topLeftCell="A11" workbookViewId="0">
      <selection activeCell="B11" sqref="B11:B735"/>
    </sheetView>
  </sheetViews>
  <sheetFormatPr defaultRowHeight="15"/>
  <cols>
    <col min="13" max="13" width="13.140625" bestFit="1" customWidth="1"/>
    <col min="14" max="14" width="17.28515625" style="31" bestFit="1" customWidth="1"/>
  </cols>
  <sheetData>
    <row r="1" spans="2: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9"/>
    </row>
    <row r="2" spans="2:15">
      <c r="B2" s="23"/>
      <c r="C2" s="109" t="s">
        <v>312</v>
      </c>
      <c r="D2" s="110"/>
      <c r="E2" s="23"/>
      <c r="F2" s="23"/>
      <c r="G2" s="23"/>
      <c r="H2" s="23"/>
      <c r="I2" s="23"/>
      <c r="J2" s="23"/>
      <c r="K2" s="23"/>
      <c r="L2" s="23"/>
      <c r="M2" s="23"/>
      <c r="N2" s="29"/>
    </row>
    <row r="3" spans="2:1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9"/>
    </row>
    <row r="4" spans="2:15">
      <c r="B4" s="23"/>
      <c r="C4" s="111" t="s">
        <v>313</v>
      </c>
      <c r="D4" s="110"/>
      <c r="E4" s="23"/>
      <c r="F4" s="23"/>
      <c r="G4" s="23"/>
      <c r="H4" s="23"/>
      <c r="I4" s="23"/>
      <c r="J4" s="23"/>
      <c r="K4" s="23"/>
      <c r="L4" s="23"/>
      <c r="M4" s="23"/>
      <c r="N4" s="29"/>
    </row>
    <row r="5" spans="2:1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9"/>
    </row>
    <row r="6" spans="2:15">
      <c r="B6" s="23"/>
      <c r="C6" s="111" t="s">
        <v>314</v>
      </c>
      <c r="D6" s="110"/>
      <c r="E6" s="110"/>
      <c r="F6" s="110"/>
      <c r="G6" s="110"/>
      <c r="H6" s="23"/>
      <c r="I6" s="23"/>
      <c r="J6" s="23"/>
      <c r="K6" s="23"/>
      <c r="L6" s="23"/>
      <c r="M6" s="23"/>
      <c r="N6" s="29"/>
    </row>
    <row r="7" spans="2:1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9"/>
    </row>
    <row r="8" spans="2:1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9"/>
    </row>
    <row r="9" spans="2:15">
      <c r="B9" s="112"/>
      <c r="C9" s="106"/>
      <c r="D9" s="112"/>
      <c r="E9" s="105"/>
      <c r="F9" s="106"/>
      <c r="G9" s="113" t="s">
        <v>9</v>
      </c>
      <c r="H9" s="105"/>
      <c r="I9" s="106"/>
      <c r="J9" s="113" t="s">
        <v>10</v>
      </c>
      <c r="K9" s="106"/>
      <c r="L9" s="113" t="s">
        <v>11</v>
      </c>
      <c r="M9" s="106"/>
      <c r="N9" s="29"/>
    </row>
    <row r="10" spans="2:15">
      <c r="B10" s="112" t="s">
        <v>4</v>
      </c>
      <c r="C10" s="106"/>
      <c r="D10" s="112" t="s">
        <v>5</v>
      </c>
      <c r="E10" s="105"/>
      <c r="F10" s="106"/>
      <c r="G10" s="114" t="s">
        <v>12</v>
      </c>
      <c r="H10" s="106"/>
      <c r="I10" s="24" t="s">
        <v>13</v>
      </c>
      <c r="J10" s="24" t="s">
        <v>12</v>
      </c>
      <c r="K10" s="24" t="s">
        <v>13</v>
      </c>
      <c r="L10" s="24" t="s">
        <v>12</v>
      </c>
      <c r="M10" s="24" t="s">
        <v>13</v>
      </c>
      <c r="N10" s="29"/>
    </row>
    <row r="11" spans="2:15">
      <c r="B11" s="32">
        <v>1000000</v>
      </c>
      <c r="C11" s="33"/>
      <c r="D11" s="104" t="s">
        <v>299</v>
      </c>
      <c r="E11" s="105"/>
      <c r="F11" s="106"/>
      <c r="G11" s="107"/>
      <c r="H11" s="106"/>
      <c r="I11" s="25"/>
      <c r="J11" s="25"/>
      <c r="K11" s="25"/>
      <c r="L11" s="25"/>
      <c r="M11" s="25"/>
      <c r="N11" s="29">
        <v>0</v>
      </c>
      <c r="O11">
        <f>B11+0</f>
        <v>1000000</v>
      </c>
    </row>
    <row r="12" spans="2:15">
      <c r="B12" s="32">
        <v>1000001</v>
      </c>
      <c r="C12" s="33"/>
      <c r="D12" s="104" t="s">
        <v>300</v>
      </c>
      <c r="E12" s="105"/>
      <c r="F12" s="106"/>
      <c r="G12" s="107"/>
      <c r="H12" s="106"/>
      <c r="I12" s="25"/>
      <c r="J12" s="25"/>
      <c r="K12" s="25"/>
      <c r="L12" s="25"/>
      <c r="M12" s="25"/>
      <c r="N12" s="29">
        <v>0</v>
      </c>
      <c r="O12">
        <f t="shared" ref="O12:O75" si="0">B12+0</f>
        <v>1000001</v>
      </c>
    </row>
    <row r="13" spans="2:15">
      <c r="B13" s="32">
        <v>1010000</v>
      </c>
      <c r="C13" s="33"/>
      <c r="D13" s="104" t="s">
        <v>14</v>
      </c>
      <c r="E13" s="105"/>
      <c r="F13" s="106"/>
      <c r="G13" s="107"/>
      <c r="H13" s="106"/>
      <c r="I13" s="26">
        <v>1201950000</v>
      </c>
      <c r="J13" s="25"/>
      <c r="K13" s="25"/>
      <c r="L13" s="25"/>
      <c r="M13" s="26">
        <v>1201950000</v>
      </c>
      <c r="N13" s="29">
        <v>-1201950000</v>
      </c>
      <c r="O13">
        <f t="shared" si="0"/>
        <v>1010000</v>
      </c>
    </row>
    <row r="14" spans="2:15">
      <c r="B14" s="32">
        <v>1020000</v>
      </c>
      <c r="C14" s="33"/>
      <c r="D14" s="104" t="s">
        <v>301</v>
      </c>
      <c r="E14" s="105"/>
      <c r="F14" s="106"/>
      <c r="G14" s="107"/>
      <c r="H14" s="106"/>
      <c r="I14" s="25"/>
      <c r="J14" s="25"/>
      <c r="K14" s="25"/>
      <c r="L14" s="25"/>
      <c r="M14" s="25"/>
      <c r="N14" s="29">
        <v>0</v>
      </c>
      <c r="O14">
        <f t="shared" si="0"/>
        <v>1020000</v>
      </c>
    </row>
    <row r="15" spans="2:15">
      <c r="B15" s="32">
        <v>1020001</v>
      </c>
      <c r="C15" s="33"/>
      <c r="D15" s="104" t="s">
        <v>302</v>
      </c>
      <c r="E15" s="105"/>
      <c r="F15" s="106"/>
      <c r="G15" s="107"/>
      <c r="H15" s="106"/>
      <c r="I15" s="25"/>
      <c r="J15" s="25"/>
      <c r="K15" s="25"/>
      <c r="L15" s="25"/>
      <c r="M15" s="25"/>
      <c r="N15" s="29">
        <v>0</v>
      </c>
      <c r="O15">
        <f t="shared" si="0"/>
        <v>1020001</v>
      </c>
    </row>
    <row r="16" spans="2:15">
      <c r="B16" s="32">
        <v>1030000</v>
      </c>
      <c r="C16" s="33"/>
      <c r="D16" s="104" t="s">
        <v>303</v>
      </c>
      <c r="E16" s="105"/>
      <c r="F16" s="106"/>
      <c r="G16" s="107"/>
      <c r="H16" s="106"/>
      <c r="I16" s="25"/>
      <c r="J16" s="25"/>
      <c r="K16" s="25"/>
      <c r="L16" s="25"/>
      <c r="M16" s="25"/>
      <c r="N16" s="29">
        <v>0</v>
      </c>
      <c r="O16">
        <f t="shared" si="0"/>
        <v>1030000</v>
      </c>
    </row>
    <row r="17" spans="2:15">
      <c r="B17" s="32">
        <v>1040000</v>
      </c>
      <c r="C17" s="33"/>
      <c r="D17" s="104" t="s">
        <v>304</v>
      </c>
      <c r="E17" s="105"/>
      <c r="F17" s="106"/>
      <c r="G17" s="107"/>
      <c r="H17" s="106"/>
      <c r="I17" s="25"/>
      <c r="J17" s="25"/>
      <c r="K17" s="25"/>
      <c r="L17" s="25"/>
      <c r="M17" s="25"/>
      <c r="N17" s="29">
        <v>0</v>
      </c>
      <c r="O17">
        <f t="shared" si="0"/>
        <v>1040000</v>
      </c>
    </row>
    <row r="18" spans="2:15">
      <c r="B18" s="32">
        <v>1050000</v>
      </c>
      <c r="C18" s="33"/>
      <c r="D18" s="104" t="s">
        <v>305</v>
      </c>
      <c r="E18" s="105"/>
      <c r="F18" s="106"/>
      <c r="G18" s="107"/>
      <c r="H18" s="106"/>
      <c r="I18" s="25"/>
      <c r="J18" s="25"/>
      <c r="K18" s="25"/>
      <c r="L18" s="25"/>
      <c r="M18" s="25"/>
      <c r="N18" s="29">
        <v>0</v>
      </c>
      <c r="O18">
        <f t="shared" si="0"/>
        <v>1050000</v>
      </c>
    </row>
    <row r="19" spans="2:15">
      <c r="B19" s="32">
        <v>1060000</v>
      </c>
      <c r="C19" s="33"/>
      <c r="D19" s="104" t="s">
        <v>306</v>
      </c>
      <c r="E19" s="105"/>
      <c r="F19" s="106"/>
      <c r="G19" s="107"/>
      <c r="H19" s="106"/>
      <c r="I19" s="25"/>
      <c r="J19" s="25"/>
      <c r="K19" s="25"/>
      <c r="L19" s="25"/>
      <c r="M19" s="25"/>
      <c r="N19" s="29">
        <v>0</v>
      </c>
      <c r="O19">
        <f t="shared" si="0"/>
        <v>1060000</v>
      </c>
    </row>
    <row r="20" spans="2:15">
      <c r="B20" s="32">
        <v>1070000</v>
      </c>
      <c r="C20" s="33"/>
      <c r="D20" s="104" t="s">
        <v>307</v>
      </c>
      <c r="E20" s="105"/>
      <c r="F20" s="106"/>
      <c r="G20" s="107"/>
      <c r="H20" s="106"/>
      <c r="I20" s="25"/>
      <c r="J20" s="25"/>
      <c r="K20" s="25"/>
      <c r="L20" s="25"/>
      <c r="M20" s="25"/>
      <c r="N20" s="29">
        <v>0</v>
      </c>
      <c r="O20">
        <f t="shared" si="0"/>
        <v>1070000</v>
      </c>
    </row>
    <row r="21" spans="2:15">
      <c r="B21" s="32">
        <v>1071000</v>
      </c>
      <c r="C21" s="33"/>
      <c r="D21" s="104" t="s">
        <v>308</v>
      </c>
      <c r="E21" s="105"/>
      <c r="F21" s="106"/>
      <c r="G21" s="107"/>
      <c r="H21" s="106"/>
      <c r="I21" s="25"/>
      <c r="J21" s="25"/>
      <c r="K21" s="25"/>
      <c r="L21" s="25"/>
      <c r="M21" s="25"/>
      <c r="N21" s="29">
        <v>0</v>
      </c>
      <c r="O21">
        <f t="shared" si="0"/>
        <v>1071000</v>
      </c>
    </row>
    <row r="22" spans="2:15">
      <c r="B22" s="32">
        <v>1073000</v>
      </c>
      <c r="C22" s="33"/>
      <c r="D22" s="104" t="s">
        <v>309</v>
      </c>
      <c r="E22" s="105"/>
      <c r="F22" s="106"/>
      <c r="G22" s="107"/>
      <c r="H22" s="106"/>
      <c r="I22" s="25"/>
      <c r="J22" s="25"/>
      <c r="K22" s="25"/>
      <c r="L22" s="25"/>
      <c r="M22" s="25"/>
      <c r="N22" s="29">
        <v>0</v>
      </c>
      <c r="O22">
        <f t="shared" si="0"/>
        <v>1073000</v>
      </c>
    </row>
    <row r="23" spans="2:15">
      <c r="B23" s="32">
        <v>1078000</v>
      </c>
      <c r="C23" s="33"/>
      <c r="D23" s="104" t="s">
        <v>307</v>
      </c>
      <c r="E23" s="105"/>
      <c r="F23" s="106"/>
      <c r="G23" s="107"/>
      <c r="H23" s="106"/>
      <c r="I23" s="25"/>
      <c r="J23" s="25"/>
      <c r="K23" s="25"/>
      <c r="L23" s="25"/>
      <c r="M23" s="25"/>
      <c r="N23" s="29">
        <v>0</v>
      </c>
      <c r="O23">
        <f t="shared" si="0"/>
        <v>1078000</v>
      </c>
    </row>
    <row r="24" spans="2:15">
      <c r="B24" s="32">
        <v>1080000</v>
      </c>
      <c r="C24" s="33"/>
      <c r="D24" s="104" t="s">
        <v>15</v>
      </c>
      <c r="E24" s="105"/>
      <c r="F24" s="106"/>
      <c r="G24" s="108">
        <v>656167333.97000003</v>
      </c>
      <c r="H24" s="106"/>
      <c r="I24" s="25"/>
      <c r="J24" s="25"/>
      <c r="K24" s="25"/>
      <c r="L24" s="26">
        <v>1152911332.1300001</v>
      </c>
      <c r="M24" s="25"/>
      <c r="N24" s="29">
        <v>1152911332.1300001</v>
      </c>
      <c r="O24">
        <f t="shared" si="0"/>
        <v>1080000</v>
      </c>
    </row>
    <row r="25" spans="2:15">
      <c r="B25" s="32">
        <v>1090000</v>
      </c>
      <c r="C25" s="33"/>
      <c r="D25" s="104" t="s">
        <v>315</v>
      </c>
      <c r="E25" s="105"/>
      <c r="F25" s="106"/>
      <c r="G25" s="107"/>
      <c r="H25" s="106"/>
      <c r="I25" s="25"/>
      <c r="J25" s="25"/>
      <c r="K25" s="25"/>
      <c r="L25" s="25"/>
      <c r="M25" s="25"/>
      <c r="N25" s="29">
        <v>0</v>
      </c>
      <c r="O25">
        <f t="shared" si="0"/>
        <v>1090000</v>
      </c>
    </row>
    <row r="26" spans="2:15">
      <c r="B26" s="32">
        <v>2000000</v>
      </c>
      <c r="C26" s="33"/>
      <c r="D26" s="104" t="s">
        <v>316</v>
      </c>
      <c r="E26" s="105"/>
      <c r="F26" s="106"/>
      <c r="G26" s="107"/>
      <c r="H26" s="106"/>
      <c r="I26" s="25"/>
      <c r="J26" s="25"/>
      <c r="K26" s="25"/>
      <c r="L26" s="25"/>
      <c r="M26" s="25"/>
      <c r="N26" s="29">
        <v>0</v>
      </c>
      <c r="O26">
        <f t="shared" si="0"/>
        <v>2000000</v>
      </c>
    </row>
    <row r="27" spans="2:15">
      <c r="B27" s="32">
        <v>2000001</v>
      </c>
      <c r="C27" s="33"/>
      <c r="D27" s="104" t="s">
        <v>317</v>
      </c>
      <c r="E27" s="105"/>
      <c r="F27" s="106"/>
      <c r="G27" s="107"/>
      <c r="H27" s="106"/>
      <c r="I27" s="25"/>
      <c r="J27" s="25"/>
      <c r="K27" s="25"/>
      <c r="L27" s="25"/>
      <c r="M27" s="25"/>
      <c r="N27" s="29">
        <v>0</v>
      </c>
      <c r="O27">
        <f t="shared" si="0"/>
        <v>2000001</v>
      </c>
    </row>
    <row r="28" spans="2:15">
      <c r="B28" s="32">
        <v>2010000</v>
      </c>
      <c r="C28" s="33"/>
      <c r="D28" s="104" t="s">
        <v>318</v>
      </c>
      <c r="E28" s="105"/>
      <c r="F28" s="106"/>
      <c r="G28" s="107"/>
      <c r="H28" s="106"/>
      <c r="I28" s="25"/>
      <c r="J28" s="25"/>
      <c r="K28" s="25"/>
      <c r="L28" s="25"/>
      <c r="M28" s="25"/>
      <c r="N28" s="29">
        <v>0</v>
      </c>
      <c r="O28">
        <f t="shared" si="0"/>
        <v>2010000</v>
      </c>
    </row>
    <row r="29" spans="2:15">
      <c r="B29" s="32">
        <v>2050000</v>
      </c>
      <c r="C29" s="33"/>
      <c r="D29" s="104" t="s">
        <v>16</v>
      </c>
      <c r="E29" s="105"/>
      <c r="F29" s="106"/>
      <c r="G29" s="108">
        <v>500000000</v>
      </c>
      <c r="H29" s="106"/>
      <c r="I29" s="25"/>
      <c r="J29" s="25"/>
      <c r="K29" s="25"/>
      <c r="L29" s="26">
        <v>500000000</v>
      </c>
      <c r="M29" s="25"/>
      <c r="N29" s="29">
        <v>500000000</v>
      </c>
      <c r="O29">
        <f t="shared" si="0"/>
        <v>2050000</v>
      </c>
    </row>
    <row r="30" spans="2:15">
      <c r="B30" s="32">
        <v>2080000</v>
      </c>
      <c r="C30" s="33"/>
      <c r="D30" s="104" t="s">
        <v>17</v>
      </c>
      <c r="E30" s="105"/>
      <c r="F30" s="106"/>
      <c r="G30" s="108">
        <v>30588876.460000001</v>
      </c>
      <c r="H30" s="106"/>
      <c r="I30" s="25"/>
      <c r="J30" s="26">
        <v>193812.48000000001</v>
      </c>
      <c r="K30" s="25"/>
      <c r="L30" s="26">
        <v>30782688.940000001</v>
      </c>
      <c r="M30" s="25"/>
      <c r="N30" s="29">
        <v>30782688.940000001</v>
      </c>
      <c r="O30">
        <f t="shared" si="0"/>
        <v>2080000</v>
      </c>
    </row>
    <row r="31" spans="2:15">
      <c r="B31" s="32">
        <v>2100000</v>
      </c>
      <c r="C31" s="33"/>
      <c r="D31" s="104" t="s">
        <v>319</v>
      </c>
      <c r="E31" s="105"/>
      <c r="F31" s="106"/>
      <c r="G31" s="107"/>
      <c r="H31" s="106"/>
      <c r="I31" s="25"/>
      <c r="J31" s="25"/>
      <c r="K31" s="25"/>
      <c r="L31" s="25"/>
      <c r="M31" s="25"/>
      <c r="N31" s="29">
        <v>0</v>
      </c>
      <c r="O31">
        <f t="shared" si="0"/>
        <v>2100000</v>
      </c>
    </row>
    <row r="32" spans="2:15">
      <c r="B32" s="32">
        <v>2110000</v>
      </c>
      <c r="C32" s="33"/>
      <c r="D32" s="104" t="s">
        <v>320</v>
      </c>
      <c r="E32" s="105"/>
      <c r="F32" s="106"/>
      <c r="G32" s="107"/>
      <c r="H32" s="106"/>
      <c r="I32" s="25"/>
      <c r="J32" s="25"/>
      <c r="K32" s="25"/>
      <c r="L32" s="25"/>
      <c r="M32" s="25"/>
      <c r="N32" s="29">
        <v>0</v>
      </c>
      <c r="O32">
        <f t="shared" si="0"/>
        <v>2110000</v>
      </c>
    </row>
    <row r="33" spans="2:15">
      <c r="B33" s="32">
        <v>2120000</v>
      </c>
      <c r="C33" s="33"/>
      <c r="D33" s="104" t="s">
        <v>18</v>
      </c>
      <c r="E33" s="105"/>
      <c r="F33" s="106"/>
      <c r="G33" s="108">
        <v>12302186.49</v>
      </c>
      <c r="H33" s="106"/>
      <c r="I33" s="25"/>
      <c r="J33" s="25"/>
      <c r="K33" s="25"/>
      <c r="L33" s="26">
        <v>12302186.49</v>
      </c>
      <c r="M33" s="25"/>
      <c r="N33" s="29">
        <v>12302186.49</v>
      </c>
      <c r="O33">
        <f t="shared" si="0"/>
        <v>2120000</v>
      </c>
    </row>
    <row r="34" spans="2:15">
      <c r="B34" s="32">
        <v>2130000</v>
      </c>
      <c r="C34" s="33"/>
      <c r="D34" s="104" t="s">
        <v>19</v>
      </c>
      <c r="E34" s="105"/>
      <c r="F34" s="106"/>
      <c r="G34" s="108">
        <v>766908.41</v>
      </c>
      <c r="H34" s="106"/>
      <c r="I34" s="25"/>
      <c r="J34" s="25"/>
      <c r="K34" s="25"/>
      <c r="L34" s="26">
        <v>766908.41</v>
      </c>
      <c r="M34" s="25"/>
      <c r="N34" s="29">
        <v>766908.41</v>
      </c>
      <c r="O34">
        <f t="shared" si="0"/>
        <v>2130000</v>
      </c>
    </row>
    <row r="35" spans="2:15">
      <c r="B35" s="32">
        <v>2130001</v>
      </c>
      <c r="C35" s="33"/>
      <c r="D35" s="104"/>
      <c r="E35" s="105"/>
      <c r="F35" s="106"/>
      <c r="G35" s="107"/>
      <c r="H35" s="106"/>
      <c r="I35" s="25"/>
      <c r="J35" s="25"/>
      <c r="K35" s="25"/>
      <c r="L35" s="25"/>
      <c r="M35" s="25"/>
      <c r="N35" s="29">
        <v>0</v>
      </c>
      <c r="O35">
        <f t="shared" si="0"/>
        <v>2130001</v>
      </c>
    </row>
    <row r="36" spans="2:15">
      <c r="B36" s="32">
        <v>2135000</v>
      </c>
      <c r="C36" s="33"/>
      <c r="D36" s="104"/>
      <c r="E36" s="105"/>
      <c r="F36" s="106"/>
      <c r="G36" s="107"/>
      <c r="H36" s="106"/>
      <c r="I36" s="25"/>
      <c r="J36" s="25"/>
      <c r="K36" s="25"/>
      <c r="L36" s="25"/>
      <c r="M36" s="25"/>
      <c r="N36" s="29">
        <v>0</v>
      </c>
      <c r="O36">
        <f t="shared" si="0"/>
        <v>2135000</v>
      </c>
    </row>
    <row r="37" spans="2:15">
      <c r="B37" s="32">
        <v>2150000</v>
      </c>
      <c r="C37" s="33"/>
      <c r="D37" s="104" t="s">
        <v>20</v>
      </c>
      <c r="E37" s="105"/>
      <c r="F37" s="106"/>
      <c r="G37" s="108">
        <v>45063336.770000003</v>
      </c>
      <c r="H37" s="106"/>
      <c r="I37" s="25"/>
      <c r="J37" s="25"/>
      <c r="K37" s="26">
        <v>1354112</v>
      </c>
      <c r="L37" s="26">
        <v>43709224.770000003</v>
      </c>
      <c r="M37" s="25"/>
      <c r="N37" s="29">
        <v>43709224.770000003</v>
      </c>
      <c r="O37">
        <f t="shared" si="0"/>
        <v>2150000</v>
      </c>
    </row>
    <row r="38" spans="2:15">
      <c r="B38" s="32">
        <v>2180000</v>
      </c>
      <c r="C38" s="33"/>
      <c r="D38" s="104" t="s">
        <v>321</v>
      </c>
      <c r="E38" s="105"/>
      <c r="F38" s="106"/>
      <c r="G38" s="107"/>
      <c r="H38" s="106"/>
      <c r="I38" s="25"/>
      <c r="J38" s="25"/>
      <c r="K38" s="25"/>
      <c r="L38" s="25"/>
      <c r="M38" s="25"/>
      <c r="N38" s="29">
        <v>0</v>
      </c>
      <c r="O38">
        <f t="shared" si="0"/>
        <v>2180000</v>
      </c>
    </row>
    <row r="39" spans="2:15">
      <c r="B39" s="32">
        <v>2181000</v>
      </c>
      <c r="C39" s="33"/>
      <c r="D39" s="104" t="s">
        <v>21</v>
      </c>
      <c r="E39" s="105"/>
      <c r="F39" s="106"/>
      <c r="G39" s="108">
        <v>284877908.31999999</v>
      </c>
      <c r="H39" s="106"/>
      <c r="I39" s="25"/>
      <c r="J39" s="25"/>
      <c r="K39" s="26">
        <v>4002824</v>
      </c>
      <c r="L39" s="26">
        <v>280875084.31999999</v>
      </c>
      <c r="M39" s="25"/>
      <c r="N39" s="29">
        <v>280875084.31999999</v>
      </c>
      <c r="O39">
        <f t="shared" si="0"/>
        <v>2181000</v>
      </c>
    </row>
    <row r="40" spans="2:15">
      <c r="B40" s="32">
        <v>2182000</v>
      </c>
      <c r="C40" s="33"/>
      <c r="D40" s="104" t="s">
        <v>22</v>
      </c>
      <c r="E40" s="105"/>
      <c r="F40" s="106"/>
      <c r="G40" s="108">
        <v>9190550.2300000004</v>
      </c>
      <c r="H40" s="106"/>
      <c r="I40" s="25"/>
      <c r="J40" s="25"/>
      <c r="K40" s="25"/>
      <c r="L40" s="26">
        <v>9190550.2300000004</v>
      </c>
      <c r="M40" s="25"/>
      <c r="N40" s="29">
        <v>9190550.2300000004</v>
      </c>
      <c r="O40">
        <f t="shared" si="0"/>
        <v>2182000</v>
      </c>
    </row>
    <row r="41" spans="2:15">
      <c r="B41" s="32">
        <v>2183000</v>
      </c>
      <c r="C41" s="33"/>
      <c r="D41" s="104" t="s">
        <v>23</v>
      </c>
      <c r="E41" s="105"/>
      <c r="F41" s="106"/>
      <c r="G41" s="108">
        <v>44410754.829999998</v>
      </c>
      <c r="H41" s="106"/>
      <c r="I41" s="25"/>
      <c r="J41" s="26">
        <v>6456000</v>
      </c>
      <c r="K41" s="25"/>
      <c r="L41" s="26">
        <v>50866754.829999998</v>
      </c>
      <c r="M41" s="25"/>
      <c r="N41" s="29">
        <v>50866754.829999998</v>
      </c>
      <c r="O41">
        <f t="shared" si="0"/>
        <v>2183000</v>
      </c>
    </row>
    <row r="42" spans="2:15">
      <c r="B42" s="32">
        <v>2188000</v>
      </c>
      <c r="C42" s="33"/>
      <c r="D42" s="104" t="s">
        <v>24</v>
      </c>
      <c r="E42" s="105"/>
      <c r="F42" s="106"/>
      <c r="G42" s="108">
        <v>4424328.58</v>
      </c>
      <c r="H42" s="106"/>
      <c r="I42" s="25"/>
      <c r="J42" s="26">
        <v>1177500</v>
      </c>
      <c r="K42" s="25"/>
      <c r="L42" s="26">
        <v>5601828.5800000001</v>
      </c>
      <c r="M42" s="25"/>
      <c r="N42" s="29">
        <v>5601828.5800000001</v>
      </c>
      <c r="O42">
        <f t="shared" si="0"/>
        <v>2188000</v>
      </c>
    </row>
    <row r="43" spans="2:15">
      <c r="B43" s="32">
        <v>2188100</v>
      </c>
      <c r="C43" s="33"/>
      <c r="D43" s="104" t="s">
        <v>25</v>
      </c>
      <c r="E43" s="105"/>
      <c r="F43" s="106"/>
      <c r="G43" s="108">
        <v>4207657.6500000004</v>
      </c>
      <c r="H43" s="106"/>
      <c r="I43" s="25"/>
      <c r="J43" s="26">
        <v>274697.53999999998</v>
      </c>
      <c r="K43" s="25"/>
      <c r="L43" s="26">
        <v>4482355.1900000004</v>
      </c>
      <c r="M43" s="25"/>
      <c r="N43" s="29">
        <v>4482355.1900000004</v>
      </c>
      <c r="O43">
        <f t="shared" si="0"/>
        <v>2188100</v>
      </c>
    </row>
    <row r="44" spans="2:15">
      <c r="B44" s="32">
        <v>2199999</v>
      </c>
      <c r="C44" s="33"/>
      <c r="D44" s="104" t="s">
        <v>322</v>
      </c>
      <c r="E44" s="105"/>
      <c r="F44" s="106"/>
      <c r="G44" s="107"/>
      <c r="H44" s="106"/>
      <c r="I44" s="25"/>
      <c r="J44" s="25"/>
      <c r="K44" s="25"/>
      <c r="L44" s="25"/>
      <c r="M44" s="25"/>
      <c r="N44" s="29">
        <v>0</v>
      </c>
      <c r="O44">
        <f t="shared" si="0"/>
        <v>2199999</v>
      </c>
    </row>
    <row r="45" spans="2:15">
      <c r="B45" s="32">
        <v>2300000</v>
      </c>
      <c r="C45" s="33"/>
      <c r="D45" s="104" t="s">
        <v>323</v>
      </c>
      <c r="E45" s="105"/>
      <c r="F45" s="106"/>
      <c r="G45" s="107"/>
      <c r="H45" s="106"/>
      <c r="I45" s="25"/>
      <c r="J45" s="25"/>
      <c r="K45" s="25"/>
      <c r="L45" s="25"/>
      <c r="M45" s="25"/>
      <c r="N45" s="29">
        <v>0</v>
      </c>
      <c r="O45">
        <f t="shared" si="0"/>
        <v>2300000</v>
      </c>
    </row>
    <row r="46" spans="2:15">
      <c r="B46" s="32">
        <v>2310000</v>
      </c>
      <c r="C46" s="33"/>
      <c r="D46" s="104" t="s">
        <v>324</v>
      </c>
      <c r="E46" s="105"/>
      <c r="F46" s="106"/>
      <c r="G46" s="107"/>
      <c r="H46" s="106"/>
      <c r="I46" s="25"/>
      <c r="J46" s="25"/>
      <c r="K46" s="25"/>
      <c r="L46" s="25"/>
      <c r="M46" s="25"/>
      <c r="N46" s="29">
        <v>0</v>
      </c>
      <c r="O46">
        <f t="shared" si="0"/>
        <v>2310000</v>
      </c>
    </row>
    <row r="47" spans="2:15">
      <c r="B47" s="32">
        <v>2320000</v>
      </c>
      <c r="C47" s="33"/>
      <c r="D47" s="104" t="s">
        <v>325</v>
      </c>
      <c r="E47" s="105"/>
      <c r="F47" s="106"/>
      <c r="G47" s="107"/>
      <c r="H47" s="106"/>
      <c r="I47" s="25"/>
      <c r="J47" s="25"/>
      <c r="K47" s="25"/>
      <c r="L47" s="25"/>
      <c r="M47" s="25"/>
      <c r="N47" s="29">
        <v>0</v>
      </c>
      <c r="O47">
        <f t="shared" si="0"/>
        <v>2320000</v>
      </c>
    </row>
    <row r="48" spans="2:15">
      <c r="B48" s="32">
        <v>2400000</v>
      </c>
      <c r="C48" s="33"/>
      <c r="D48" s="104" t="s">
        <v>326</v>
      </c>
      <c r="E48" s="105"/>
      <c r="F48" s="106"/>
      <c r="G48" s="107"/>
      <c r="H48" s="106"/>
      <c r="I48" s="25"/>
      <c r="J48" s="25"/>
      <c r="K48" s="25"/>
      <c r="L48" s="25"/>
      <c r="M48" s="25"/>
      <c r="N48" s="29">
        <v>0</v>
      </c>
      <c r="O48">
        <f t="shared" si="0"/>
        <v>2400000</v>
      </c>
    </row>
    <row r="49" spans="2:15">
      <c r="B49" s="32">
        <v>2500000</v>
      </c>
      <c r="C49" s="33"/>
      <c r="D49" s="104" t="s">
        <v>327</v>
      </c>
      <c r="E49" s="105"/>
      <c r="F49" s="106"/>
      <c r="G49" s="107"/>
      <c r="H49" s="106"/>
      <c r="I49" s="25"/>
      <c r="J49" s="25"/>
      <c r="K49" s="25"/>
      <c r="L49" s="25"/>
      <c r="M49" s="25"/>
      <c r="N49" s="29">
        <v>0</v>
      </c>
      <c r="O49">
        <f t="shared" si="0"/>
        <v>2500000</v>
      </c>
    </row>
    <row r="50" spans="2:15">
      <c r="B50" s="32">
        <v>2600000</v>
      </c>
      <c r="C50" s="33"/>
      <c r="D50" s="104" t="s">
        <v>328</v>
      </c>
      <c r="E50" s="105"/>
      <c r="F50" s="106"/>
      <c r="G50" s="107"/>
      <c r="H50" s="106"/>
      <c r="I50" s="25"/>
      <c r="J50" s="25"/>
      <c r="K50" s="25"/>
      <c r="L50" s="25"/>
      <c r="M50" s="25"/>
      <c r="N50" s="29">
        <v>0</v>
      </c>
      <c r="O50">
        <f t="shared" si="0"/>
        <v>2600000</v>
      </c>
    </row>
    <row r="51" spans="2:15">
      <c r="B51" s="32">
        <v>2610000</v>
      </c>
      <c r="C51" s="33"/>
      <c r="D51" s="104" t="s">
        <v>329</v>
      </c>
      <c r="E51" s="105"/>
      <c r="F51" s="106"/>
      <c r="G51" s="107"/>
      <c r="H51" s="106"/>
      <c r="I51" s="25"/>
      <c r="J51" s="25"/>
      <c r="K51" s="25"/>
      <c r="L51" s="25"/>
      <c r="M51" s="25"/>
      <c r="N51" s="29">
        <v>0</v>
      </c>
      <c r="O51">
        <f t="shared" si="0"/>
        <v>2610000</v>
      </c>
    </row>
    <row r="52" spans="2:15">
      <c r="B52" s="32">
        <v>2620000</v>
      </c>
      <c r="C52" s="33"/>
      <c r="D52" s="104" t="s">
        <v>330</v>
      </c>
      <c r="E52" s="105"/>
      <c r="F52" s="106"/>
      <c r="G52" s="107"/>
      <c r="H52" s="106"/>
      <c r="I52" s="25"/>
      <c r="J52" s="25"/>
      <c r="K52" s="25"/>
      <c r="L52" s="25"/>
      <c r="M52" s="25"/>
      <c r="N52" s="29">
        <v>0</v>
      </c>
      <c r="O52">
        <f t="shared" si="0"/>
        <v>2620000</v>
      </c>
    </row>
    <row r="53" spans="2:15">
      <c r="B53" s="32">
        <v>2630000</v>
      </c>
      <c r="C53" s="33"/>
      <c r="D53" s="104" t="s">
        <v>331</v>
      </c>
      <c r="E53" s="105"/>
      <c r="F53" s="106"/>
      <c r="G53" s="107"/>
      <c r="H53" s="106"/>
      <c r="I53" s="25"/>
      <c r="J53" s="25"/>
      <c r="K53" s="25"/>
      <c r="L53" s="25"/>
      <c r="M53" s="25"/>
      <c r="N53" s="29">
        <v>0</v>
      </c>
      <c r="O53">
        <f t="shared" si="0"/>
        <v>2630000</v>
      </c>
    </row>
    <row r="54" spans="2:15">
      <c r="B54" s="32">
        <v>2650000</v>
      </c>
      <c r="C54" s="33"/>
      <c r="D54" s="104" t="s">
        <v>332</v>
      </c>
      <c r="E54" s="105"/>
      <c r="F54" s="106"/>
      <c r="G54" s="107"/>
      <c r="H54" s="106"/>
      <c r="I54" s="25"/>
      <c r="J54" s="25"/>
      <c r="K54" s="25"/>
      <c r="L54" s="25"/>
      <c r="M54" s="25"/>
      <c r="N54" s="29">
        <v>0</v>
      </c>
      <c r="O54">
        <f t="shared" si="0"/>
        <v>2650000</v>
      </c>
    </row>
    <row r="55" spans="2:15">
      <c r="B55" s="32">
        <v>2680000</v>
      </c>
      <c r="C55" s="33"/>
      <c r="D55" s="104" t="s">
        <v>333</v>
      </c>
      <c r="E55" s="105"/>
      <c r="F55" s="106"/>
      <c r="G55" s="107"/>
      <c r="H55" s="106"/>
      <c r="I55" s="25"/>
      <c r="J55" s="25"/>
      <c r="K55" s="25"/>
      <c r="L55" s="25"/>
      <c r="M55" s="25"/>
      <c r="N55" s="29">
        <v>0</v>
      </c>
      <c r="O55">
        <f t="shared" si="0"/>
        <v>2680000</v>
      </c>
    </row>
    <row r="56" spans="2:15">
      <c r="B56" s="32">
        <v>2800000</v>
      </c>
      <c r="C56" s="33"/>
      <c r="D56" s="104" t="s">
        <v>334</v>
      </c>
      <c r="E56" s="105"/>
      <c r="F56" s="106"/>
      <c r="G56" s="107"/>
      <c r="H56" s="106"/>
      <c r="I56" s="25"/>
      <c r="J56" s="25"/>
      <c r="K56" s="25"/>
      <c r="L56" s="25"/>
      <c r="M56" s="25"/>
      <c r="N56" s="29">
        <v>0</v>
      </c>
      <c r="O56">
        <f t="shared" si="0"/>
        <v>2800000</v>
      </c>
    </row>
    <row r="57" spans="2:15">
      <c r="B57" s="32">
        <v>2801000</v>
      </c>
      <c r="C57" s="33"/>
      <c r="D57" s="104" t="s">
        <v>335</v>
      </c>
      <c r="E57" s="105"/>
      <c r="F57" s="106"/>
      <c r="G57" s="107"/>
      <c r="H57" s="106"/>
      <c r="I57" s="25"/>
      <c r="J57" s="25"/>
      <c r="K57" s="25"/>
      <c r="L57" s="25"/>
      <c r="M57" s="25"/>
      <c r="N57" s="29">
        <v>0</v>
      </c>
      <c r="O57">
        <f t="shared" si="0"/>
        <v>2801000</v>
      </c>
    </row>
    <row r="58" spans="2:15">
      <c r="B58" s="32">
        <v>2805000</v>
      </c>
      <c r="C58" s="33"/>
      <c r="D58" s="104" t="s">
        <v>26</v>
      </c>
      <c r="E58" s="105"/>
      <c r="F58" s="106"/>
      <c r="G58" s="107"/>
      <c r="H58" s="106"/>
      <c r="I58" s="26">
        <v>83783783.730000004</v>
      </c>
      <c r="J58" s="25"/>
      <c r="K58" s="26">
        <v>50450450.439999998</v>
      </c>
      <c r="L58" s="25"/>
      <c r="M58" s="26">
        <v>134234234.16999999</v>
      </c>
      <c r="N58" s="29">
        <v>-134234234.16999999</v>
      </c>
      <c r="O58">
        <f t="shared" si="0"/>
        <v>2805000</v>
      </c>
    </row>
    <row r="59" spans="2:15">
      <c r="B59" s="32">
        <v>2805999</v>
      </c>
      <c r="C59" s="33"/>
      <c r="D59" s="104" t="s">
        <v>27</v>
      </c>
      <c r="E59" s="105"/>
      <c r="F59" s="106"/>
      <c r="G59" s="108">
        <v>450450.4</v>
      </c>
      <c r="H59" s="106"/>
      <c r="I59" s="25"/>
      <c r="J59" s="26">
        <v>450450.44</v>
      </c>
      <c r="K59" s="25"/>
      <c r="L59" s="26">
        <v>900900.84</v>
      </c>
      <c r="M59" s="25"/>
      <c r="N59" s="29">
        <v>900900.84</v>
      </c>
      <c r="O59">
        <f t="shared" si="0"/>
        <v>2805999</v>
      </c>
    </row>
    <row r="60" spans="2:15">
      <c r="B60" s="32">
        <v>2808000</v>
      </c>
      <c r="C60" s="33"/>
      <c r="D60" s="104" t="s">
        <v>28</v>
      </c>
      <c r="E60" s="105"/>
      <c r="F60" s="106"/>
      <c r="G60" s="107"/>
      <c r="H60" s="106"/>
      <c r="I60" s="26">
        <v>12385156.49</v>
      </c>
      <c r="J60" s="25"/>
      <c r="K60" s="26">
        <v>6531082.8899999997</v>
      </c>
      <c r="L60" s="25"/>
      <c r="M60" s="26">
        <v>18916239.379999999</v>
      </c>
      <c r="N60" s="29">
        <v>-18916239.379999999</v>
      </c>
      <c r="O60">
        <f t="shared" si="0"/>
        <v>2808000</v>
      </c>
    </row>
    <row r="61" spans="2:15">
      <c r="B61" s="32">
        <v>2810000</v>
      </c>
      <c r="C61" s="33"/>
      <c r="D61" s="104" t="s">
        <v>336</v>
      </c>
      <c r="E61" s="105"/>
      <c r="F61" s="106"/>
      <c r="G61" s="107"/>
      <c r="H61" s="106"/>
      <c r="I61" s="25"/>
      <c r="J61" s="25"/>
      <c r="K61" s="25"/>
      <c r="L61" s="25"/>
      <c r="M61" s="25"/>
      <c r="N61" s="29">
        <v>0</v>
      </c>
      <c r="O61">
        <f t="shared" si="0"/>
        <v>2810000</v>
      </c>
    </row>
    <row r="62" spans="2:15">
      <c r="B62" s="32">
        <v>2812000</v>
      </c>
      <c r="C62" s="33"/>
      <c r="D62" s="104" t="s">
        <v>29</v>
      </c>
      <c r="E62" s="105"/>
      <c r="F62" s="106"/>
      <c r="G62" s="107"/>
      <c r="H62" s="106"/>
      <c r="I62" s="26">
        <v>4486661.3600000003</v>
      </c>
      <c r="J62" s="25"/>
      <c r="K62" s="26">
        <v>2461365.11</v>
      </c>
      <c r="L62" s="25"/>
      <c r="M62" s="26">
        <v>6948026.4699999997</v>
      </c>
      <c r="N62" s="29">
        <v>-6948026.4699999997</v>
      </c>
      <c r="O62">
        <f t="shared" si="0"/>
        <v>2812000</v>
      </c>
    </row>
    <row r="63" spans="2:15">
      <c r="B63" s="32">
        <v>2813000</v>
      </c>
      <c r="C63" s="33"/>
      <c r="D63" s="104" t="s">
        <v>30</v>
      </c>
      <c r="E63" s="105"/>
      <c r="F63" s="106"/>
      <c r="G63" s="107"/>
      <c r="H63" s="106"/>
      <c r="I63" s="26">
        <v>252966.49</v>
      </c>
      <c r="J63" s="25"/>
      <c r="K63" s="26">
        <v>153381.70000000001</v>
      </c>
      <c r="L63" s="25"/>
      <c r="M63" s="26">
        <v>406348.19</v>
      </c>
      <c r="N63" s="29">
        <v>-406348.19</v>
      </c>
      <c r="O63">
        <f t="shared" si="0"/>
        <v>2813000</v>
      </c>
    </row>
    <row r="64" spans="2:15">
      <c r="B64" s="32">
        <v>2815000</v>
      </c>
      <c r="C64" s="33"/>
      <c r="D64" s="104" t="s">
        <v>31</v>
      </c>
      <c r="E64" s="105"/>
      <c r="F64" s="106"/>
      <c r="G64" s="107"/>
      <c r="H64" s="106"/>
      <c r="I64" s="26">
        <v>16463928.300000001</v>
      </c>
      <c r="J64" s="25"/>
      <c r="K64" s="26">
        <v>8206291.6500000004</v>
      </c>
      <c r="L64" s="25"/>
      <c r="M64" s="26">
        <v>24670219.949999999</v>
      </c>
      <c r="N64" s="29">
        <v>-24670219.949999999</v>
      </c>
      <c r="O64">
        <f t="shared" si="0"/>
        <v>2815000</v>
      </c>
    </row>
    <row r="65" spans="2:15">
      <c r="B65" s="32">
        <v>2818100</v>
      </c>
      <c r="C65" s="33"/>
      <c r="D65" s="104" t="s">
        <v>32</v>
      </c>
      <c r="E65" s="105"/>
      <c r="F65" s="106"/>
      <c r="G65" s="107"/>
      <c r="H65" s="106"/>
      <c r="I65" s="26">
        <v>40456910.020000003</v>
      </c>
      <c r="J65" s="25"/>
      <c r="K65" s="26">
        <v>29521049.260000002</v>
      </c>
      <c r="L65" s="25"/>
      <c r="M65" s="26">
        <v>69977959.280000001</v>
      </c>
      <c r="N65" s="29">
        <v>-69977959.280000001</v>
      </c>
      <c r="O65">
        <f t="shared" si="0"/>
        <v>2818100</v>
      </c>
    </row>
    <row r="66" spans="2:15">
      <c r="B66" s="32">
        <v>2818200</v>
      </c>
      <c r="C66" s="33"/>
      <c r="D66" s="104" t="s">
        <v>33</v>
      </c>
      <c r="E66" s="105"/>
      <c r="F66" s="106"/>
      <c r="G66" s="107"/>
      <c r="H66" s="106"/>
      <c r="I66" s="26">
        <v>2615469.0499999998</v>
      </c>
      <c r="J66" s="25"/>
      <c r="K66" s="26">
        <v>1811602.19</v>
      </c>
      <c r="L66" s="25"/>
      <c r="M66" s="26">
        <v>4427071.24</v>
      </c>
      <c r="N66" s="29">
        <v>-4427071.24</v>
      </c>
      <c r="O66">
        <f t="shared" si="0"/>
        <v>2818200</v>
      </c>
    </row>
    <row r="67" spans="2:15">
      <c r="B67" s="32">
        <v>2818300</v>
      </c>
      <c r="C67" s="33"/>
      <c r="D67" s="104" t="s">
        <v>34</v>
      </c>
      <c r="E67" s="105"/>
      <c r="F67" s="106"/>
      <c r="G67" s="107"/>
      <c r="H67" s="106"/>
      <c r="I67" s="26">
        <v>16098168.15</v>
      </c>
      <c r="J67" s="25"/>
      <c r="K67" s="26">
        <v>10698114.17</v>
      </c>
      <c r="L67" s="25"/>
      <c r="M67" s="26">
        <v>26796282.32</v>
      </c>
      <c r="N67" s="29">
        <v>-26796282.32</v>
      </c>
      <c r="O67">
        <f t="shared" si="0"/>
        <v>2818300</v>
      </c>
    </row>
    <row r="68" spans="2:15">
      <c r="B68" s="32">
        <v>2818400</v>
      </c>
      <c r="C68" s="33"/>
      <c r="D68" s="104" t="s">
        <v>35</v>
      </c>
      <c r="E68" s="105"/>
      <c r="F68" s="106"/>
      <c r="G68" s="107"/>
      <c r="H68" s="106"/>
      <c r="I68" s="26">
        <v>855948.91</v>
      </c>
      <c r="J68" s="25"/>
      <c r="K68" s="26">
        <v>1102037.26</v>
      </c>
      <c r="L68" s="25"/>
      <c r="M68" s="26">
        <v>1957986.17</v>
      </c>
      <c r="N68" s="29">
        <v>-1957986.17</v>
      </c>
      <c r="O68">
        <f t="shared" si="0"/>
        <v>2818400</v>
      </c>
    </row>
    <row r="69" spans="2:15">
      <c r="B69" s="32">
        <v>2818410</v>
      </c>
      <c r="C69" s="33"/>
      <c r="D69" s="104" t="s">
        <v>36</v>
      </c>
      <c r="E69" s="105"/>
      <c r="F69" s="106"/>
      <c r="G69" s="107"/>
      <c r="H69" s="106"/>
      <c r="I69" s="26">
        <v>2367301.38</v>
      </c>
      <c r="J69" s="25"/>
      <c r="K69" s="26">
        <v>1429425.4</v>
      </c>
      <c r="L69" s="25"/>
      <c r="M69" s="26">
        <v>3796726.78</v>
      </c>
      <c r="N69" s="29">
        <v>-3796726.78</v>
      </c>
      <c r="O69">
        <f t="shared" si="0"/>
        <v>2818410</v>
      </c>
    </row>
    <row r="70" spans="2:15">
      <c r="B70" s="32">
        <v>2840000</v>
      </c>
      <c r="C70" s="33"/>
      <c r="D70" s="104" t="s">
        <v>337</v>
      </c>
      <c r="E70" s="105"/>
      <c r="F70" s="106"/>
      <c r="G70" s="107"/>
      <c r="H70" s="106"/>
      <c r="I70" s="25"/>
      <c r="J70" s="25"/>
      <c r="K70" s="25"/>
      <c r="L70" s="25"/>
      <c r="M70" s="25"/>
      <c r="N70" s="29">
        <v>0</v>
      </c>
      <c r="O70">
        <f t="shared" si="0"/>
        <v>2840000</v>
      </c>
    </row>
    <row r="71" spans="2:15">
      <c r="B71" s="32">
        <v>2900000</v>
      </c>
      <c r="C71" s="33"/>
      <c r="D71" s="104" t="s">
        <v>338</v>
      </c>
      <c r="E71" s="105"/>
      <c r="F71" s="106"/>
      <c r="G71" s="107"/>
      <c r="H71" s="106"/>
      <c r="I71" s="25"/>
      <c r="J71" s="25"/>
      <c r="K71" s="25"/>
      <c r="L71" s="25"/>
      <c r="M71" s="25"/>
      <c r="N71" s="29">
        <v>0</v>
      </c>
      <c r="O71">
        <f t="shared" si="0"/>
        <v>2900000</v>
      </c>
    </row>
    <row r="72" spans="2:15">
      <c r="B72" s="32">
        <v>2901000</v>
      </c>
      <c r="C72" s="33"/>
      <c r="D72" s="104" t="s">
        <v>335</v>
      </c>
      <c r="E72" s="105"/>
      <c r="F72" s="106"/>
      <c r="G72" s="107"/>
      <c r="H72" s="106"/>
      <c r="I72" s="25"/>
      <c r="J72" s="25"/>
      <c r="K72" s="25"/>
      <c r="L72" s="25"/>
      <c r="M72" s="25"/>
      <c r="N72" s="29">
        <v>0</v>
      </c>
      <c r="O72">
        <f t="shared" si="0"/>
        <v>2901000</v>
      </c>
    </row>
    <row r="73" spans="2:15">
      <c r="B73" s="32">
        <v>2903000</v>
      </c>
      <c r="C73" s="33"/>
      <c r="D73" s="104" t="s">
        <v>339</v>
      </c>
      <c r="E73" s="105"/>
      <c r="F73" s="106"/>
      <c r="G73" s="107"/>
      <c r="H73" s="106"/>
      <c r="I73" s="25"/>
      <c r="J73" s="25"/>
      <c r="K73" s="25"/>
      <c r="L73" s="25"/>
      <c r="M73" s="25"/>
      <c r="N73" s="29">
        <v>0</v>
      </c>
      <c r="O73">
        <f t="shared" si="0"/>
        <v>2903000</v>
      </c>
    </row>
    <row r="74" spans="2:15">
      <c r="B74" s="32">
        <v>2905000</v>
      </c>
      <c r="C74" s="33"/>
      <c r="D74" s="104" t="s">
        <v>26</v>
      </c>
      <c r="E74" s="105"/>
      <c r="F74" s="106"/>
      <c r="G74" s="107"/>
      <c r="H74" s="106"/>
      <c r="I74" s="25"/>
      <c r="J74" s="25"/>
      <c r="K74" s="25"/>
      <c r="L74" s="25"/>
      <c r="M74" s="25"/>
      <c r="N74" s="29">
        <v>0</v>
      </c>
      <c r="O74">
        <f t="shared" si="0"/>
        <v>2905000</v>
      </c>
    </row>
    <row r="75" spans="2:15">
      <c r="B75" s="32">
        <v>2908000</v>
      </c>
      <c r="C75" s="33"/>
      <c r="D75" s="104" t="s">
        <v>28</v>
      </c>
      <c r="E75" s="105"/>
      <c r="F75" s="106"/>
      <c r="G75" s="107"/>
      <c r="H75" s="106"/>
      <c r="I75" s="25"/>
      <c r="J75" s="25"/>
      <c r="K75" s="25"/>
      <c r="L75" s="25"/>
      <c r="M75" s="25"/>
      <c r="N75" s="29">
        <v>0</v>
      </c>
      <c r="O75">
        <f t="shared" si="0"/>
        <v>2908000</v>
      </c>
    </row>
    <row r="76" spans="2:15">
      <c r="B76" s="32">
        <v>2910000</v>
      </c>
      <c r="C76" s="33"/>
      <c r="D76" s="104" t="s">
        <v>340</v>
      </c>
      <c r="E76" s="105"/>
      <c r="F76" s="106"/>
      <c r="G76" s="107"/>
      <c r="H76" s="106"/>
      <c r="I76" s="25"/>
      <c r="J76" s="25"/>
      <c r="K76" s="25"/>
      <c r="L76" s="25"/>
      <c r="M76" s="25"/>
      <c r="N76" s="29">
        <v>0</v>
      </c>
      <c r="O76">
        <f t="shared" ref="O76:O139" si="1">B76+0</f>
        <v>2910000</v>
      </c>
    </row>
    <row r="77" spans="2:15">
      <c r="B77" s="32">
        <v>2911000</v>
      </c>
      <c r="C77" s="33"/>
      <c r="D77" s="104" t="s">
        <v>341</v>
      </c>
      <c r="E77" s="105"/>
      <c r="F77" s="106"/>
      <c r="G77" s="107"/>
      <c r="H77" s="106"/>
      <c r="I77" s="25"/>
      <c r="J77" s="25"/>
      <c r="K77" s="25"/>
      <c r="L77" s="25"/>
      <c r="M77" s="25"/>
      <c r="N77" s="29">
        <v>0</v>
      </c>
      <c r="O77">
        <f t="shared" si="1"/>
        <v>2911000</v>
      </c>
    </row>
    <row r="78" spans="2:15">
      <c r="B78" s="32">
        <v>2912000</v>
      </c>
      <c r="C78" s="33"/>
      <c r="D78" s="104" t="s">
        <v>342</v>
      </c>
      <c r="E78" s="105"/>
      <c r="F78" s="106"/>
      <c r="G78" s="107"/>
      <c r="H78" s="106"/>
      <c r="I78" s="25"/>
      <c r="J78" s="25"/>
      <c r="K78" s="25"/>
      <c r="L78" s="25"/>
      <c r="M78" s="25"/>
      <c r="N78" s="29">
        <v>0</v>
      </c>
      <c r="O78">
        <f t="shared" si="1"/>
        <v>2912000</v>
      </c>
    </row>
    <row r="79" spans="2:15">
      <c r="B79" s="32">
        <v>2913000</v>
      </c>
      <c r="C79" s="33"/>
      <c r="D79" s="104" t="s">
        <v>343</v>
      </c>
      <c r="E79" s="105"/>
      <c r="F79" s="106"/>
      <c r="G79" s="107"/>
      <c r="H79" s="106"/>
      <c r="I79" s="25"/>
      <c r="J79" s="25"/>
      <c r="K79" s="25"/>
      <c r="L79" s="25"/>
      <c r="M79" s="25"/>
      <c r="N79" s="29">
        <v>0</v>
      </c>
      <c r="O79">
        <f t="shared" si="1"/>
        <v>2913000</v>
      </c>
    </row>
    <row r="80" spans="2:15">
      <c r="B80" s="32">
        <v>2915000</v>
      </c>
      <c r="C80" s="33"/>
      <c r="D80" s="104" t="s">
        <v>31</v>
      </c>
      <c r="E80" s="105"/>
      <c r="F80" s="106"/>
      <c r="G80" s="107"/>
      <c r="H80" s="106"/>
      <c r="I80" s="25"/>
      <c r="J80" s="25"/>
      <c r="K80" s="25"/>
      <c r="L80" s="25"/>
      <c r="M80" s="25"/>
      <c r="N80" s="29">
        <v>0</v>
      </c>
      <c r="O80">
        <f t="shared" si="1"/>
        <v>2915000</v>
      </c>
    </row>
    <row r="81" spans="2:15">
      <c r="B81" s="32">
        <v>2918000</v>
      </c>
      <c r="C81" s="33"/>
      <c r="D81" s="104" t="s">
        <v>344</v>
      </c>
      <c r="E81" s="105"/>
      <c r="F81" s="106"/>
      <c r="G81" s="107"/>
      <c r="H81" s="106"/>
      <c r="I81" s="25"/>
      <c r="J81" s="25"/>
      <c r="K81" s="25"/>
      <c r="L81" s="25"/>
      <c r="M81" s="25"/>
      <c r="N81" s="29">
        <v>0</v>
      </c>
      <c r="O81">
        <f t="shared" si="1"/>
        <v>2918000</v>
      </c>
    </row>
    <row r="82" spans="2:15">
      <c r="B82" s="32">
        <v>2930000</v>
      </c>
      <c r="C82" s="33"/>
      <c r="D82" s="104" t="s">
        <v>345</v>
      </c>
      <c r="E82" s="105"/>
      <c r="F82" s="106"/>
      <c r="G82" s="107"/>
      <c r="H82" s="106"/>
      <c r="I82" s="25"/>
      <c r="J82" s="25"/>
      <c r="K82" s="25"/>
      <c r="L82" s="25"/>
      <c r="M82" s="25"/>
      <c r="N82" s="29">
        <v>0</v>
      </c>
      <c r="O82">
        <f t="shared" si="1"/>
        <v>2930000</v>
      </c>
    </row>
    <row r="83" spans="2:15">
      <c r="B83" s="32">
        <v>2940000</v>
      </c>
      <c r="C83" s="33"/>
      <c r="D83" s="104" t="s">
        <v>346</v>
      </c>
      <c r="E83" s="105"/>
      <c r="F83" s="106"/>
      <c r="G83" s="107"/>
      <c r="H83" s="106"/>
      <c r="I83" s="25"/>
      <c r="J83" s="25"/>
      <c r="K83" s="25"/>
      <c r="L83" s="25"/>
      <c r="M83" s="25"/>
      <c r="N83" s="29">
        <v>0</v>
      </c>
      <c r="O83">
        <f t="shared" si="1"/>
        <v>2940000</v>
      </c>
    </row>
    <row r="84" spans="2:15">
      <c r="B84" s="32">
        <v>2960000</v>
      </c>
      <c r="C84" s="33"/>
      <c r="D84" s="104" t="s">
        <v>347</v>
      </c>
      <c r="E84" s="105"/>
      <c r="F84" s="106"/>
      <c r="G84" s="107"/>
      <c r="H84" s="106"/>
      <c r="I84" s="25"/>
      <c r="J84" s="25"/>
      <c r="K84" s="25"/>
      <c r="L84" s="25"/>
      <c r="M84" s="25"/>
      <c r="N84" s="29">
        <v>0</v>
      </c>
      <c r="O84">
        <f t="shared" si="1"/>
        <v>2960000</v>
      </c>
    </row>
    <row r="85" spans="2:15">
      <c r="B85" s="32">
        <v>2961000</v>
      </c>
      <c r="C85" s="33"/>
      <c r="D85" s="104" t="s">
        <v>329</v>
      </c>
      <c r="E85" s="105"/>
      <c r="F85" s="106"/>
      <c r="G85" s="107"/>
      <c r="H85" s="106"/>
      <c r="I85" s="25"/>
      <c r="J85" s="25"/>
      <c r="K85" s="25"/>
      <c r="L85" s="25"/>
      <c r="M85" s="25"/>
      <c r="N85" s="29">
        <v>0</v>
      </c>
      <c r="O85">
        <f t="shared" si="1"/>
        <v>2961000</v>
      </c>
    </row>
    <row r="86" spans="2:15">
      <c r="B86" s="32">
        <v>2962000</v>
      </c>
      <c r="C86" s="33"/>
      <c r="D86" s="104" t="s">
        <v>330</v>
      </c>
      <c r="E86" s="105"/>
      <c r="F86" s="106"/>
      <c r="G86" s="107"/>
      <c r="H86" s="106"/>
      <c r="I86" s="25"/>
      <c r="J86" s="25"/>
      <c r="K86" s="25"/>
      <c r="L86" s="25"/>
      <c r="M86" s="25"/>
      <c r="N86" s="29">
        <v>0</v>
      </c>
      <c r="O86">
        <f t="shared" si="1"/>
        <v>2962000</v>
      </c>
    </row>
    <row r="87" spans="2:15">
      <c r="B87" s="32">
        <v>2963000</v>
      </c>
      <c r="C87" s="33"/>
      <c r="D87" s="104" t="s">
        <v>348</v>
      </c>
      <c r="E87" s="105"/>
      <c r="F87" s="106"/>
      <c r="G87" s="107"/>
      <c r="H87" s="106"/>
      <c r="I87" s="25"/>
      <c r="J87" s="25"/>
      <c r="K87" s="25"/>
      <c r="L87" s="25"/>
      <c r="M87" s="25"/>
      <c r="N87" s="29">
        <v>0</v>
      </c>
      <c r="O87">
        <f t="shared" si="1"/>
        <v>2963000</v>
      </c>
    </row>
    <row r="88" spans="2:15">
      <c r="B88" s="32">
        <v>2965000</v>
      </c>
      <c r="C88" s="33"/>
      <c r="D88" s="104" t="s">
        <v>332</v>
      </c>
      <c r="E88" s="105"/>
      <c r="F88" s="106"/>
      <c r="G88" s="107"/>
      <c r="H88" s="106"/>
      <c r="I88" s="25"/>
      <c r="J88" s="25"/>
      <c r="K88" s="25"/>
      <c r="L88" s="25"/>
      <c r="M88" s="25"/>
      <c r="N88" s="29">
        <v>0</v>
      </c>
      <c r="O88">
        <f t="shared" si="1"/>
        <v>2965000</v>
      </c>
    </row>
    <row r="89" spans="2:15">
      <c r="B89" s="32">
        <v>2968000</v>
      </c>
      <c r="C89" s="33"/>
      <c r="D89" s="104" t="s">
        <v>333</v>
      </c>
      <c r="E89" s="105"/>
      <c r="F89" s="106"/>
      <c r="G89" s="107"/>
      <c r="H89" s="106"/>
      <c r="I89" s="25"/>
      <c r="J89" s="25"/>
      <c r="K89" s="25"/>
      <c r="L89" s="25"/>
      <c r="M89" s="25"/>
      <c r="N89" s="29">
        <v>0</v>
      </c>
      <c r="O89">
        <f t="shared" si="1"/>
        <v>2968000</v>
      </c>
    </row>
    <row r="90" spans="2:15">
      <c r="B90" s="32">
        <v>3000000</v>
      </c>
      <c r="C90" s="33"/>
      <c r="D90" s="104" t="s">
        <v>349</v>
      </c>
      <c r="E90" s="105"/>
      <c r="F90" s="106"/>
      <c r="G90" s="107"/>
      <c r="H90" s="106"/>
      <c r="I90" s="25"/>
      <c r="J90" s="25"/>
      <c r="K90" s="25"/>
      <c r="L90" s="25"/>
      <c r="M90" s="25"/>
      <c r="N90" s="29">
        <v>0</v>
      </c>
      <c r="O90">
        <f t="shared" si="1"/>
        <v>3000000</v>
      </c>
    </row>
    <row r="91" spans="2:15">
      <c r="B91" s="32">
        <v>3100000</v>
      </c>
      <c r="C91" s="33"/>
      <c r="D91" s="104" t="s">
        <v>350</v>
      </c>
      <c r="E91" s="105"/>
      <c r="F91" s="106"/>
      <c r="G91" s="107"/>
      <c r="H91" s="106"/>
      <c r="I91" s="25"/>
      <c r="J91" s="25"/>
      <c r="K91" s="25"/>
      <c r="L91" s="25"/>
      <c r="M91" s="25"/>
      <c r="N91" s="29">
        <v>0</v>
      </c>
      <c r="O91">
        <f t="shared" si="1"/>
        <v>3100000</v>
      </c>
    </row>
    <row r="92" spans="2:15">
      <c r="B92" s="32">
        <v>3110000</v>
      </c>
      <c r="C92" s="33"/>
      <c r="D92" s="104" t="s">
        <v>351</v>
      </c>
      <c r="E92" s="105"/>
      <c r="F92" s="106"/>
      <c r="G92" s="107"/>
      <c r="H92" s="106"/>
      <c r="I92" s="25"/>
      <c r="J92" s="25"/>
      <c r="K92" s="25"/>
      <c r="L92" s="25"/>
      <c r="M92" s="25"/>
      <c r="N92" s="29">
        <v>0</v>
      </c>
      <c r="O92">
        <f t="shared" si="1"/>
        <v>3110000</v>
      </c>
    </row>
    <row r="93" spans="2:15">
      <c r="B93" s="32">
        <v>3120000</v>
      </c>
      <c r="C93" s="33"/>
      <c r="D93" s="104" t="s">
        <v>352</v>
      </c>
      <c r="E93" s="105"/>
      <c r="F93" s="106"/>
      <c r="G93" s="107"/>
      <c r="H93" s="106"/>
      <c r="I93" s="25"/>
      <c r="J93" s="25"/>
      <c r="K93" s="25"/>
      <c r="L93" s="25"/>
      <c r="M93" s="25"/>
      <c r="N93" s="29">
        <v>0</v>
      </c>
      <c r="O93">
        <f t="shared" si="1"/>
        <v>3120000</v>
      </c>
    </row>
    <row r="94" spans="2:15">
      <c r="B94" s="32">
        <v>3120100</v>
      </c>
      <c r="C94" s="33"/>
      <c r="D94" s="104" t="s">
        <v>37</v>
      </c>
      <c r="E94" s="105"/>
      <c r="F94" s="106"/>
      <c r="G94" s="108">
        <v>5713443.3099999996</v>
      </c>
      <c r="H94" s="106"/>
      <c r="I94" s="25"/>
      <c r="J94" s="25"/>
      <c r="K94" s="26">
        <v>397003.37</v>
      </c>
      <c r="L94" s="26">
        <v>5316439.9400000004</v>
      </c>
      <c r="M94" s="25"/>
      <c r="N94" s="29">
        <v>5316439.9400000004</v>
      </c>
      <c r="O94">
        <f t="shared" si="1"/>
        <v>3120100</v>
      </c>
    </row>
    <row r="95" spans="2:15">
      <c r="B95" s="32">
        <v>3120200</v>
      </c>
      <c r="C95" s="33"/>
      <c r="D95" s="104" t="s">
        <v>38</v>
      </c>
      <c r="E95" s="105"/>
      <c r="F95" s="106"/>
      <c r="G95" s="108">
        <v>2345890.42</v>
      </c>
      <c r="H95" s="106"/>
      <c r="I95" s="25"/>
      <c r="J95" s="25"/>
      <c r="K95" s="26">
        <v>602695.34</v>
      </c>
      <c r="L95" s="26">
        <v>1743195.08</v>
      </c>
      <c r="M95" s="25"/>
      <c r="N95" s="29">
        <v>1743195.08</v>
      </c>
      <c r="O95">
        <f t="shared" si="1"/>
        <v>3120200</v>
      </c>
    </row>
    <row r="96" spans="2:15">
      <c r="B96" s="32">
        <v>3120300</v>
      </c>
      <c r="C96" s="33"/>
      <c r="D96" s="104" t="s">
        <v>39</v>
      </c>
      <c r="E96" s="105"/>
      <c r="F96" s="106"/>
      <c r="G96" s="108">
        <v>596014.63</v>
      </c>
      <c r="H96" s="106"/>
      <c r="I96" s="25"/>
      <c r="J96" s="26">
        <v>228846.64</v>
      </c>
      <c r="K96" s="25"/>
      <c r="L96" s="26">
        <v>824861.27</v>
      </c>
      <c r="M96" s="25"/>
      <c r="N96" s="29">
        <v>824861.27</v>
      </c>
      <c r="O96">
        <f t="shared" si="1"/>
        <v>3120300</v>
      </c>
    </row>
    <row r="97" spans="2:15">
      <c r="B97" s="32">
        <v>3120400</v>
      </c>
      <c r="C97" s="33"/>
      <c r="D97" s="104" t="s">
        <v>40</v>
      </c>
      <c r="E97" s="105"/>
      <c r="F97" s="106"/>
      <c r="G97" s="108">
        <v>46062347.130000003</v>
      </c>
      <c r="H97" s="106"/>
      <c r="I97" s="25"/>
      <c r="J97" s="26">
        <v>11514553.51</v>
      </c>
      <c r="K97" s="25"/>
      <c r="L97" s="26">
        <v>57576900.640000001</v>
      </c>
      <c r="M97" s="25"/>
      <c r="N97" s="29">
        <v>57576900.640000001</v>
      </c>
      <c r="O97">
        <f t="shared" si="1"/>
        <v>3120400</v>
      </c>
    </row>
    <row r="98" spans="2:15">
      <c r="B98" s="32">
        <v>3120401</v>
      </c>
      <c r="C98" s="33"/>
      <c r="D98" s="104" t="s">
        <v>353</v>
      </c>
      <c r="E98" s="105"/>
      <c r="F98" s="106"/>
      <c r="G98" s="107"/>
      <c r="H98" s="106"/>
      <c r="I98" s="25"/>
      <c r="J98" s="25"/>
      <c r="K98" s="25"/>
      <c r="L98" s="25"/>
      <c r="M98" s="25"/>
      <c r="N98" s="29">
        <v>0</v>
      </c>
      <c r="O98">
        <f t="shared" si="1"/>
        <v>3120401</v>
      </c>
    </row>
    <row r="99" spans="2:15">
      <c r="B99" s="32">
        <v>3120410</v>
      </c>
      <c r="C99" s="33"/>
      <c r="D99" s="104" t="s">
        <v>41</v>
      </c>
      <c r="E99" s="105"/>
      <c r="F99" s="106"/>
      <c r="G99" s="108">
        <v>72395.44</v>
      </c>
      <c r="H99" s="106"/>
      <c r="I99" s="25"/>
      <c r="J99" s="25"/>
      <c r="K99" s="26">
        <v>72395.44</v>
      </c>
      <c r="L99" s="25"/>
      <c r="M99" s="25"/>
      <c r="N99" s="29">
        <v>0</v>
      </c>
      <c r="O99">
        <f t="shared" si="1"/>
        <v>3120410</v>
      </c>
    </row>
    <row r="100" spans="2:15">
      <c r="B100" s="32">
        <v>3120500</v>
      </c>
      <c r="C100" s="33"/>
      <c r="D100" s="104" t="s">
        <v>42</v>
      </c>
      <c r="E100" s="105"/>
      <c r="F100" s="106"/>
      <c r="G100" s="108">
        <v>5281528.3099999996</v>
      </c>
      <c r="H100" s="106"/>
      <c r="I100" s="25"/>
      <c r="J100" s="25"/>
      <c r="K100" s="26">
        <v>652076.32999999996</v>
      </c>
      <c r="L100" s="26">
        <v>4629451.9800000004</v>
      </c>
      <c r="M100" s="25"/>
      <c r="N100" s="29">
        <v>4629451.9800000004</v>
      </c>
      <c r="O100">
        <f t="shared" si="1"/>
        <v>3120500</v>
      </c>
    </row>
    <row r="101" spans="2:15">
      <c r="B101" s="32">
        <v>3123000</v>
      </c>
      <c r="C101" s="33"/>
      <c r="D101" s="104" t="s">
        <v>354</v>
      </c>
      <c r="E101" s="105"/>
      <c r="F101" s="106"/>
      <c r="G101" s="107"/>
      <c r="H101" s="106"/>
      <c r="I101" s="25"/>
      <c r="J101" s="25"/>
      <c r="K101" s="25"/>
      <c r="L101" s="25"/>
      <c r="M101" s="25"/>
      <c r="N101" s="29">
        <v>0</v>
      </c>
      <c r="O101">
        <f t="shared" si="1"/>
        <v>3123000</v>
      </c>
    </row>
    <row r="102" spans="2:15">
      <c r="B102" s="32">
        <v>3124000</v>
      </c>
      <c r="C102" s="33"/>
      <c r="D102" s="104" t="s">
        <v>128</v>
      </c>
      <c r="E102" s="105"/>
      <c r="F102" s="106"/>
      <c r="G102" s="107"/>
      <c r="H102" s="106"/>
      <c r="I102" s="25"/>
      <c r="J102" s="25"/>
      <c r="K102" s="25"/>
      <c r="L102" s="25"/>
      <c r="M102" s="25"/>
      <c r="N102" s="29">
        <v>0</v>
      </c>
      <c r="O102">
        <f t="shared" si="1"/>
        <v>3124000</v>
      </c>
    </row>
    <row r="103" spans="2:15">
      <c r="B103" s="32">
        <v>3125000</v>
      </c>
      <c r="C103" s="33"/>
      <c r="D103" s="104" t="s">
        <v>355</v>
      </c>
      <c r="E103" s="105"/>
      <c r="F103" s="106"/>
      <c r="G103" s="107"/>
      <c r="H103" s="106"/>
      <c r="I103" s="25"/>
      <c r="J103" s="25"/>
      <c r="K103" s="25"/>
      <c r="L103" s="25"/>
      <c r="M103" s="25"/>
      <c r="N103" s="29">
        <v>0</v>
      </c>
      <c r="O103">
        <f t="shared" si="1"/>
        <v>3125000</v>
      </c>
    </row>
    <row r="104" spans="2:15">
      <c r="B104" s="32">
        <v>3126000</v>
      </c>
      <c r="C104" s="33"/>
      <c r="D104" s="104" t="s">
        <v>356</v>
      </c>
      <c r="E104" s="105"/>
      <c r="F104" s="106"/>
      <c r="G104" s="107"/>
      <c r="H104" s="106"/>
      <c r="I104" s="25"/>
      <c r="J104" s="25"/>
      <c r="K104" s="25"/>
      <c r="L104" s="25"/>
      <c r="M104" s="25"/>
      <c r="N104" s="29">
        <v>0</v>
      </c>
      <c r="O104">
        <f t="shared" si="1"/>
        <v>3126000</v>
      </c>
    </row>
    <row r="105" spans="2:15">
      <c r="B105" s="32">
        <v>3127000</v>
      </c>
      <c r="C105" s="33"/>
      <c r="D105" s="104" t="s">
        <v>352</v>
      </c>
      <c r="E105" s="105"/>
      <c r="F105" s="106"/>
      <c r="G105" s="107"/>
      <c r="H105" s="106"/>
      <c r="I105" s="25"/>
      <c r="J105" s="25"/>
      <c r="K105" s="25"/>
      <c r="L105" s="25"/>
      <c r="M105" s="25"/>
      <c r="N105" s="29">
        <v>0</v>
      </c>
      <c r="O105">
        <f t="shared" si="1"/>
        <v>3127000</v>
      </c>
    </row>
    <row r="106" spans="2:15">
      <c r="B106" s="32">
        <v>3200000</v>
      </c>
      <c r="C106" s="33"/>
      <c r="D106" s="104" t="s">
        <v>357</v>
      </c>
      <c r="E106" s="105"/>
      <c r="F106" s="106"/>
      <c r="G106" s="107"/>
      <c r="H106" s="106"/>
      <c r="I106" s="25"/>
      <c r="J106" s="25"/>
      <c r="K106" s="25"/>
      <c r="L106" s="25"/>
      <c r="M106" s="25"/>
      <c r="N106" s="29">
        <v>0</v>
      </c>
      <c r="O106">
        <f t="shared" si="1"/>
        <v>3200000</v>
      </c>
    </row>
    <row r="107" spans="2:15">
      <c r="B107" s="32">
        <v>3260000</v>
      </c>
      <c r="C107" s="33"/>
      <c r="D107" s="104" t="s">
        <v>358</v>
      </c>
      <c r="E107" s="105"/>
      <c r="F107" s="106"/>
      <c r="G107" s="107"/>
      <c r="H107" s="106"/>
      <c r="I107" s="25"/>
      <c r="J107" s="25"/>
      <c r="K107" s="25"/>
      <c r="L107" s="25"/>
      <c r="M107" s="25"/>
      <c r="N107" s="29">
        <v>0</v>
      </c>
      <c r="O107">
        <f t="shared" si="1"/>
        <v>3260000</v>
      </c>
    </row>
    <row r="108" spans="2:15">
      <c r="B108" s="32">
        <v>3270000</v>
      </c>
      <c r="C108" s="33"/>
      <c r="D108" s="104" t="s">
        <v>43</v>
      </c>
      <c r="E108" s="105"/>
      <c r="F108" s="106"/>
      <c r="G108" s="107"/>
      <c r="H108" s="106"/>
      <c r="I108" s="25"/>
      <c r="J108" s="26">
        <v>16731</v>
      </c>
      <c r="K108" s="25"/>
      <c r="L108" s="26">
        <v>16731</v>
      </c>
      <c r="M108" s="25"/>
      <c r="N108" s="29">
        <v>16731</v>
      </c>
      <c r="O108">
        <f t="shared" si="1"/>
        <v>3270000</v>
      </c>
    </row>
    <row r="109" spans="2:15">
      <c r="B109" s="32">
        <v>3270100</v>
      </c>
      <c r="C109" s="33"/>
      <c r="D109" s="104" t="s">
        <v>359</v>
      </c>
      <c r="E109" s="105"/>
      <c r="F109" s="106"/>
      <c r="G109" s="107"/>
      <c r="H109" s="106"/>
      <c r="I109" s="25"/>
      <c r="J109" s="25"/>
      <c r="K109" s="25"/>
      <c r="L109" s="25"/>
      <c r="M109" s="25"/>
      <c r="N109" s="29">
        <v>0</v>
      </c>
      <c r="O109">
        <f t="shared" si="1"/>
        <v>3270100</v>
      </c>
    </row>
    <row r="110" spans="2:15">
      <c r="B110" s="32">
        <v>3270200</v>
      </c>
      <c r="C110" s="33"/>
      <c r="D110" s="104" t="s">
        <v>44</v>
      </c>
      <c r="E110" s="105"/>
      <c r="F110" s="106"/>
      <c r="G110" s="108">
        <v>2032111.58</v>
      </c>
      <c r="H110" s="106"/>
      <c r="I110" s="25"/>
      <c r="J110" s="26">
        <v>2019323.87</v>
      </c>
      <c r="K110" s="25"/>
      <c r="L110" s="26">
        <v>4051435.45</v>
      </c>
      <c r="M110" s="25"/>
      <c r="N110" s="29">
        <v>4051435.45</v>
      </c>
      <c r="O110">
        <f t="shared" si="1"/>
        <v>3270200</v>
      </c>
    </row>
    <row r="111" spans="2:15">
      <c r="B111" s="32">
        <v>3300000</v>
      </c>
      <c r="C111" s="33"/>
      <c r="D111" s="104" t="s">
        <v>360</v>
      </c>
      <c r="E111" s="105"/>
      <c r="F111" s="106"/>
      <c r="G111" s="107"/>
      <c r="H111" s="106"/>
      <c r="I111" s="25"/>
      <c r="J111" s="25"/>
      <c r="K111" s="25"/>
      <c r="L111" s="25"/>
      <c r="M111" s="25"/>
      <c r="N111" s="29">
        <v>0</v>
      </c>
      <c r="O111">
        <f t="shared" si="1"/>
        <v>3300000</v>
      </c>
    </row>
    <row r="112" spans="2:15">
      <c r="B112" s="32">
        <v>3310000</v>
      </c>
      <c r="C112" s="33"/>
      <c r="D112" s="104" t="s">
        <v>360</v>
      </c>
      <c r="E112" s="105"/>
      <c r="F112" s="106"/>
      <c r="G112" s="107"/>
      <c r="H112" s="106"/>
      <c r="I112" s="25"/>
      <c r="J112" s="25"/>
      <c r="K112" s="25"/>
      <c r="L112" s="25"/>
      <c r="M112" s="25"/>
      <c r="N112" s="29">
        <v>0</v>
      </c>
      <c r="O112">
        <f t="shared" si="1"/>
        <v>3310000</v>
      </c>
    </row>
    <row r="113" spans="2:15">
      <c r="B113" s="32">
        <v>3320000</v>
      </c>
      <c r="C113" s="33"/>
      <c r="D113" s="104" t="s">
        <v>361</v>
      </c>
      <c r="E113" s="105"/>
      <c r="F113" s="106"/>
      <c r="G113" s="107"/>
      <c r="H113" s="106"/>
      <c r="I113" s="25"/>
      <c r="J113" s="25"/>
      <c r="K113" s="25"/>
      <c r="L113" s="25"/>
      <c r="M113" s="25"/>
      <c r="N113" s="29">
        <v>0</v>
      </c>
      <c r="O113">
        <f t="shared" si="1"/>
        <v>3320000</v>
      </c>
    </row>
    <row r="114" spans="2:15">
      <c r="B114" s="32">
        <v>3330000</v>
      </c>
      <c r="C114" s="33"/>
      <c r="D114" s="104" t="s">
        <v>362</v>
      </c>
      <c r="E114" s="105"/>
      <c r="F114" s="106"/>
      <c r="G114" s="107"/>
      <c r="H114" s="106"/>
      <c r="I114" s="25"/>
      <c r="J114" s="25"/>
      <c r="K114" s="25"/>
      <c r="L114" s="25"/>
      <c r="M114" s="25"/>
      <c r="N114" s="29">
        <v>0</v>
      </c>
      <c r="O114">
        <f t="shared" si="1"/>
        <v>3330000</v>
      </c>
    </row>
    <row r="115" spans="2:15">
      <c r="B115" s="32">
        <v>3400000</v>
      </c>
      <c r="C115" s="33"/>
      <c r="D115" s="104" t="s">
        <v>363</v>
      </c>
      <c r="E115" s="105"/>
      <c r="F115" s="106"/>
      <c r="G115" s="107"/>
      <c r="H115" s="106"/>
      <c r="I115" s="25"/>
      <c r="J115" s="25"/>
      <c r="K115" s="25"/>
      <c r="L115" s="25"/>
      <c r="M115" s="25"/>
      <c r="N115" s="29">
        <v>0</v>
      </c>
      <c r="O115">
        <f t="shared" si="1"/>
        <v>3400000</v>
      </c>
    </row>
    <row r="116" spans="2:15">
      <c r="B116" s="32">
        <v>3410000</v>
      </c>
      <c r="C116" s="33"/>
      <c r="D116" s="104" t="s">
        <v>364</v>
      </c>
      <c r="E116" s="105"/>
      <c r="F116" s="106"/>
      <c r="G116" s="107"/>
      <c r="H116" s="106"/>
      <c r="I116" s="25"/>
      <c r="J116" s="25"/>
      <c r="K116" s="25"/>
      <c r="L116" s="25"/>
      <c r="M116" s="25"/>
      <c r="N116" s="29">
        <v>0</v>
      </c>
      <c r="O116">
        <f t="shared" si="1"/>
        <v>3410000</v>
      </c>
    </row>
    <row r="117" spans="2:15">
      <c r="B117" s="32">
        <v>3420000</v>
      </c>
      <c r="C117" s="33"/>
      <c r="D117" s="104" t="s">
        <v>365</v>
      </c>
      <c r="E117" s="105"/>
      <c r="F117" s="106"/>
      <c r="G117" s="107"/>
      <c r="H117" s="106"/>
      <c r="I117" s="25"/>
      <c r="J117" s="25"/>
      <c r="K117" s="25"/>
      <c r="L117" s="25"/>
      <c r="M117" s="25"/>
      <c r="N117" s="29">
        <v>0</v>
      </c>
      <c r="O117">
        <f t="shared" si="1"/>
        <v>3420000</v>
      </c>
    </row>
    <row r="118" spans="2:15">
      <c r="B118" s="32">
        <v>3470000</v>
      </c>
      <c r="C118" s="33"/>
      <c r="D118" s="104" t="s">
        <v>366</v>
      </c>
      <c r="E118" s="105"/>
      <c r="F118" s="106"/>
      <c r="G118" s="107"/>
      <c r="H118" s="106"/>
      <c r="I118" s="25"/>
      <c r="J118" s="25"/>
      <c r="K118" s="25"/>
      <c r="L118" s="25"/>
      <c r="M118" s="25"/>
      <c r="N118" s="29">
        <v>0</v>
      </c>
      <c r="O118">
        <f t="shared" si="1"/>
        <v>3470000</v>
      </c>
    </row>
    <row r="119" spans="2:15">
      <c r="B119" s="32">
        <v>3500000</v>
      </c>
      <c r="C119" s="33"/>
      <c r="D119" s="104" t="s">
        <v>367</v>
      </c>
      <c r="E119" s="105"/>
      <c r="F119" s="106"/>
      <c r="G119" s="107"/>
      <c r="H119" s="106"/>
      <c r="I119" s="25"/>
      <c r="J119" s="25"/>
      <c r="K119" s="25"/>
      <c r="L119" s="25"/>
      <c r="M119" s="25"/>
      <c r="N119" s="29">
        <v>0</v>
      </c>
      <c r="O119">
        <f t="shared" si="1"/>
        <v>3500000</v>
      </c>
    </row>
    <row r="120" spans="2:15">
      <c r="B120" s="32">
        <v>3600000</v>
      </c>
      <c r="C120" s="33"/>
      <c r="D120" s="104" t="s">
        <v>368</v>
      </c>
      <c r="E120" s="105"/>
      <c r="F120" s="106"/>
      <c r="G120" s="107"/>
      <c r="H120" s="106"/>
      <c r="I120" s="25"/>
      <c r="J120" s="25"/>
      <c r="K120" s="25"/>
      <c r="L120" s="25"/>
      <c r="M120" s="25"/>
      <c r="N120" s="29">
        <v>0</v>
      </c>
      <c r="O120">
        <f t="shared" si="1"/>
        <v>3600000</v>
      </c>
    </row>
    <row r="121" spans="2:15">
      <c r="B121" s="32">
        <v>3700000</v>
      </c>
      <c r="C121" s="33"/>
      <c r="D121" s="104" t="s">
        <v>369</v>
      </c>
      <c r="E121" s="105"/>
      <c r="F121" s="106"/>
      <c r="G121" s="107"/>
      <c r="H121" s="106"/>
      <c r="I121" s="25"/>
      <c r="J121" s="25"/>
      <c r="K121" s="25"/>
      <c r="L121" s="25"/>
      <c r="M121" s="25"/>
      <c r="N121" s="29">
        <v>0</v>
      </c>
      <c r="O121">
        <f t="shared" si="1"/>
        <v>3700000</v>
      </c>
    </row>
    <row r="122" spans="2:15">
      <c r="B122" s="32">
        <v>3701000</v>
      </c>
      <c r="C122" s="33"/>
      <c r="D122" s="104" t="s">
        <v>369</v>
      </c>
      <c r="E122" s="105"/>
      <c r="F122" s="106"/>
      <c r="G122" s="107"/>
      <c r="H122" s="106"/>
      <c r="I122" s="25"/>
      <c r="J122" s="25"/>
      <c r="K122" s="25"/>
      <c r="L122" s="25"/>
      <c r="M122" s="25"/>
      <c r="N122" s="29">
        <v>0</v>
      </c>
      <c r="O122">
        <f t="shared" si="1"/>
        <v>3701000</v>
      </c>
    </row>
    <row r="123" spans="2:15">
      <c r="B123" s="32">
        <v>3710000</v>
      </c>
      <c r="C123" s="33"/>
      <c r="D123" s="104" t="s">
        <v>351</v>
      </c>
      <c r="E123" s="105"/>
      <c r="F123" s="106"/>
      <c r="G123" s="107"/>
      <c r="H123" s="106"/>
      <c r="I123" s="25"/>
      <c r="J123" s="25"/>
      <c r="K123" s="25"/>
      <c r="L123" s="25"/>
      <c r="M123" s="25"/>
      <c r="N123" s="29">
        <v>0</v>
      </c>
      <c r="O123">
        <f t="shared" si="1"/>
        <v>3710000</v>
      </c>
    </row>
    <row r="124" spans="2:15">
      <c r="B124" s="32">
        <v>3720000</v>
      </c>
      <c r="C124" s="33"/>
      <c r="D124" s="104" t="s">
        <v>352</v>
      </c>
      <c r="E124" s="105"/>
      <c r="F124" s="106"/>
      <c r="G124" s="107"/>
      <c r="H124" s="106"/>
      <c r="I124" s="25"/>
      <c r="J124" s="25"/>
      <c r="K124" s="25"/>
      <c r="L124" s="25"/>
      <c r="M124" s="25"/>
      <c r="N124" s="29">
        <v>0</v>
      </c>
      <c r="O124">
        <f t="shared" si="1"/>
        <v>3720000</v>
      </c>
    </row>
    <row r="125" spans="2:15">
      <c r="B125" s="32">
        <v>3740000</v>
      </c>
      <c r="C125" s="33"/>
      <c r="D125" s="104" t="s">
        <v>370</v>
      </c>
      <c r="E125" s="105"/>
      <c r="F125" s="106"/>
      <c r="G125" s="107"/>
      <c r="H125" s="106"/>
      <c r="I125" s="25"/>
      <c r="J125" s="25"/>
      <c r="K125" s="25"/>
      <c r="L125" s="25"/>
      <c r="M125" s="25"/>
      <c r="N125" s="29">
        <v>0</v>
      </c>
      <c r="O125">
        <f t="shared" si="1"/>
        <v>3740000</v>
      </c>
    </row>
    <row r="126" spans="2:15">
      <c r="B126" s="32">
        <v>3750000</v>
      </c>
      <c r="C126" s="33"/>
      <c r="D126" s="104" t="s">
        <v>286</v>
      </c>
      <c r="E126" s="105"/>
      <c r="F126" s="106"/>
      <c r="G126" s="107"/>
      <c r="H126" s="106"/>
      <c r="I126" s="25"/>
      <c r="J126" s="26">
        <v>1497.08</v>
      </c>
      <c r="K126" s="25"/>
      <c r="L126" s="26">
        <v>1497.08</v>
      </c>
      <c r="M126" s="25"/>
      <c r="N126" s="29">
        <v>1497.08</v>
      </c>
      <c r="O126">
        <f t="shared" si="1"/>
        <v>3750000</v>
      </c>
    </row>
    <row r="127" spans="2:15">
      <c r="B127" s="32">
        <v>3760000</v>
      </c>
      <c r="C127" s="33"/>
      <c r="D127" s="104" t="s">
        <v>371</v>
      </c>
      <c r="E127" s="105"/>
      <c r="F127" s="106"/>
      <c r="G127" s="107"/>
      <c r="H127" s="106"/>
      <c r="I127" s="25"/>
      <c r="J127" s="25"/>
      <c r="K127" s="25"/>
      <c r="L127" s="25"/>
      <c r="M127" s="25"/>
      <c r="N127" s="29">
        <v>0</v>
      </c>
      <c r="O127">
        <f t="shared" si="1"/>
        <v>3760000</v>
      </c>
    </row>
    <row r="128" spans="2:15">
      <c r="B128" s="32">
        <v>3800000</v>
      </c>
      <c r="C128" s="33"/>
      <c r="D128" s="104" t="s">
        <v>372</v>
      </c>
      <c r="E128" s="105"/>
      <c r="F128" s="106"/>
      <c r="G128" s="107"/>
      <c r="H128" s="106"/>
      <c r="I128" s="25"/>
      <c r="J128" s="25"/>
      <c r="K128" s="25"/>
      <c r="L128" s="25"/>
      <c r="M128" s="25"/>
      <c r="N128" s="29">
        <v>0</v>
      </c>
      <c r="O128">
        <f t="shared" si="1"/>
        <v>3800000</v>
      </c>
    </row>
    <row r="129" spans="2:15">
      <c r="B129" s="32">
        <v>3900000</v>
      </c>
      <c r="C129" s="33"/>
      <c r="D129" s="104" t="s">
        <v>373</v>
      </c>
      <c r="E129" s="105"/>
      <c r="F129" s="106"/>
      <c r="G129" s="107"/>
      <c r="H129" s="106"/>
      <c r="I129" s="25"/>
      <c r="J129" s="25"/>
      <c r="K129" s="25"/>
      <c r="L129" s="25"/>
      <c r="M129" s="25"/>
      <c r="N129" s="29">
        <v>0</v>
      </c>
      <c r="O129">
        <f t="shared" si="1"/>
        <v>3900000</v>
      </c>
    </row>
    <row r="130" spans="2:15">
      <c r="B130" s="32">
        <v>3910000</v>
      </c>
      <c r="C130" s="33"/>
      <c r="D130" s="104" t="s">
        <v>374</v>
      </c>
      <c r="E130" s="105"/>
      <c r="F130" s="106"/>
      <c r="G130" s="107"/>
      <c r="H130" s="106"/>
      <c r="I130" s="25"/>
      <c r="J130" s="25"/>
      <c r="K130" s="25"/>
      <c r="L130" s="25"/>
      <c r="M130" s="25"/>
      <c r="N130" s="29">
        <v>0</v>
      </c>
      <c r="O130">
        <f t="shared" si="1"/>
        <v>3910000</v>
      </c>
    </row>
    <row r="131" spans="2:15">
      <c r="B131" s="32">
        <v>3920000</v>
      </c>
      <c r="C131" s="33"/>
      <c r="D131" s="104" t="s">
        <v>375</v>
      </c>
      <c r="E131" s="105"/>
      <c r="F131" s="106"/>
      <c r="G131" s="107"/>
      <c r="H131" s="106"/>
      <c r="I131" s="25"/>
      <c r="J131" s="25"/>
      <c r="K131" s="25"/>
      <c r="L131" s="25"/>
      <c r="M131" s="25"/>
      <c r="N131" s="29">
        <v>0</v>
      </c>
      <c r="O131">
        <f t="shared" si="1"/>
        <v>3920000</v>
      </c>
    </row>
    <row r="132" spans="2:15">
      <c r="B132" s="32">
        <v>3930000</v>
      </c>
      <c r="C132" s="33"/>
      <c r="D132" s="104" t="s">
        <v>376</v>
      </c>
      <c r="E132" s="105"/>
      <c r="F132" s="106"/>
      <c r="G132" s="107"/>
      <c r="H132" s="106"/>
      <c r="I132" s="25"/>
      <c r="J132" s="25"/>
      <c r="K132" s="25"/>
      <c r="L132" s="25"/>
      <c r="M132" s="25"/>
      <c r="N132" s="29">
        <v>0</v>
      </c>
      <c r="O132">
        <f t="shared" si="1"/>
        <v>3930000</v>
      </c>
    </row>
    <row r="133" spans="2:15">
      <c r="B133" s="32">
        <v>3940000</v>
      </c>
      <c r="C133" s="33"/>
      <c r="D133" s="104" t="s">
        <v>377</v>
      </c>
      <c r="E133" s="105"/>
      <c r="F133" s="106"/>
      <c r="G133" s="107"/>
      <c r="H133" s="106"/>
      <c r="I133" s="25"/>
      <c r="J133" s="25"/>
      <c r="K133" s="25"/>
      <c r="L133" s="25"/>
      <c r="M133" s="25"/>
      <c r="N133" s="29">
        <v>0</v>
      </c>
      <c r="O133">
        <f t="shared" si="1"/>
        <v>3940000</v>
      </c>
    </row>
    <row r="134" spans="2:15">
      <c r="B134" s="32">
        <v>3950000</v>
      </c>
      <c r="C134" s="33"/>
      <c r="D134" s="104" t="s">
        <v>378</v>
      </c>
      <c r="E134" s="105"/>
      <c r="F134" s="106"/>
      <c r="G134" s="107"/>
      <c r="H134" s="106"/>
      <c r="I134" s="25"/>
      <c r="J134" s="25"/>
      <c r="K134" s="25"/>
      <c r="L134" s="25"/>
      <c r="M134" s="25"/>
      <c r="N134" s="29">
        <v>0</v>
      </c>
      <c r="O134">
        <f t="shared" si="1"/>
        <v>3950000</v>
      </c>
    </row>
    <row r="135" spans="2:15">
      <c r="B135" s="32">
        <v>3999998</v>
      </c>
      <c r="C135" s="33"/>
      <c r="D135" s="104" t="s">
        <v>379</v>
      </c>
      <c r="E135" s="105"/>
      <c r="F135" s="106"/>
      <c r="G135" s="107"/>
      <c r="H135" s="106"/>
      <c r="I135" s="25"/>
      <c r="J135" s="25"/>
      <c r="K135" s="25"/>
      <c r="L135" s="25"/>
      <c r="M135" s="25"/>
      <c r="N135" s="29">
        <v>0</v>
      </c>
      <c r="O135">
        <f t="shared" si="1"/>
        <v>3999998</v>
      </c>
    </row>
    <row r="136" spans="2:15">
      <c r="B136" s="32">
        <v>3999999</v>
      </c>
      <c r="C136" s="33"/>
      <c r="D136" s="104" t="s">
        <v>380</v>
      </c>
      <c r="E136" s="105"/>
      <c r="F136" s="106"/>
      <c r="G136" s="107"/>
      <c r="H136" s="106"/>
      <c r="I136" s="25"/>
      <c r="J136" s="25"/>
      <c r="K136" s="25"/>
      <c r="L136" s="25"/>
      <c r="M136" s="25"/>
      <c r="N136" s="29">
        <v>0</v>
      </c>
      <c r="O136">
        <f t="shared" si="1"/>
        <v>3999999</v>
      </c>
    </row>
    <row r="137" spans="2:15">
      <c r="B137" s="32">
        <v>4000000</v>
      </c>
      <c r="C137" s="33"/>
      <c r="D137" s="104" t="s">
        <v>381</v>
      </c>
      <c r="E137" s="105"/>
      <c r="F137" s="106"/>
      <c r="G137" s="107"/>
      <c r="H137" s="106"/>
      <c r="I137" s="25"/>
      <c r="J137" s="25"/>
      <c r="K137" s="25"/>
      <c r="L137" s="25"/>
      <c r="M137" s="25"/>
      <c r="N137" s="29">
        <v>0</v>
      </c>
      <c r="O137">
        <f t="shared" si="1"/>
        <v>4000000</v>
      </c>
    </row>
    <row r="138" spans="2:15">
      <c r="B138" s="32">
        <v>4010000</v>
      </c>
      <c r="C138" s="33"/>
      <c r="D138" s="104" t="s">
        <v>382</v>
      </c>
      <c r="E138" s="105"/>
      <c r="F138" s="106"/>
      <c r="G138" s="107"/>
      <c r="H138" s="106"/>
      <c r="I138" s="25"/>
      <c r="J138" s="25"/>
      <c r="K138" s="25"/>
      <c r="L138" s="25"/>
      <c r="M138" s="25"/>
      <c r="N138" s="29">
        <v>0</v>
      </c>
      <c r="O138">
        <f t="shared" si="1"/>
        <v>4010000</v>
      </c>
    </row>
    <row r="139" spans="2:15">
      <c r="B139" s="32">
        <v>4011000</v>
      </c>
      <c r="C139" s="33"/>
      <c r="D139" s="104" t="s">
        <v>45</v>
      </c>
      <c r="E139" s="105"/>
      <c r="F139" s="106"/>
      <c r="G139" s="107"/>
      <c r="H139" s="106"/>
      <c r="I139" s="26">
        <v>42465533.880000003</v>
      </c>
      <c r="J139" s="26">
        <v>29091812.719999999</v>
      </c>
      <c r="K139" s="25"/>
      <c r="L139" s="25"/>
      <c r="M139" s="26">
        <v>13373721.16</v>
      </c>
      <c r="N139" s="29">
        <v>-13373721.16</v>
      </c>
      <c r="O139">
        <f t="shared" si="1"/>
        <v>4011000</v>
      </c>
    </row>
    <row r="140" spans="2:15">
      <c r="B140" s="32">
        <v>4012000</v>
      </c>
      <c r="C140" s="33"/>
      <c r="D140" s="104" t="s">
        <v>383</v>
      </c>
      <c r="E140" s="105"/>
      <c r="F140" s="106"/>
      <c r="G140" s="107"/>
      <c r="H140" s="106"/>
      <c r="I140" s="25"/>
      <c r="J140" s="25"/>
      <c r="K140" s="25"/>
      <c r="L140" s="25"/>
      <c r="M140" s="25"/>
      <c r="N140" s="29">
        <v>0</v>
      </c>
      <c r="O140">
        <f t="shared" ref="O140:O203" si="2">B140+0</f>
        <v>4012000</v>
      </c>
    </row>
    <row r="141" spans="2:15">
      <c r="B141" s="32">
        <v>4013000</v>
      </c>
      <c r="C141" s="33"/>
      <c r="D141" s="104" t="s">
        <v>46</v>
      </c>
      <c r="E141" s="105"/>
      <c r="F141" s="106"/>
      <c r="G141" s="107"/>
      <c r="H141" s="106"/>
      <c r="I141" s="26">
        <v>1027032.8</v>
      </c>
      <c r="J141" s="26">
        <v>922805.7</v>
      </c>
      <c r="K141" s="25"/>
      <c r="L141" s="25"/>
      <c r="M141" s="26">
        <v>104227.1</v>
      </c>
      <c r="N141" s="29">
        <v>-104227.1</v>
      </c>
      <c r="O141">
        <f t="shared" si="2"/>
        <v>4013000</v>
      </c>
    </row>
    <row r="142" spans="2:15">
      <c r="B142" s="32">
        <v>4014000</v>
      </c>
      <c r="C142" s="33"/>
      <c r="D142" s="104" t="s">
        <v>47</v>
      </c>
      <c r="E142" s="105"/>
      <c r="F142" s="106"/>
      <c r="G142" s="107"/>
      <c r="H142" s="106"/>
      <c r="I142" s="26">
        <v>4040279.64</v>
      </c>
      <c r="J142" s="26">
        <v>3734425.36</v>
      </c>
      <c r="K142" s="25"/>
      <c r="L142" s="25"/>
      <c r="M142" s="26">
        <v>305854.28000000003</v>
      </c>
      <c r="N142" s="29">
        <v>-305854.28000000003</v>
      </c>
      <c r="O142">
        <f t="shared" si="2"/>
        <v>4014000</v>
      </c>
    </row>
    <row r="143" spans="2:15">
      <c r="B143" s="32">
        <v>4015000</v>
      </c>
      <c r="C143" s="33"/>
      <c r="D143" s="104" t="s">
        <v>384</v>
      </c>
      <c r="E143" s="105"/>
      <c r="F143" s="106"/>
      <c r="G143" s="107"/>
      <c r="H143" s="106"/>
      <c r="I143" s="25"/>
      <c r="J143" s="25"/>
      <c r="K143" s="25"/>
      <c r="L143" s="25"/>
      <c r="M143" s="25"/>
      <c r="N143" s="29">
        <v>0</v>
      </c>
      <c r="O143">
        <f t="shared" si="2"/>
        <v>4015000</v>
      </c>
    </row>
    <row r="144" spans="2:15">
      <c r="B144" s="32">
        <v>4030000</v>
      </c>
      <c r="C144" s="33"/>
      <c r="D144" s="104" t="s">
        <v>385</v>
      </c>
      <c r="E144" s="105"/>
      <c r="F144" s="106"/>
      <c r="G144" s="107"/>
      <c r="H144" s="106"/>
      <c r="I144" s="25"/>
      <c r="J144" s="25"/>
      <c r="K144" s="25"/>
      <c r="L144" s="25"/>
      <c r="M144" s="25"/>
      <c r="N144" s="29">
        <v>0</v>
      </c>
      <c r="O144">
        <f t="shared" si="2"/>
        <v>4030000</v>
      </c>
    </row>
    <row r="145" spans="2:15">
      <c r="B145" s="32">
        <v>4040000</v>
      </c>
      <c r="C145" s="33"/>
      <c r="D145" s="104" t="s">
        <v>386</v>
      </c>
      <c r="E145" s="105"/>
      <c r="F145" s="106"/>
      <c r="G145" s="107"/>
      <c r="H145" s="106"/>
      <c r="I145" s="25"/>
      <c r="J145" s="25"/>
      <c r="K145" s="25"/>
      <c r="L145" s="25"/>
      <c r="M145" s="25"/>
      <c r="N145" s="29">
        <v>0</v>
      </c>
      <c r="O145">
        <f t="shared" si="2"/>
        <v>4040000</v>
      </c>
    </row>
    <row r="146" spans="2:15">
      <c r="B146" s="32">
        <v>4080000</v>
      </c>
      <c r="C146" s="33"/>
      <c r="D146" s="104" t="s">
        <v>387</v>
      </c>
      <c r="E146" s="105"/>
      <c r="F146" s="106"/>
      <c r="G146" s="107"/>
      <c r="H146" s="106"/>
      <c r="I146" s="25"/>
      <c r="J146" s="25"/>
      <c r="K146" s="25"/>
      <c r="L146" s="25"/>
      <c r="M146" s="25"/>
      <c r="N146" s="29">
        <v>0</v>
      </c>
      <c r="O146">
        <f t="shared" si="2"/>
        <v>4080000</v>
      </c>
    </row>
    <row r="147" spans="2:15">
      <c r="B147" s="32">
        <v>4081000</v>
      </c>
      <c r="C147" s="33"/>
      <c r="D147" s="104" t="s">
        <v>388</v>
      </c>
      <c r="E147" s="105"/>
      <c r="F147" s="106"/>
      <c r="G147" s="107"/>
      <c r="H147" s="106"/>
      <c r="I147" s="25"/>
      <c r="J147" s="25"/>
      <c r="K147" s="25"/>
      <c r="L147" s="25"/>
      <c r="M147" s="25"/>
      <c r="N147" s="29">
        <v>0</v>
      </c>
      <c r="O147">
        <f t="shared" si="2"/>
        <v>4081000</v>
      </c>
    </row>
    <row r="148" spans="2:15">
      <c r="B148" s="32">
        <v>4082000</v>
      </c>
      <c r="C148" s="33"/>
      <c r="D148" s="104" t="s">
        <v>389</v>
      </c>
      <c r="E148" s="105"/>
      <c r="F148" s="106"/>
      <c r="G148" s="107"/>
      <c r="H148" s="106"/>
      <c r="I148" s="25"/>
      <c r="J148" s="25"/>
      <c r="K148" s="25"/>
      <c r="L148" s="25"/>
      <c r="M148" s="25"/>
      <c r="N148" s="29">
        <v>0</v>
      </c>
      <c r="O148">
        <f t="shared" si="2"/>
        <v>4082000</v>
      </c>
    </row>
    <row r="149" spans="2:15">
      <c r="B149" s="32">
        <v>4083000</v>
      </c>
      <c r="C149" s="33"/>
      <c r="D149" s="104" t="s">
        <v>390</v>
      </c>
      <c r="E149" s="105"/>
      <c r="F149" s="106"/>
      <c r="G149" s="107"/>
      <c r="H149" s="106"/>
      <c r="I149" s="25"/>
      <c r="J149" s="25"/>
      <c r="K149" s="25"/>
      <c r="L149" s="25"/>
      <c r="M149" s="25"/>
      <c r="N149" s="29">
        <v>0</v>
      </c>
      <c r="O149">
        <f t="shared" si="2"/>
        <v>4083000</v>
      </c>
    </row>
    <row r="150" spans="2:15">
      <c r="B150" s="32">
        <v>4084000</v>
      </c>
      <c r="C150" s="33"/>
      <c r="D150" s="104" t="s">
        <v>391</v>
      </c>
      <c r="E150" s="105"/>
      <c r="F150" s="106"/>
      <c r="G150" s="107"/>
      <c r="H150" s="106"/>
      <c r="I150" s="25"/>
      <c r="J150" s="25"/>
      <c r="K150" s="25"/>
      <c r="L150" s="25"/>
      <c r="M150" s="25"/>
      <c r="N150" s="29">
        <v>0</v>
      </c>
      <c r="O150">
        <f t="shared" si="2"/>
        <v>4084000</v>
      </c>
    </row>
    <row r="151" spans="2:15">
      <c r="B151" s="32">
        <v>4085000</v>
      </c>
      <c r="C151" s="33"/>
      <c r="D151" s="104" t="s">
        <v>48</v>
      </c>
      <c r="E151" s="105"/>
      <c r="F151" s="106"/>
      <c r="G151" s="107"/>
      <c r="H151" s="106"/>
      <c r="I151" s="26">
        <v>357486.24</v>
      </c>
      <c r="J151" s="26">
        <v>75293.69</v>
      </c>
      <c r="K151" s="25"/>
      <c r="L151" s="25"/>
      <c r="M151" s="26">
        <v>282192.55</v>
      </c>
      <c r="N151" s="29">
        <v>-282192.55</v>
      </c>
      <c r="O151">
        <f t="shared" si="2"/>
        <v>4085000</v>
      </c>
    </row>
    <row r="152" spans="2:15">
      <c r="B152" s="32">
        <v>4085100</v>
      </c>
      <c r="C152" s="33"/>
      <c r="D152" s="104" t="s">
        <v>49</v>
      </c>
      <c r="E152" s="105"/>
      <c r="F152" s="106"/>
      <c r="G152" s="107"/>
      <c r="H152" s="106"/>
      <c r="I152" s="26">
        <v>420300</v>
      </c>
      <c r="J152" s="26">
        <v>300</v>
      </c>
      <c r="K152" s="25"/>
      <c r="L152" s="25"/>
      <c r="M152" s="26">
        <v>420000</v>
      </c>
      <c r="N152" s="29">
        <v>-420000</v>
      </c>
      <c r="O152">
        <f t="shared" si="2"/>
        <v>4085100</v>
      </c>
    </row>
    <row r="153" spans="2:15">
      <c r="B153" s="32">
        <v>4086000</v>
      </c>
      <c r="C153" s="33"/>
      <c r="D153" s="104" t="s">
        <v>392</v>
      </c>
      <c r="E153" s="105"/>
      <c r="F153" s="106"/>
      <c r="G153" s="107"/>
      <c r="H153" s="106"/>
      <c r="I153" s="25"/>
      <c r="J153" s="25"/>
      <c r="K153" s="25"/>
      <c r="L153" s="25"/>
      <c r="M153" s="25"/>
      <c r="N153" s="29">
        <v>0</v>
      </c>
      <c r="O153">
        <f t="shared" si="2"/>
        <v>4086000</v>
      </c>
    </row>
    <row r="154" spans="2:15">
      <c r="B154" s="32">
        <v>4086100</v>
      </c>
      <c r="C154" s="33"/>
      <c r="D154" s="104" t="s">
        <v>50</v>
      </c>
      <c r="E154" s="105"/>
      <c r="F154" s="106"/>
      <c r="G154" s="107"/>
      <c r="H154" s="106"/>
      <c r="I154" s="26">
        <v>10556677</v>
      </c>
      <c r="J154" s="26">
        <v>7834677</v>
      </c>
      <c r="K154" s="25"/>
      <c r="L154" s="25"/>
      <c r="M154" s="26">
        <v>2722000</v>
      </c>
      <c r="N154" s="29">
        <v>-2722000</v>
      </c>
      <c r="O154">
        <f t="shared" si="2"/>
        <v>4086100</v>
      </c>
    </row>
    <row r="155" spans="2:15">
      <c r="B155" s="32">
        <v>4087000</v>
      </c>
      <c r="C155" s="33"/>
      <c r="D155" s="104" t="s">
        <v>393</v>
      </c>
      <c r="E155" s="105"/>
      <c r="F155" s="106"/>
      <c r="G155" s="107"/>
      <c r="H155" s="106"/>
      <c r="I155" s="25"/>
      <c r="J155" s="25"/>
      <c r="K155" s="25"/>
      <c r="L155" s="25"/>
      <c r="M155" s="25"/>
      <c r="N155" s="29">
        <v>0</v>
      </c>
      <c r="O155">
        <f t="shared" si="2"/>
        <v>4087000</v>
      </c>
    </row>
    <row r="156" spans="2:15">
      <c r="B156" s="32">
        <v>4088000</v>
      </c>
      <c r="C156" s="33"/>
      <c r="D156" s="104" t="s">
        <v>394</v>
      </c>
      <c r="E156" s="105"/>
      <c r="F156" s="106"/>
      <c r="G156" s="107"/>
      <c r="H156" s="106"/>
      <c r="I156" s="25"/>
      <c r="J156" s="25"/>
      <c r="K156" s="25"/>
      <c r="L156" s="25"/>
      <c r="M156" s="25"/>
      <c r="N156" s="29">
        <v>0</v>
      </c>
      <c r="O156">
        <f t="shared" si="2"/>
        <v>4088000</v>
      </c>
    </row>
    <row r="157" spans="2:15">
      <c r="B157" s="32">
        <v>4089000</v>
      </c>
      <c r="C157" s="33"/>
      <c r="D157" s="104" t="s">
        <v>51</v>
      </c>
      <c r="E157" s="105"/>
      <c r="F157" s="106"/>
      <c r="G157" s="107"/>
      <c r="H157" s="106"/>
      <c r="I157" s="26">
        <v>193961.97</v>
      </c>
      <c r="J157" s="26">
        <v>193961.97</v>
      </c>
      <c r="K157" s="25"/>
      <c r="L157" s="25"/>
      <c r="M157" s="25"/>
      <c r="N157" s="29">
        <v>0</v>
      </c>
      <c r="O157">
        <f t="shared" si="2"/>
        <v>4089000</v>
      </c>
    </row>
    <row r="158" spans="2:15">
      <c r="B158" s="32">
        <v>4089100</v>
      </c>
      <c r="C158" s="33"/>
      <c r="D158" s="104" t="s">
        <v>52</v>
      </c>
      <c r="E158" s="105"/>
      <c r="F158" s="106"/>
      <c r="G158" s="107"/>
      <c r="H158" s="106"/>
      <c r="I158" s="26">
        <v>604848.31000000006</v>
      </c>
      <c r="J158" s="26">
        <v>604848.31000000006</v>
      </c>
      <c r="K158" s="25"/>
      <c r="L158" s="25"/>
      <c r="M158" s="25"/>
      <c r="N158" s="29">
        <v>0</v>
      </c>
      <c r="O158">
        <f t="shared" si="2"/>
        <v>4089100</v>
      </c>
    </row>
    <row r="159" spans="2:15">
      <c r="B159" s="32">
        <v>4089200</v>
      </c>
      <c r="C159" s="33"/>
      <c r="D159" s="104" t="s">
        <v>53</v>
      </c>
      <c r="E159" s="105"/>
      <c r="F159" s="106"/>
      <c r="G159" s="107"/>
      <c r="H159" s="106"/>
      <c r="I159" s="26">
        <v>43019.53</v>
      </c>
      <c r="J159" s="26">
        <v>43019.53</v>
      </c>
      <c r="K159" s="25"/>
      <c r="L159" s="25"/>
      <c r="M159" s="25"/>
      <c r="N159" s="29">
        <v>0</v>
      </c>
      <c r="O159">
        <f t="shared" si="2"/>
        <v>4089200</v>
      </c>
    </row>
    <row r="160" spans="2:15">
      <c r="B160" s="32">
        <v>4089300</v>
      </c>
      <c r="C160" s="33"/>
      <c r="D160" s="104" t="s">
        <v>395</v>
      </c>
      <c r="E160" s="105"/>
      <c r="F160" s="106"/>
      <c r="G160" s="107"/>
      <c r="H160" s="106"/>
      <c r="I160" s="25"/>
      <c r="J160" s="25"/>
      <c r="K160" s="25"/>
      <c r="L160" s="25"/>
      <c r="M160" s="25"/>
      <c r="N160" s="29">
        <v>0</v>
      </c>
      <c r="O160">
        <f t="shared" si="2"/>
        <v>4089300</v>
      </c>
    </row>
    <row r="161" spans="2:15">
      <c r="B161" s="32">
        <v>4089400</v>
      </c>
      <c r="C161" s="33"/>
      <c r="D161" s="104" t="s">
        <v>396</v>
      </c>
      <c r="E161" s="105"/>
      <c r="F161" s="106"/>
      <c r="G161" s="107"/>
      <c r="H161" s="106"/>
      <c r="I161" s="25"/>
      <c r="J161" s="25"/>
      <c r="K161" s="25"/>
      <c r="L161" s="25"/>
      <c r="M161" s="25"/>
      <c r="N161" s="29">
        <v>0</v>
      </c>
      <c r="O161">
        <f t="shared" si="2"/>
        <v>4089400</v>
      </c>
    </row>
    <row r="162" spans="2:15">
      <c r="B162" s="32">
        <v>4090000</v>
      </c>
      <c r="C162" s="33"/>
      <c r="D162" s="104" t="s">
        <v>54</v>
      </c>
      <c r="E162" s="105"/>
      <c r="F162" s="106"/>
      <c r="G162" s="107"/>
      <c r="H162" s="106"/>
      <c r="I162" s="25"/>
      <c r="J162" s="25"/>
      <c r="K162" s="25"/>
      <c r="L162" s="25"/>
      <c r="M162" s="25"/>
      <c r="N162" s="29">
        <v>0</v>
      </c>
      <c r="O162">
        <f t="shared" si="2"/>
        <v>4090000</v>
      </c>
    </row>
    <row r="163" spans="2:15">
      <c r="B163" s="32">
        <v>4100000</v>
      </c>
      <c r="C163" s="33"/>
      <c r="D163" s="104" t="s">
        <v>397</v>
      </c>
      <c r="E163" s="105"/>
      <c r="F163" s="106"/>
      <c r="G163" s="107"/>
      <c r="H163" s="106"/>
      <c r="I163" s="25"/>
      <c r="J163" s="25"/>
      <c r="K163" s="25"/>
      <c r="L163" s="25"/>
      <c r="M163" s="25"/>
      <c r="N163" s="29">
        <v>0</v>
      </c>
      <c r="O163">
        <f t="shared" si="2"/>
        <v>4100000</v>
      </c>
    </row>
    <row r="164" spans="2:15">
      <c r="B164" s="32">
        <v>4110000</v>
      </c>
      <c r="C164" s="33"/>
      <c r="D164" s="104" t="s">
        <v>398</v>
      </c>
      <c r="E164" s="105"/>
      <c r="F164" s="106"/>
      <c r="G164" s="107"/>
      <c r="H164" s="106"/>
      <c r="I164" s="25"/>
      <c r="J164" s="25"/>
      <c r="K164" s="25"/>
      <c r="L164" s="25"/>
      <c r="M164" s="25"/>
      <c r="N164" s="29">
        <v>0</v>
      </c>
      <c r="O164">
        <f t="shared" si="2"/>
        <v>4110000</v>
      </c>
    </row>
    <row r="165" spans="2:15">
      <c r="B165" s="32">
        <v>4111000</v>
      </c>
      <c r="C165" s="33"/>
      <c r="D165" s="104" t="s">
        <v>55</v>
      </c>
      <c r="E165" s="105"/>
      <c r="F165" s="106"/>
      <c r="G165" s="107"/>
      <c r="H165" s="106"/>
      <c r="I165" s="25"/>
      <c r="J165" s="25"/>
      <c r="K165" s="25"/>
      <c r="L165" s="25"/>
      <c r="M165" s="25"/>
      <c r="N165" s="29">
        <v>0</v>
      </c>
      <c r="O165">
        <f t="shared" si="2"/>
        <v>4111000</v>
      </c>
    </row>
    <row r="166" spans="2:15">
      <c r="B166" s="32">
        <v>4112000</v>
      </c>
      <c r="C166" s="33"/>
      <c r="D166" s="104" t="s">
        <v>56</v>
      </c>
      <c r="E166" s="105"/>
      <c r="F166" s="106"/>
      <c r="G166" s="108">
        <v>19151892.579999998</v>
      </c>
      <c r="H166" s="106"/>
      <c r="I166" s="25"/>
      <c r="J166" s="26">
        <v>7436891.6299999999</v>
      </c>
      <c r="K166" s="25"/>
      <c r="L166" s="26">
        <v>26588784.210000001</v>
      </c>
      <c r="M166" s="25"/>
      <c r="N166" s="29">
        <v>26588784.210000001</v>
      </c>
      <c r="O166">
        <f t="shared" si="2"/>
        <v>4112000</v>
      </c>
    </row>
    <row r="167" spans="2:15">
      <c r="B167" s="32">
        <v>4113000</v>
      </c>
      <c r="C167" s="33"/>
      <c r="D167" s="104" t="s">
        <v>399</v>
      </c>
      <c r="E167" s="105"/>
      <c r="F167" s="106"/>
      <c r="G167" s="107"/>
      <c r="H167" s="106"/>
      <c r="I167" s="25"/>
      <c r="J167" s="25"/>
      <c r="K167" s="25"/>
      <c r="L167" s="25"/>
      <c r="M167" s="25"/>
      <c r="N167" s="29">
        <v>0</v>
      </c>
      <c r="O167">
        <f t="shared" si="2"/>
        <v>4113000</v>
      </c>
    </row>
    <row r="168" spans="2:15">
      <c r="B168" s="32">
        <v>4114000</v>
      </c>
      <c r="C168" s="33"/>
      <c r="D168" s="104" t="s">
        <v>57</v>
      </c>
      <c r="E168" s="105"/>
      <c r="F168" s="106"/>
      <c r="G168" s="108">
        <v>367838.07</v>
      </c>
      <c r="H168" s="106"/>
      <c r="I168" s="25"/>
      <c r="J168" s="26">
        <v>3796110.06</v>
      </c>
      <c r="K168" s="25"/>
      <c r="L168" s="26">
        <v>4163948.13</v>
      </c>
      <c r="M168" s="25"/>
      <c r="N168" s="29">
        <v>4163948.13</v>
      </c>
      <c r="O168">
        <f t="shared" si="2"/>
        <v>4114000</v>
      </c>
    </row>
    <row r="169" spans="2:15">
      <c r="B169" s="32">
        <v>4114100</v>
      </c>
      <c r="C169" s="33"/>
      <c r="D169" s="104" t="s">
        <v>287</v>
      </c>
      <c r="E169" s="105"/>
      <c r="F169" s="106"/>
      <c r="G169" s="107"/>
      <c r="H169" s="106"/>
      <c r="I169" s="25"/>
      <c r="J169" s="26">
        <v>614673.94999999995</v>
      </c>
      <c r="K169" s="25"/>
      <c r="L169" s="26">
        <v>614673.94999999995</v>
      </c>
      <c r="M169" s="25"/>
      <c r="N169" s="29">
        <v>614673.94999999995</v>
      </c>
      <c r="O169">
        <f t="shared" si="2"/>
        <v>4114100</v>
      </c>
    </row>
    <row r="170" spans="2:15">
      <c r="B170" s="32">
        <v>4115000</v>
      </c>
      <c r="C170" s="33"/>
      <c r="D170" s="104" t="s">
        <v>58</v>
      </c>
      <c r="E170" s="105"/>
      <c r="F170" s="106"/>
      <c r="G170" s="107"/>
      <c r="H170" s="106"/>
      <c r="I170" s="26">
        <v>105000</v>
      </c>
      <c r="J170" s="26">
        <v>70000</v>
      </c>
      <c r="K170" s="25"/>
      <c r="L170" s="25"/>
      <c r="M170" s="26">
        <v>35000</v>
      </c>
      <c r="N170" s="29">
        <v>-35000</v>
      </c>
      <c r="O170">
        <f t="shared" si="2"/>
        <v>4115000</v>
      </c>
    </row>
    <row r="171" spans="2:15">
      <c r="B171" s="32">
        <v>4116000</v>
      </c>
      <c r="C171" s="33"/>
      <c r="D171" s="104" t="s">
        <v>400</v>
      </c>
      <c r="E171" s="105"/>
      <c r="F171" s="106"/>
      <c r="G171" s="107"/>
      <c r="H171" s="106"/>
      <c r="I171" s="25"/>
      <c r="J171" s="25"/>
      <c r="K171" s="25"/>
      <c r="L171" s="25"/>
      <c r="M171" s="25"/>
      <c r="N171" s="29">
        <v>0</v>
      </c>
      <c r="O171">
        <f t="shared" si="2"/>
        <v>4116000</v>
      </c>
    </row>
    <row r="172" spans="2:15">
      <c r="B172" s="32">
        <v>4117000</v>
      </c>
      <c r="C172" s="33"/>
      <c r="D172" s="104" t="s">
        <v>59</v>
      </c>
      <c r="E172" s="105"/>
      <c r="F172" s="106"/>
      <c r="G172" s="108">
        <v>7750</v>
      </c>
      <c r="H172" s="106"/>
      <c r="I172" s="25"/>
      <c r="J172" s="25"/>
      <c r="K172" s="26">
        <v>4250</v>
      </c>
      <c r="L172" s="26">
        <v>3500</v>
      </c>
      <c r="M172" s="25"/>
      <c r="N172" s="29">
        <v>3500</v>
      </c>
      <c r="O172">
        <f t="shared" si="2"/>
        <v>4117000</v>
      </c>
    </row>
    <row r="173" spans="2:15">
      <c r="B173" s="32">
        <v>4117100</v>
      </c>
      <c r="C173" s="33"/>
      <c r="D173" s="104" t="s">
        <v>401</v>
      </c>
      <c r="E173" s="105"/>
      <c r="F173" s="106"/>
      <c r="G173" s="107"/>
      <c r="H173" s="106"/>
      <c r="I173" s="25"/>
      <c r="J173" s="25"/>
      <c r="K173" s="25"/>
      <c r="L173" s="25"/>
      <c r="M173" s="25"/>
      <c r="N173" s="29">
        <v>0</v>
      </c>
      <c r="O173">
        <f t="shared" si="2"/>
        <v>4117100</v>
      </c>
    </row>
    <row r="174" spans="2:15">
      <c r="B174" s="32">
        <v>4118000</v>
      </c>
      <c r="C174" s="33"/>
      <c r="D174" s="104" t="s">
        <v>60</v>
      </c>
      <c r="E174" s="105"/>
      <c r="F174" s="106"/>
      <c r="G174" s="107"/>
      <c r="H174" s="106"/>
      <c r="I174" s="25"/>
      <c r="J174" s="25"/>
      <c r="K174" s="25"/>
      <c r="L174" s="25"/>
      <c r="M174" s="25"/>
      <c r="N174" s="29">
        <v>0</v>
      </c>
      <c r="O174">
        <f t="shared" si="2"/>
        <v>4118000</v>
      </c>
    </row>
    <row r="175" spans="2:15">
      <c r="B175" s="32">
        <v>4119000</v>
      </c>
      <c r="C175" s="33"/>
      <c r="D175" s="104" t="s">
        <v>401</v>
      </c>
      <c r="E175" s="105"/>
      <c r="F175" s="106"/>
      <c r="G175" s="107"/>
      <c r="H175" s="106"/>
      <c r="I175" s="25"/>
      <c r="J175" s="25"/>
      <c r="K175" s="25"/>
      <c r="L175" s="25"/>
      <c r="M175" s="25"/>
      <c r="N175" s="29">
        <v>0</v>
      </c>
      <c r="O175">
        <f t="shared" si="2"/>
        <v>4119000</v>
      </c>
    </row>
    <row r="176" spans="2:15">
      <c r="B176" s="32">
        <v>4120100</v>
      </c>
      <c r="C176" s="33"/>
      <c r="D176" s="104" t="s">
        <v>402</v>
      </c>
      <c r="E176" s="105"/>
      <c r="F176" s="106"/>
      <c r="G176" s="107"/>
      <c r="H176" s="106"/>
      <c r="I176" s="25"/>
      <c r="J176" s="25"/>
      <c r="K176" s="25"/>
      <c r="L176" s="25"/>
      <c r="M176" s="25"/>
      <c r="N176" s="29">
        <v>0</v>
      </c>
      <c r="O176">
        <f t="shared" si="2"/>
        <v>4120100</v>
      </c>
    </row>
    <row r="177" spans="2:15">
      <c r="B177" s="32">
        <v>4120102</v>
      </c>
      <c r="C177" s="33"/>
      <c r="D177" s="104" t="s">
        <v>403</v>
      </c>
      <c r="E177" s="105"/>
      <c r="F177" s="106"/>
      <c r="G177" s="107"/>
      <c r="H177" s="106"/>
      <c r="I177" s="25"/>
      <c r="J177" s="25"/>
      <c r="K177" s="25"/>
      <c r="L177" s="25"/>
      <c r="M177" s="25"/>
      <c r="N177" s="29">
        <v>0</v>
      </c>
      <c r="O177">
        <f t="shared" si="2"/>
        <v>4120102</v>
      </c>
    </row>
    <row r="178" spans="2:15">
      <c r="B178" s="32">
        <v>4120200</v>
      </c>
      <c r="C178" s="33"/>
      <c r="D178" s="104" t="s">
        <v>61</v>
      </c>
      <c r="E178" s="105"/>
      <c r="F178" s="106"/>
      <c r="G178" s="108">
        <v>193961.97</v>
      </c>
      <c r="H178" s="106"/>
      <c r="I178" s="25"/>
      <c r="J178" s="25"/>
      <c r="K178" s="26">
        <v>193961.97</v>
      </c>
      <c r="L178" s="25"/>
      <c r="M178" s="25"/>
      <c r="N178" s="29">
        <v>0</v>
      </c>
      <c r="O178">
        <f t="shared" si="2"/>
        <v>4120200</v>
      </c>
    </row>
    <row r="179" spans="2:15">
      <c r="B179" s="32">
        <v>4120201</v>
      </c>
      <c r="C179" s="33"/>
      <c r="D179" s="104" t="s">
        <v>62</v>
      </c>
      <c r="E179" s="105"/>
      <c r="F179" s="106"/>
      <c r="G179" s="108">
        <v>604848.31000000006</v>
      </c>
      <c r="H179" s="106"/>
      <c r="I179" s="25"/>
      <c r="J179" s="25"/>
      <c r="K179" s="26">
        <v>604848.31000000006</v>
      </c>
      <c r="L179" s="25"/>
      <c r="M179" s="25"/>
      <c r="N179" s="29">
        <v>0</v>
      </c>
      <c r="O179">
        <f t="shared" si="2"/>
        <v>4120201</v>
      </c>
    </row>
    <row r="180" spans="2:15">
      <c r="B180" s="32">
        <v>4120202</v>
      </c>
      <c r="C180" s="33"/>
      <c r="D180" s="104" t="s">
        <v>63</v>
      </c>
      <c r="E180" s="105"/>
      <c r="F180" s="106"/>
      <c r="G180" s="108">
        <v>43019.53</v>
      </c>
      <c r="H180" s="106"/>
      <c r="I180" s="25"/>
      <c r="J180" s="25"/>
      <c r="K180" s="26">
        <v>43019.53</v>
      </c>
      <c r="L180" s="25"/>
      <c r="M180" s="25"/>
      <c r="N180" s="29">
        <v>0</v>
      </c>
      <c r="O180">
        <f t="shared" si="2"/>
        <v>4120202</v>
      </c>
    </row>
    <row r="181" spans="2:15">
      <c r="B181" s="32">
        <v>4120300</v>
      </c>
      <c r="C181" s="33"/>
      <c r="D181" s="104" t="s">
        <v>404</v>
      </c>
      <c r="E181" s="105"/>
      <c r="F181" s="106"/>
      <c r="G181" s="107"/>
      <c r="H181" s="106"/>
      <c r="I181" s="25"/>
      <c r="J181" s="25"/>
      <c r="K181" s="25"/>
      <c r="L181" s="25"/>
      <c r="M181" s="25"/>
      <c r="N181" s="29">
        <v>0</v>
      </c>
      <c r="O181">
        <f t="shared" si="2"/>
        <v>4120300</v>
      </c>
    </row>
    <row r="182" spans="2:15">
      <c r="B182" s="32">
        <v>4120301</v>
      </c>
      <c r="C182" s="33"/>
      <c r="D182" s="104" t="s">
        <v>405</v>
      </c>
      <c r="E182" s="105"/>
      <c r="F182" s="106"/>
      <c r="G182" s="107"/>
      <c r="H182" s="106"/>
      <c r="I182" s="25"/>
      <c r="J182" s="25"/>
      <c r="K182" s="25"/>
      <c r="L182" s="25"/>
      <c r="M182" s="25"/>
      <c r="N182" s="29">
        <v>0</v>
      </c>
      <c r="O182">
        <f t="shared" si="2"/>
        <v>4120301</v>
      </c>
    </row>
    <row r="183" spans="2:15">
      <c r="B183" s="32">
        <v>4120310</v>
      </c>
      <c r="C183" s="33"/>
      <c r="D183" s="104" t="s">
        <v>406</v>
      </c>
      <c r="E183" s="105"/>
      <c r="F183" s="106"/>
      <c r="G183" s="107"/>
      <c r="H183" s="106"/>
      <c r="I183" s="25"/>
      <c r="J183" s="25"/>
      <c r="K183" s="25"/>
      <c r="L183" s="25"/>
      <c r="M183" s="25"/>
      <c r="N183" s="29">
        <v>0</v>
      </c>
      <c r="O183">
        <f t="shared" si="2"/>
        <v>4120310</v>
      </c>
    </row>
    <row r="184" spans="2:15">
      <c r="B184" s="32">
        <v>4120311</v>
      </c>
      <c r="C184" s="33"/>
      <c r="D184" s="104" t="s">
        <v>407</v>
      </c>
      <c r="E184" s="105"/>
      <c r="F184" s="106"/>
      <c r="G184" s="107"/>
      <c r="H184" s="106"/>
      <c r="I184" s="25"/>
      <c r="J184" s="25"/>
      <c r="K184" s="25"/>
      <c r="L184" s="25"/>
      <c r="M184" s="25"/>
      <c r="N184" s="29">
        <v>0</v>
      </c>
      <c r="O184">
        <f t="shared" si="2"/>
        <v>4120311</v>
      </c>
    </row>
    <row r="185" spans="2:15">
      <c r="B185" s="32">
        <v>4120320</v>
      </c>
      <c r="C185" s="33"/>
      <c r="D185" s="104" t="s">
        <v>408</v>
      </c>
      <c r="E185" s="105"/>
      <c r="F185" s="106"/>
      <c r="G185" s="107"/>
      <c r="H185" s="106"/>
      <c r="I185" s="25"/>
      <c r="J185" s="25"/>
      <c r="K185" s="25"/>
      <c r="L185" s="25"/>
      <c r="M185" s="25"/>
      <c r="N185" s="29">
        <v>0</v>
      </c>
      <c r="O185">
        <f t="shared" si="2"/>
        <v>4120320</v>
      </c>
    </row>
    <row r="186" spans="2:15">
      <c r="B186" s="32">
        <v>4120330</v>
      </c>
      <c r="C186" s="33"/>
      <c r="D186" s="104" t="s">
        <v>64</v>
      </c>
      <c r="E186" s="105"/>
      <c r="F186" s="106"/>
      <c r="G186" s="107"/>
      <c r="H186" s="106"/>
      <c r="I186" s="25"/>
      <c r="J186" s="25"/>
      <c r="K186" s="25"/>
      <c r="L186" s="25"/>
      <c r="M186" s="25"/>
      <c r="N186" s="29">
        <v>0</v>
      </c>
      <c r="O186">
        <f t="shared" si="2"/>
        <v>4120330</v>
      </c>
    </row>
    <row r="187" spans="2:15">
      <c r="B187" s="32">
        <v>4120400</v>
      </c>
      <c r="C187" s="33"/>
      <c r="D187" s="104" t="s">
        <v>409</v>
      </c>
      <c r="E187" s="105"/>
      <c r="F187" s="106"/>
      <c r="G187" s="107"/>
      <c r="H187" s="106"/>
      <c r="I187" s="25"/>
      <c r="J187" s="25"/>
      <c r="K187" s="25"/>
      <c r="L187" s="25"/>
      <c r="M187" s="25"/>
      <c r="N187" s="29">
        <v>0</v>
      </c>
      <c r="O187">
        <f t="shared" si="2"/>
        <v>4120400</v>
      </c>
    </row>
    <row r="188" spans="2:15">
      <c r="B188" s="32">
        <v>4120401</v>
      </c>
      <c r="C188" s="33"/>
      <c r="D188" s="104" t="s">
        <v>65</v>
      </c>
      <c r="E188" s="105"/>
      <c r="F188" s="106"/>
      <c r="G188" s="107"/>
      <c r="H188" s="106"/>
      <c r="I188" s="26">
        <v>3380901.1</v>
      </c>
      <c r="J188" s="26">
        <v>3406829.75</v>
      </c>
      <c r="K188" s="25"/>
      <c r="L188" s="26">
        <v>25928.65</v>
      </c>
      <c r="M188" s="25"/>
      <c r="N188" s="29">
        <v>25928.65</v>
      </c>
      <c r="O188">
        <f t="shared" si="2"/>
        <v>4120401</v>
      </c>
    </row>
    <row r="189" spans="2:15">
      <c r="B189" s="32">
        <v>4120402</v>
      </c>
      <c r="C189" s="33"/>
      <c r="D189" s="104" t="s">
        <v>66</v>
      </c>
      <c r="E189" s="105"/>
      <c r="F189" s="106"/>
      <c r="G189" s="107"/>
      <c r="H189" s="106"/>
      <c r="I189" s="25"/>
      <c r="J189" s="25"/>
      <c r="K189" s="25"/>
      <c r="L189" s="25"/>
      <c r="M189" s="25"/>
      <c r="N189" s="29">
        <v>0</v>
      </c>
      <c r="O189">
        <f t="shared" si="2"/>
        <v>4120402</v>
      </c>
    </row>
    <row r="190" spans="2:15">
      <c r="B190" s="32">
        <v>4120403</v>
      </c>
      <c r="C190" s="33"/>
      <c r="D190" s="104" t="s">
        <v>67</v>
      </c>
      <c r="E190" s="105"/>
      <c r="F190" s="106"/>
      <c r="G190" s="107"/>
      <c r="H190" s="106"/>
      <c r="I190" s="25"/>
      <c r="J190" s="26">
        <v>1913</v>
      </c>
      <c r="K190" s="25"/>
      <c r="L190" s="26">
        <v>1913</v>
      </c>
      <c r="M190" s="25"/>
      <c r="N190" s="29">
        <v>1913</v>
      </c>
      <c r="O190">
        <f t="shared" si="2"/>
        <v>4120403</v>
      </c>
    </row>
    <row r="191" spans="2:15">
      <c r="B191" s="32">
        <v>4120500</v>
      </c>
      <c r="C191" s="33"/>
      <c r="D191" s="104" t="s">
        <v>410</v>
      </c>
      <c r="E191" s="105"/>
      <c r="F191" s="106"/>
      <c r="G191" s="107"/>
      <c r="H191" s="106"/>
      <c r="I191" s="25"/>
      <c r="J191" s="25"/>
      <c r="K191" s="25"/>
      <c r="L191" s="25"/>
      <c r="M191" s="25"/>
      <c r="N191" s="29">
        <v>0</v>
      </c>
      <c r="O191">
        <f t="shared" si="2"/>
        <v>4120500</v>
      </c>
    </row>
    <row r="192" spans="2:15">
      <c r="B192" s="32">
        <v>4130000</v>
      </c>
      <c r="C192" s="33"/>
      <c r="D192" s="104" t="s">
        <v>411</v>
      </c>
      <c r="E192" s="105"/>
      <c r="F192" s="106"/>
      <c r="G192" s="107"/>
      <c r="H192" s="106"/>
      <c r="I192" s="25"/>
      <c r="J192" s="25"/>
      <c r="K192" s="25"/>
      <c r="L192" s="25"/>
      <c r="M192" s="25"/>
      <c r="N192" s="29">
        <v>0</v>
      </c>
      <c r="O192">
        <f t="shared" si="2"/>
        <v>4130000</v>
      </c>
    </row>
    <row r="193" spans="2:15">
      <c r="B193" s="32">
        <v>4130100</v>
      </c>
      <c r="C193" s="33"/>
      <c r="D193" s="104" t="s">
        <v>68</v>
      </c>
      <c r="E193" s="105"/>
      <c r="F193" s="106"/>
      <c r="G193" s="107"/>
      <c r="H193" s="106"/>
      <c r="I193" s="25"/>
      <c r="J193" s="25"/>
      <c r="K193" s="26">
        <v>311395.7</v>
      </c>
      <c r="L193" s="25"/>
      <c r="M193" s="26">
        <v>311395.7</v>
      </c>
      <c r="N193" s="29">
        <v>-311395.7</v>
      </c>
      <c r="O193">
        <f t="shared" si="2"/>
        <v>4130100</v>
      </c>
    </row>
    <row r="194" spans="2:15">
      <c r="B194" s="32">
        <v>4130101</v>
      </c>
      <c r="C194" s="33"/>
      <c r="D194" s="104" t="s">
        <v>69</v>
      </c>
      <c r="E194" s="105"/>
      <c r="F194" s="106"/>
      <c r="G194" s="107"/>
      <c r="H194" s="106"/>
      <c r="I194" s="25"/>
      <c r="J194" s="25"/>
      <c r="K194" s="25"/>
      <c r="L194" s="25"/>
      <c r="M194" s="25"/>
      <c r="N194" s="29">
        <v>0</v>
      </c>
      <c r="O194">
        <f t="shared" si="2"/>
        <v>4130101</v>
      </c>
    </row>
    <row r="195" spans="2:15">
      <c r="B195" s="32">
        <v>4130200</v>
      </c>
      <c r="C195" s="33"/>
      <c r="D195" s="104" t="s">
        <v>70</v>
      </c>
      <c r="E195" s="105"/>
      <c r="F195" s="106"/>
      <c r="G195" s="107"/>
      <c r="H195" s="106"/>
      <c r="I195" s="25"/>
      <c r="J195" s="25"/>
      <c r="K195" s="26">
        <v>2240271</v>
      </c>
      <c r="L195" s="25"/>
      <c r="M195" s="26">
        <v>2240271</v>
      </c>
      <c r="N195" s="29">
        <v>-2240271</v>
      </c>
      <c r="O195">
        <f t="shared" si="2"/>
        <v>4130200</v>
      </c>
    </row>
    <row r="196" spans="2:15">
      <c r="B196" s="32">
        <v>4140000</v>
      </c>
      <c r="C196" s="33"/>
      <c r="D196" s="104" t="s">
        <v>412</v>
      </c>
      <c r="E196" s="105"/>
      <c r="F196" s="106"/>
      <c r="G196" s="107"/>
      <c r="H196" s="106"/>
      <c r="I196" s="25"/>
      <c r="J196" s="25"/>
      <c r="K196" s="25"/>
      <c r="L196" s="25"/>
      <c r="M196" s="25"/>
      <c r="N196" s="29">
        <v>0</v>
      </c>
      <c r="O196">
        <f t="shared" si="2"/>
        <v>4140000</v>
      </c>
    </row>
    <row r="197" spans="2:15">
      <c r="B197" s="32">
        <v>4140100</v>
      </c>
      <c r="C197" s="33"/>
      <c r="D197" s="104" t="s">
        <v>71</v>
      </c>
      <c r="E197" s="105"/>
      <c r="F197" s="106"/>
      <c r="G197" s="107"/>
      <c r="H197" s="106"/>
      <c r="I197" s="26">
        <v>22083426</v>
      </c>
      <c r="J197" s="26">
        <v>21281789.469999999</v>
      </c>
      <c r="K197" s="25"/>
      <c r="L197" s="25"/>
      <c r="M197" s="26">
        <v>801636.53</v>
      </c>
      <c r="N197" s="29">
        <v>-801636.53</v>
      </c>
      <c r="O197">
        <f t="shared" si="2"/>
        <v>4140100</v>
      </c>
    </row>
    <row r="198" spans="2:15">
      <c r="B198" s="32">
        <v>4140200</v>
      </c>
      <c r="C198" s="33"/>
      <c r="D198" s="104" t="s">
        <v>72</v>
      </c>
      <c r="E198" s="105"/>
      <c r="F198" s="106"/>
      <c r="G198" s="107"/>
      <c r="H198" s="106"/>
      <c r="I198" s="26">
        <v>723589585</v>
      </c>
      <c r="J198" s="25"/>
      <c r="K198" s="26">
        <v>256995432.41999999</v>
      </c>
      <c r="L198" s="25"/>
      <c r="M198" s="26">
        <v>980585017.41999996</v>
      </c>
      <c r="N198" s="29">
        <v>-980585017.41999996</v>
      </c>
      <c r="O198">
        <f t="shared" si="2"/>
        <v>4140200</v>
      </c>
    </row>
    <row r="199" spans="2:15">
      <c r="B199" s="32">
        <v>4140300</v>
      </c>
      <c r="C199" s="33"/>
      <c r="D199" s="104" t="s">
        <v>413</v>
      </c>
      <c r="E199" s="105"/>
      <c r="F199" s="106"/>
      <c r="G199" s="107"/>
      <c r="H199" s="106"/>
      <c r="I199" s="25"/>
      <c r="J199" s="25"/>
      <c r="K199" s="25"/>
      <c r="L199" s="25"/>
      <c r="M199" s="25"/>
      <c r="N199" s="29">
        <v>0</v>
      </c>
      <c r="O199">
        <f t="shared" si="2"/>
        <v>4140300</v>
      </c>
    </row>
    <row r="200" spans="2:15">
      <c r="B200" s="32">
        <v>4140301</v>
      </c>
      <c r="C200" s="33"/>
      <c r="D200" s="104" t="s">
        <v>73</v>
      </c>
      <c r="E200" s="105"/>
      <c r="F200" s="106"/>
      <c r="G200" s="107"/>
      <c r="H200" s="106"/>
      <c r="I200" s="26">
        <v>1961936</v>
      </c>
      <c r="J200" s="26">
        <v>1961936</v>
      </c>
      <c r="K200" s="25"/>
      <c r="L200" s="25"/>
      <c r="M200" s="25"/>
      <c r="N200" s="29">
        <v>0</v>
      </c>
      <c r="O200">
        <f t="shared" si="2"/>
        <v>4140301</v>
      </c>
    </row>
    <row r="201" spans="2:15">
      <c r="B201" s="32">
        <v>4140302</v>
      </c>
      <c r="C201" s="33"/>
      <c r="D201" s="104" t="s">
        <v>414</v>
      </c>
      <c r="E201" s="105"/>
      <c r="F201" s="106"/>
      <c r="G201" s="107"/>
      <c r="H201" s="106"/>
      <c r="I201" s="25"/>
      <c r="J201" s="25"/>
      <c r="K201" s="25"/>
      <c r="L201" s="25"/>
      <c r="M201" s="25"/>
      <c r="N201" s="29">
        <v>0</v>
      </c>
      <c r="O201">
        <f t="shared" si="2"/>
        <v>4140302</v>
      </c>
    </row>
    <row r="202" spans="2:15">
      <c r="B202" s="32">
        <v>4140303</v>
      </c>
      <c r="C202" s="33"/>
      <c r="D202" s="104" t="s">
        <v>415</v>
      </c>
      <c r="E202" s="105"/>
      <c r="F202" s="106"/>
      <c r="G202" s="107"/>
      <c r="H202" s="106"/>
      <c r="I202" s="25"/>
      <c r="J202" s="25"/>
      <c r="K202" s="25"/>
      <c r="L202" s="25"/>
      <c r="M202" s="25"/>
      <c r="N202" s="29">
        <v>0</v>
      </c>
      <c r="O202">
        <f t="shared" si="2"/>
        <v>4140303</v>
      </c>
    </row>
    <row r="203" spans="2:15">
      <c r="B203" s="32">
        <v>4140400</v>
      </c>
      <c r="C203" s="33"/>
      <c r="D203" s="104" t="s">
        <v>74</v>
      </c>
      <c r="E203" s="105"/>
      <c r="F203" s="106"/>
      <c r="G203" s="108">
        <v>700030886</v>
      </c>
      <c r="H203" s="106"/>
      <c r="I203" s="25"/>
      <c r="J203" s="26">
        <v>253662301.25</v>
      </c>
      <c r="K203" s="25"/>
      <c r="L203" s="26">
        <v>953693187.25</v>
      </c>
      <c r="M203" s="25"/>
      <c r="N203" s="29">
        <v>953693187.25</v>
      </c>
      <c r="O203">
        <f t="shared" si="2"/>
        <v>4140400</v>
      </c>
    </row>
    <row r="204" spans="2:15">
      <c r="B204" s="32">
        <v>4140500</v>
      </c>
      <c r="C204" s="33"/>
      <c r="D204" s="104" t="s">
        <v>416</v>
      </c>
      <c r="E204" s="105"/>
      <c r="F204" s="106"/>
      <c r="G204" s="107"/>
      <c r="H204" s="106"/>
      <c r="I204" s="25"/>
      <c r="J204" s="25"/>
      <c r="K204" s="25"/>
      <c r="L204" s="25"/>
      <c r="M204" s="25"/>
      <c r="N204" s="29">
        <v>0</v>
      </c>
      <c r="O204">
        <f t="shared" ref="O204:O267" si="3">B204+0</f>
        <v>4140500</v>
      </c>
    </row>
    <row r="205" spans="2:15">
      <c r="B205" s="32">
        <v>4140600</v>
      </c>
      <c r="C205" s="33"/>
      <c r="D205" s="104" t="s">
        <v>75</v>
      </c>
      <c r="E205" s="105"/>
      <c r="F205" s="106"/>
      <c r="G205" s="107"/>
      <c r="H205" s="106"/>
      <c r="I205" s="26">
        <v>10000000.02</v>
      </c>
      <c r="J205" s="25"/>
      <c r="K205" s="26">
        <v>7801896.7300000004</v>
      </c>
      <c r="L205" s="25"/>
      <c r="M205" s="26">
        <v>17801896.75</v>
      </c>
      <c r="N205" s="29">
        <v>-17801896.75</v>
      </c>
      <c r="O205">
        <f t="shared" si="3"/>
        <v>4140600</v>
      </c>
    </row>
    <row r="206" spans="2:15">
      <c r="B206" s="32">
        <v>4140601</v>
      </c>
      <c r="C206" s="33"/>
      <c r="D206" s="104" t="s">
        <v>417</v>
      </c>
      <c r="E206" s="105"/>
      <c r="F206" s="106"/>
      <c r="G206" s="107"/>
      <c r="H206" s="106"/>
      <c r="I206" s="25"/>
      <c r="J206" s="25"/>
      <c r="K206" s="25"/>
      <c r="L206" s="25"/>
      <c r="M206" s="25"/>
      <c r="N206" s="29">
        <v>0</v>
      </c>
      <c r="O206">
        <f t="shared" si="3"/>
        <v>4140601</v>
      </c>
    </row>
    <row r="207" spans="2:15">
      <c r="B207" s="32">
        <v>4140701</v>
      </c>
      <c r="C207" s="33"/>
      <c r="D207" s="104" t="s">
        <v>418</v>
      </c>
      <c r="E207" s="105"/>
      <c r="F207" s="106"/>
      <c r="G207" s="107"/>
      <c r="H207" s="106"/>
      <c r="I207" s="25"/>
      <c r="J207" s="25"/>
      <c r="K207" s="25"/>
      <c r="L207" s="25"/>
      <c r="M207" s="25"/>
      <c r="N207" s="29">
        <v>0</v>
      </c>
      <c r="O207">
        <f t="shared" si="3"/>
        <v>4140701</v>
      </c>
    </row>
    <row r="208" spans="2:15">
      <c r="B208" s="32">
        <v>4140702</v>
      </c>
      <c r="C208" s="33"/>
      <c r="D208" s="104" t="s">
        <v>419</v>
      </c>
      <c r="E208" s="105"/>
      <c r="F208" s="106"/>
      <c r="G208" s="107"/>
      <c r="H208" s="106"/>
      <c r="I208" s="25"/>
      <c r="J208" s="25"/>
      <c r="K208" s="25"/>
      <c r="L208" s="25"/>
      <c r="M208" s="25"/>
      <c r="N208" s="29">
        <v>0</v>
      </c>
      <c r="O208">
        <f t="shared" si="3"/>
        <v>4140702</v>
      </c>
    </row>
    <row r="209" spans="2:15">
      <c r="B209" s="32">
        <v>4150000</v>
      </c>
      <c r="C209" s="33"/>
      <c r="D209" s="104" t="s">
        <v>76</v>
      </c>
      <c r="E209" s="105"/>
      <c r="F209" s="106"/>
      <c r="G209" s="108">
        <v>330650.93</v>
      </c>
      <c r="H209" s="106"/>
      <c r="I209" s="25"/>
      <c r="J209" s="25"/>
      <c r="K209" s="26">
        <v>327651.38</v>
      </c>
      <c r="L209" s="26">
        <v>2999.55</v>
      </c>
      <c r="M209" s="25"/>
      <c r="N209" s="29">
        <v>2999.55</v>
      </c>
      <c r="O209">
        <f t="shared" si="3"/>
        <v>4150000</v>
      </c>
    </row>
    <row r="210" spans="2:15">
      <c r="B210" s="32">
        <v>4160000</v>
      </c>
      <c r="C210" s="33"/>
      <c r="D210" s="104" t="s">
        <v>420</v>
      </c>
      <c r="E210" s="105"/>
      <c r="F210" s="106"/>
      <c r="G210" s="107"/>
      <c r="H210" s="106"/>
      <c r="I210" s="25"/>
      <c r="J210" s="25"/>
      <c r="K210" s="25"/>
      <c r="L210" s="25"/>
      <c r="M210" s="25"/>
      <c r="N210" s="29">
        <v>0</v>
      </c>
      <c r="O210">
        <f t="shared" si="3"/>
        <v>4160000</v>
      </c>
    </row>
    <row r="211" spans="2:15">
      <c r="B211" s="32">
        <v>4180000</v>
      </c>
      <c r="C211" s="33"/>
      <c r="D211" s="104" t="s">
        <v>421</v>
      </c>
      <c r="E211" s="105"/>
      <c r="F211" s="106"/>
      <c r="G211" s="107"/>
      <c r="H211" s="106"/>
      <c r="I211" s="25"/>
      <c r="J211" s="25"/>
      <c r="K211" s="25"/>
      <c r="L211" s="25"/>
      <c r="M211" s="25"/>
      <c r="N211" s="29">
        <v>0</v>
      </c>
      <c r="O211">
        <f t="shared" si="3"/>
        <v>4180000</v>
      </c>
    </row>
    <row r="212" spans="2:15">
      <c r="B212" s="32">
        <v>4181000</v>
      </c>
      <c r="C212" s="33"/>
      <c r="D212" s="104" t="s">
        <v>77</v>
      </c>
      <c r="E212" s="105"/>
      <c r="F212" s="106"/>
      <c r="G212" s="108">
        <v>1554000</v>
      </c>
      <c r="H212" s="106"/>
      <c r="I212" s="25"/>
      <c r="J212" s="25"/>
      <c r="K212" s="26">
        <v>1554000</v>
      </c>
      <c r="L212" s="25"/>
      <c r="M212" s="25"/>
      <c r="N212" s="29">
        <v>0</v>
      </c>
      <c r="O212">
        <f t="shared" si="3"/>
        <v>4181000</v>
      </c>
    </row>
    <row r="213" spans="2:15">
      <c r="B213" s="32">
        <v>4182000</v>
      </c>
      <c r="C213" s="33"/>
      <c r="D213" s="104" t="s">
        <v>78</v>
      </c>
      <c r="E213" s="105"/>
      <c r="F213" s="106"/>
      <c r="G213" s="107"/>
      <c r="H213" s="106"/>
      <c r="I213" s="25"/>
      <c r="J213" s="25"/>
      <c r="K213" s="25"/>
      <c r="L213" s="25"/>
      <c r="M213" s="25"/>
      <c r="N213" s="29">
        <v>0</v>
      </c>
      <c r="O213">
        <f t="shared" si="3"/>
        <v>4182000</v>
      </c>
    </row>
    <row r="214" spans="2:15">
      <c r="B214" s="32">
        <v>4182001</v>
      </c>
      <c r="C214" s="33"/>
      <c r="D214" s="104" t="s">
        <v>422</v>
      </c>
      <c r="E214" s="105"/>
      <c r="F214" s="106"/>
      <c r="G214" s="107"/>
      <c r="H214" s="106"/>
      <c r="I214" s="25"/>
      <c r="J214" s="25"/>
      <c r="K214" s="25"/>
      <c r="L214" s="25"/>
      <c r="M214" s="25"/>
      <c r="N214" s="29">
        <v>0</v>
      </c>
      <c r="O214">
        <f t="shared" si="3"/>
        <v>4182001</v>
      </c>
    </row>
    <row r="215" spans="2:15">
      <c r="B215" s="32">
        <v>4183000</v>
      </c>
      <c r="C215" s="33"/>
      <c r="D215" s="104" t="s">
        <v>79</v>
      </c>
      <c r="E215" s="105"/>
      <c r="F215" s="106"/>
      <c r="G215" s="108">
        <v>3452538.4</v>
      </c>
      <c r="H215" s="106"/>
      <c r="I215" s="25"/>
      <c r="J215" s="25"/>
      <c r="K215" s="26">
        <v>794945.4</v>
      </c>
      <c r="L215" s="26">
        <v>2657593</v>
      </c>
      <c r="M215" s="25"/>
      <c r="N215" s="29">
        <v>2657593</v>
      </c>
      <c r="O215">
        <f t="shared" si="3"/>
        <v>4183000</v>
      </c>
    </row>
    <row r="216" spans="2:15">
      <c r="B216" s="32">
        <v>4184000</v>
      </c>
      <c r="C216" s="33"/>
      <c r="D216" s="104" t="s">
        <v>423</v>
      </c>
      <c r="E216" s="105"/>
      <c r="F216" s="106"/>
      <c r="G216" s="107"/>
      <c r="H216" s="106"/>
      <c r="I216" s="25"/>
      <c r="J216" s="25"/>
      <c r="K216" s="25"/>
      <c r="L216" s="25"/>
      <c r="M216" s="25"/>
      <c r="N216" s="29">
        <v>0</v>
      </c>
      <c r="O216">
        <f t="shared" si="3"/>
        <v>4184000</v>
      </c>
    </row>
    <row r="217" spans="2:15">
      <c r="B217" s="32">
        <v>4185000</v>
      </c>
      <c r="C217" s="33"/>
      <c r="D217" s="104" t="s">
        <v>424</v>
      </c>
      <c r="E217" s="105"/>
      <c r="F217" s="106"/>
      <c r="G217" s="107"/>
      <c r="H217" s="106"/>
      <c r="I217" s="25"/>
      <c r="J217" s="25"/>
      <c r="K217" s="25"/>
      <c r="L217" s="25"/>
      <c r="M217" s="25"/>
      <c r="N217" s="29">
        <v>0</v>
      </c>
      <c r="O217">
        <f t="shared" si="3"/>
        <v>4185000</v>
      </c>
    </row>
    <row r="218" spans="2:15">
      <c r="B218" s="32">
        <v>4186000</v>
      </c>
      <c r="C218" s="33"/>
      <c r="D218" s="104" t="s">
        <v>425</v>
      </c>
      <c r="E218" s="105"/>
      <c r="F218" s="106"/>
      <c r="G218" s="107"/>
      <c r="H218" s="106"/>
      <c r="I218" s="25"/>
      <c r="J218" s="25"/>
      <c r="K218" s="25"/>
      <c r="L218" s="25"/>
      <c r="M218" s="25"/>
      <c r="N218" s="29">
        <v>0</v>
      </c>
      <c r="O218">
        <f t="shared" si="3"/>
        <v>4186000</v>
      </c>
    </row>
    <row r="219" spans="2:15">
      <c r="B219" s="32">
        <v>4187000</v>
      </c>
      <c r="C219" s="33"/>
      <c r="D219" s="104" t="s">
        <v>426</v>
      </c>
      <c r="E219" s="105"/>
      <c r="F219" s="106"/>
      <c r="G219" s="107"/>
      <c r="H219" s="106"/>
      <c r="I219" s="25"/>
      <c r="J219" s="25"/>
      <c r="K219" s="25"/>
      <c r="L219" s="25"/>
      <c r="M219" s="25"/>
      <c r="N219" s="29">
        <v>0</v>
      </c>
      <c r="O219">
        <f t="shared" si="3"/>
        <v>4187000</v>
      </c>
    </row>
    <row r="220" spans="2:15">
      <c r="B220" s="32">
        <v>4200000</v>
      </c>
      <c r="C220" s="33"/>
      <c r="D220" s="104" t="s">
        <v>427</v>
      </c>
      <c r="E220" s="105"/>
      <c r="F220" s="106"/>
      <c r="G220" s="107"/>
      <c r="H220" s="106"/>
      <c r="I220" s="25"/>
      <c r="J220" s="25"/>
      <c r="K220" s="25"/>
      <c r="L220" s="25"/>
      <c r="M220" s="25"/>
      <c r="N220" s="29">
        <v>0</v>
      </c>
      <c r="O220">
        <f t="shared" si="3"/>
        <v>4200000</v>
      </c>
    </row>
    <row r="221" spans="2:15">
      <c r="B221" s="32">
        <v>4210000</v>
      </c>
      <c r="C221" s="33"/>
      <c r="D221" s="104" t="s">
        <v>80</v>
      </c>
      <c r="E221" s="105"/>
      <c r="F221" s="106"/>
      <c r="G221" s="108">
        <v>36.619999999999997</v>
      </c>
      <c r="H221" s="106"/>
      <c r="I221" s="25"/>
      <c r="J221" s="25"/>
      <c r="K221" s="26">
        <v>36.619999999999997</v>
      </c>
      <c r="L221" s="25"/>
      <c r="M221" s="25"/>
      <c r="N221" s="29">
        <v>0</v>
      </c>
      <c r="O221">
        <f t="shared" si="3"/>
        <v>4210000</v>
      </c>
    </row>
    <row r="222" spans="2:15">
      <c r="B222" s="32">
        <v>4210010</v>
      </c>
      <c r="C222" s="33"/>
      <c r="D222" s="104" t="s">
        <v>81</v>
      </c>
      <c r="E222" s="105"/>
      <c r="F222" s="106"/>
      <c r="G222" s="107"/>
      <c r="H222" s="106"/>
      <c r="I222" s="25"/>
      <c r="J222" s="25"/>
      <c r="K222" s="25"/>
      <c r="L222" s="25"/>
      <c r="M222" s="25"/>
      <c r="N222" s="29">
        <v>0</v>
      </c>
      <c r="O222">
        <f t="shared" si="3"/>
        <v>4210010</v>
      </c>
    </row>
    <row r="223" spans="2:15">
      <c r="B223" s="32">
        <v>4211000</v>
      </c>
      <c r="C223" s="33"/>
      <c r="D223" s="104" t="s">
        <v>82</v>
      </c>
      <c r="E223" s="105"/>
      <c r="F223" s="106"/>
      <c r="G223" s="108">
        <v>388435</v>
      </c>
      <c r="H223" s="106"/>
      <c r="I223" s="25"/>
      <c r="J223" s="25"/>
      <c r="K223" s="26">
        <v>388435</v>
      </c>
      <c r="L223" s="25"/>
      <c r="M223" s="25"/>
      <c r="N223" s="29">
        <v>0</v>
      </c>
      <c r="O223">
        <f t="shared" si="3"/>
        <v>4211000</v>
      </c>
    </row>
    <row r="224" spans="2:15">
      <c r="B224" s="32">
        <v>4230000</v>
      </c>
      <c r="C224" s="33"/>
      <c r="D224" s="104" t="s">
        <v>83</v>
      </c>
      <c r="E224" s="105"/>
      <c r="F224" s="106"/>
      <c r="G224" s="107"/>
      <c r="H224" s="106"/>
      <c r="I224" s="25"/>
      <c r="J224" s="26">
        <v>21461.87</v>
      </c>
      <c r="K224" s="25"/>
      <c r="L224" s="26">
        <v>21461.87</v>
      </c>
      <c r="M224" s="25"/>
      <c r="N224" s="29">
        <v>21461.87</v>
      </c>
      <c r="O224">
        <f t="shared" si="3"/>
        <v>4230000</v>
      </c>
    </row>
    <row r="225" spans="2:15">
      <c r="B225" s="32">
        <v>4231000</v>
      </c>
      <c r="C225" s="33"/>
      <c r="D225" s="104" t="s">
        <v>428</v>
      </c>
      <c r="E225" s="105"/>
      <c r="F225" s="106"/>
      <c r="G225" s="107"/>
      <c r="H225" s="106"/>
      <c r="I225" s="25"/>
      <c r="J225" s="25"/>
      <c r="K225" s="25"/>
      <c r="L225" s="25"/>
      <c r="M225" s="25"/>
      <c r="N225" s="29">
        <v>0</v>
      </c>
      <c r="O225">
        <f t="shared" si="3"/>
        <v>4231000</v>
      </c>
    </row>
    <row r="226" spans="2:15">
      <c r="B226" s="32">
        <v>4270000</v>
      </c>
      <c r="C226" s="33"/>
      <c r="D226" s="104" t="s">
        <v>429</v>
      </c>
      <c r="E226" s="105"/>
      <c r="F226" s="106"/>
      <c r="G226" s="107"/>
      <c r="H226" s="106"/>
      <c r="I226" s="25"/>
      <c r="J226" s="25"/>
      <c r="K226" s="25"/>
      <c r="L226" s="25"/>
      <c r="M226" s="25"/>
      <c r="N226" s="29">
        <v>0</v>
      </c>
      <c r="O226">
        <f t="shared" si="3"/>
        <v>4270000</v>
      </c>
    </row>
    <row r="227" spans="2:15">
      <c r="B227" s="32">
        <v>4300000</v>
      </c>
      <c r="C227" s="33"/>
      <c r="D227" s="104" t="s">
        <v>430</v>
      </c>
      <c r="E227" s="105"/>
      <c r="F227" s="106"/>
      <c r="G227" s="107"/>
      <c r="H227" s="106"/>
      <c r="I227" s="25"/>
      <c r="J227" s="25"/>
      <c r="K227" s="25"/>
      <c r="L227" s="25"/>
      <c r="M227" s="25"/>
      <c r="N227" s="29">
        <v>0</v>
      </c>
      <c r="O227">
        <f t="shared" si="3"/>
        <v>4300000</v>
      </c>
    </row>
    <row r="228" spans="2:15">
      <c r="B228" s="32">
        <v>4310000</v>
      </c>
      <c r="C228" s="33"/>
      <c r="D228" s="104" t="s">
        <v>84</v>
      </c>
      <c r="E228" s="105"/>
      <c r="F228" s="106"/>
      <c r="G228" s="107"/>
      <c r="H228" s="106"/>
      <c r="I228" s="26">
        <v>1581179.45</v>
      </c>
      <c r="J228" s="26">
        <v>597896.44999999995</v>
      </c>
      <c r="K228" s="25"/>
      <c r="L228" s="25"/>
      <c r="M228" s="26">
        <v>983283</v>
      </c>
      <c r="N228" s="29">
        <v>-983283</v>
      </c>
      <c r="O228">
        <f t="shared" si="3"/>
        <v>4310000</v>
      </c>
    </row>
    <row r="229" spans="2:15">
      <c r="B229" s="32">
        <v>4310100</v>
      </c>
      <c r="C229" s="33"/>
      <c r="D229" s="104" t="s">
        <v>85</v>
      </c>
      <c r="E229" s="105"/>
      <c r="F229" s="106"/>
      <c r="G229" s="107"/>
      <c r="H229" s="106"/>
      <c r="I229" s="26">
        <v>27330</v>
      </c>
      <c r="J229" s="26">
        <v>24460</v>
      </c>
      <c r="K229" s="25"/>
      <c r="L229" s="25"/>
      <c r="M229" s="26">
        <v>2870</v>
      </c>
      <c r="N229" s="29">
        <v>-2870</v>
      </c>
      <c r="O229">
        <f t="shared" si="3"/>
        <v>4310100</v>
      </c>
    </row>
    <row r="230" spans="2:15">
      <c r="B230" s="32">
        <v>4370000</v>
      </c>
      <c r="C230" s="33"/>
      <c r="D230" s="104" t="s">
        <v>431</v>
      </c>
      <c r="E230" s="105"/>
      <c r="F230" s="106"/>
      <c r="G230" s="107"/>
      <c r="H230" s="106"/>
      <c r="I230" s="25"/>
      <c r="J230" s="25"/>
      <c r="K230" s="25"/>
      <c r="L230" s="25"/>
      <c r="M230" s="25"/>
      <c r="N230" s="29">
        <v>0</v>
      </c>
      <c r="O230">
        <f t="shared" si="3"/>
        <v>4370000</v>
      </c>
    </row>
    <row r="231" spans="2:15">
      <c r="B231" s="32">
        <v>4380000</v>
      </c>
      <c r="C231" s="33"/>
      <c r="D231" s="104" t="s">
        <v>432</v>
      </c>
      <c r="E231" s="105"/>
      <c r="F231" s="106"/>
      <c r="G231" s="107"/>
      <c r="H231" s="106"/>
      <c r="I231" s="25"/>
      <c r="J231" s="25"/>
      <c r="K231" s="25"/>
      <c r="L231" s="25"/>
      <c r="M231" s="25"/>
      <c r="N231" s="29">
        <v>0</v>
      </c>
      <c r="O231">
        <f t="shared" si="3"/>
        <v>4380000</v>
      </c>
    </row>
    <row r="232" spans="2:15">
      <c r="B232" s="32">
        <v>4400000</v>
      </c>
      <c r="C232" s="33"/>
      <c r="D232" s="104" t="s">
        <v>433</v>
      </c>
      <c r="E232" s="105"/>
      <c r="F232" s="106"/>
      <c r="G232" s="107"/>
      <c r="H232" s="106"/>
      <c r="I232" s="25"/>
      <c r="J232" s="25"/>
      <c r="K232" s="25"/>
      <c r="L232" s="25"/>
      <c r="M232" s="25"/>
      <c r="N232" s="29">
        <v>0</v>
      </c>
      <c r="O232">
        <f t="shared" si="3"/>
        <v>4400000</v>
      </c>
    </row>
    <row r="233" spans="2:15">
      <c r="B233" s="32">
        <v>4410000</v>
      </c>
      <c r="C233" s="33"/>
      <c r="D233" s="104" t="s">
        <v>434</v>
      </c>
      <c r="E233" s="105"/>
      <c r="F233" s="106"/>
      <c r="G233" s="107"/>
      <c r="H233" s="106"/>
      <c r="I233" s="25"/>
      <c r="J233" s="25"/>
      <c r="K233" s="25"/>
      <c r="L233" s="25"/>
      <c r="M233" s="25"/>
      <c r="N233" s="29">
        <v>0</v>
      </c>
      <c r="O233">
        <f t="shared" si="3"/>
        <v>4410000</v>
      </c>
    </row>
    <row r="234" spans="2:15">
      <c r="B234" s="32">
        <v>4420000</v>
      </c>
      <c r="C234" s="33"/>
      <c r="D234" s="104" t="s">
        <v>86</v>
      </c>
      <c r="E234" s="105"/>
      <c r="F234" s="106"/>
      <c r="G234" s="107"/>
      <c r="H234" s="106"/>
      <c r="I234" s="26">
        <v>1475748.02</v>
      </c>
      <c r="J234" s="26">
        <v>604327.69999999995</v>
      </c>
      <c r="K234" s="25"/>
      <c r="L234" s="25"/>
      <c r="M234" s="26">
        <v>871420.32</v>
      </c>
      <c r="N234" s="29">
        <v>-871420.32</v>
      </c>
      <c r="O234">
        <f t="shared" si="3"/>
        <v>4420000</v>
      </c>
    </row>
    <row r="235" spans="2:15">
      <c r="B235" s="32">
        <v>4430000</v>
      </c>
      <c r="C235" s="33"/>
      <c r="D235" s="104" t="s">
        <v>435</v>
      </c>
      <c r="E235" s="105"/>
      <c r="F235" s="106"/>
      <c r="G235" s="107"/>
      <c r="H235" s="106"/>
      <c r="I235" s="25"/>
      <c r="J235" s="25"/>
      <c r="K235" s="25"/>
      <c r="L235" s="25"/>
      <c r="M235" s="25"/>
      <c r="N235" s="29">
        <v>0</v>
      </c>
      <c r="O235">
        <f t="shared" si="3"/>
        <v>4430000</v>
      </c>
    </row>
    <row r="236" spans="2:15">
      <c r="B236" s="32">
        <v>4440000</v>
      </c>
      <c r="C236" s="33"/>
      <c r="D236" s="104" t="s">
        <v>87</v>
      </c>
      <c r="E236" s="105"/>
      <c r="F236" s="106"/>
      <c r="G236" s="108">
        <v>40000</v>
      </c>
      <c r="H236" s="106"/>
      <c r="I236" s="25"/>
      <c r="J236" s="25"/>
      <c r="K236" s="25"/>
      <c r="L236" s="26">
        <v>40000</v>
      </c>
      <c r="M236" s="25"/>
      <c r="N236" s="29">
        <v>40000</v>
      </c>
      <c r="O236">
        <f t="shared" si="3"/>
        <v>4440000</v>
      </c>
    </row>
    <row r="237" spans="2:15">
      <c r="B237" s="32">
        <v>4450000</v>
      </c>
      <c r="C237" s="33"/>
      <c r="D237" s="104" t="s">
        <v>436</v>
      </c>
      <c r="E237" s="105"/>
      <c r="F237" s="106"/>
      <c r="G237" s="107"/>
      <c r="H237" s="106"/>
      <c r="I237" s="25"/>
      <c r="J237" s="25"/>
      <c r="K237" s="25"/>
      <c r="L237" s="25"/>
      <c r="M237" s="25"/>
      <c r="N237" s="29">
        <v>0</v>
      </c>
      <c r="O237">
        <f t="shared" si="3"/>
        <v>4450000</v>
      </c>
    </row>
    <row r="238" spans="2:15">
      <c r="B238" s="32">
        <v>4453000</v>
      </c>
      <c r="C238" s="33"/>
      <c r="D238" s="104" t="s">
        <v>437</v>
      </c>
      <c r="E238" s="105"/>
      <c r="F238" s="106"/>
      <c r="G238" s="107"/>
      <c r="H238" s="106"/>
      <c r="I238" s="25"/>
      <c r="J238" s="25"/>
      <c r="K238" s="25"/>
      <c r="L238" s="25"/>
      <c r="M238" s="25"/>
      <c r="N238" s="29">
        <v>0</v>
      </c>
      <c r="O238">
        <f t="shared" si="3"/>
        <v>4453000</v>
      </c>
    </row>
    <row r="239" spans="2:15">
      <c r="B239" s="32">
        <v>4454000</v>
      </c>
      <c r="C239" s="33"/>
      <c r="D239" s="104" t="s">
        <v>438</v>
      </c>
      <c r="E239" s="105"/>
      <c r="F239" s="106"/>
      <c r="G239" s="107"/>
      <c r="H239" s="106"/>
      <c r="I239" s="25"/>
      <c r="J239" s="25"/>
      <c r="K239" s="25"/>
      <c r="L239" s="25"/>
      <c r="M239" s="25"/>
      <c r="N239" s="29">
        <v>0</v>
      </c>
      <c r="O239">
        <f t="shared" si="3"/>
        <v>4454000</v>
      </c>
    </row>
    <row r="240" spans="2:15">
      <c r="B240" s="32">
        <v>4456000</v>
      </c>
      <c r="C240" s="33"/>
      <c r="D240" s="104" t="s">
        <v>439</v>
      </c>
      <c r="E240" s="105"/>
      <c r="F240" s="106"/>
      <c r="G240" s="107"/>
      <c r="H240" s="106"/>
      <c r="I240" s="25"/>
      <c r="J240" s="25"/>
      <c r="K240" s="25"/>
      <c r="L240" s="25"/>
      <c r="M240" s="25"/>
      <c r="N240" s="29">
        <v>0</v>
      </c>
      <c r="O240">
        <f t="shared" si="3"/>
        <v>4456000</v>
      </c>
    </row>
    <row r="241" spans="2:15">
      <c r="B241" s="32">
        <v>4457000</v>
      </c>
      <c r="C241" s="33"/>
      <c r="D241" s="104" t="s">
        <v>88</v>
      </c>
      <c r="E241" s="105"/>
      <c r="F241" s="106"/>
      <c r="G241" s="107"/>
      <c r="H241" s="106"/>
      <c r="I241" s="26">
        <v>528331.16</v>
      </c>
      <c r="J241" s="26">
        <v>462329.16</v>
      </c>
      <c r="K241" s="25"/>
      <c r="L241" s="25"/>
      <c r="M241" s="26">
        <v>66002</v>
      </c>
      <c r="N241" s="29">
        <v>-66002</v>
      </c>
      <c r="O241">
        <f t="shared" si="3"/>
        <v>4457000</v>
      </c>
    </row>
    <row r="242" spans="2:15">
      <c r="B242" s="32">
        <v>4458000</v>
      </c>
      <c r="C242" s="33"/>
      <c r="D242" s="104" t="s">
        <v>440</v>
      </c>
      <c r="E242" s="105"/>
      <c r="F242" s="106"/>
      <c r="G242" s="107"/>
      <c r="H242" s="106"/>
      <c r="I242" s="25"/>
      <c r="J242" s="25"/>
      <c r="K242" s="25"/>
      <c r="L242" s="25"/>
      <c r="M242" s="25"/>
      <c r="N242" s="29">
        <v>0</v>
      </c>
      <c r="O242">
        <f t="shared" si="3"/>
        <v>4458000</v>
      </c>
    </row>
    <row r="243" spans="2:15">
      <c r="B243" s="32">
        <v>4470000</v>
      </c>
      <c r="C243" s="33"/>
      <c r="D243" s="104" t="s">
        <v>441</v>
      </c>
      <c r="E243" s="105"/>
      <c r="F243" s="106"/>
      <c r="G243" s="107"/>
      <c r="H243" s="106"/>
      <c r="I243" s="25"/>
      <c r="J243" s="25"/>
      <c r="K243" s="25"/>
      <c r="L243" s="25"/>
      <c r="M243" s="25"/>
      <c r="N243" s="29">
        <v>0</v>
      </c>
      <c r="O243">
        <f t="shared" si="3"/>
        <v>4470000</v>
      </c>
    </row>
    <row r="244" spans="2:15">
      <c r="B244" s="32">
        <v>4480000</v>
      </c>
      <c r="C244" s="33"/>
      <c r="D244" s="104" t="s">
        <v>442</v>
      </c>
      <c r="E244" s="105"/>
      <c r="F244" s="106"/>
      <c r="G244" s="107"/>
      <c r="H244" s="106"/>
      <c r="I244" s="25"/>
      <c r="J244" s="25"/>
      <c r="K244" s="25"/>
      <c r="L244" s="25"/>
      <c r="M244" s="25"/>
      <c r="N244" s="29">
        <v>0</v>
      </c>
      <c r="O244">
        <f t="shared" si="3"/>
        <v>4480000</v>
      </c>
    </row>
    <row r="245" spans="2:15">
      <c r="B245" s="32">
        <v>4481000</v>
      </c>
      <c r="C245" s="33"/>
      <c r="D245" s="104" t="s">
        <v>89</v>
      </c>
      <c r="E245" s="105"/>
      <c r="F245" s="106"/>
      <c r="G245" s="107"/>
      <c r="H245" s="106"/>
      <c r="I245" s="26">
        <v>3876358.92</v>
      </c>
      <c r="J245" s="25"/>
      <c r="K245" s="25"/>
      <c r="L245" s="25"/>
      <c r="M245" s="26">
        <v>3876358.92</v>
      </c>
      <c r="N245" s="29">
        <v>-3876358.92</v>
      </c>
      <c r="O245">
        <f t="shared" si="3"/>
        <v>4481000</v>
      </c>
    </row>
    <row r="246" spans="2:15">
      <c r="B246" s="32">
        <v>4482000</v>
      </c>
      <c r="C246" s="33"/>
      <c r="D246" s="104" t="s">
        <v>310</v>
      </c>
      <c r="E246" s="105"/>
      <c r="F246" s="106"/>
      <c r="G246" s="107"/>
      <c r="H246" s="106"/>
      <c r="I246" s="25"/>
      <c r="J246" s="25"/>
      <c r="K246" s="25"/>
      <c r="L246" s="25"/>
      <c r="M246" s="25"/>
      <c r="N246" s="29">
        <v>0</v>
      </c>
      <c r="O246">
        <f t="shared" si="3"/>
        <v>4482000</v>
      </c>
    </row>
    <row r="247" spans="2:15">
      <c r="B247" s="32">
        <v>4490000</v>
      </c>
      <c r="C247" s="33"/>
      <c r="D247" s="104" t="s">
        <v>90</v>
      </c>
      <c r="E247" s="105"/>
      <c r="F247" s="106"/>
      <c r="G247" s="107"/>
      <c r="H247" s="106"/>
      <c r="I247" s="25"/>
      <c r="J247" s="25"/>
      <c r="K247" s="26">
        <v>48589.41</v>
      </c>
      <c r="L247" s="25"/>
      <c r="M247" s="26">
        <v>48589.41</v>
      </c>
      <c r="N247" s="29">
        <v>-48589.41</v>
      </c>
      <c r="O247">
        <f t="shared" si="3"/>
        <v>4490000</v>
      </c>
    </row>
    <row r="248" spans="2:15">
      <c r="B248" s="32">
        <v>4490100</v>
      </c>
      <c r="C248" s="33"/>
      <c r="D248" s="104" t="s">
        <v>91</v>
      </c>
      <c r="E248" s="105"/>
      <c r="F248" s="106"/>
      <c r="G248" s="107"/>
      <c r="H248" s="106"/>
      <c r="I248" s="26">
        <v>250151.41</v>
      </c>
      <c r="J248" s="26">
        <v>120622.72</v>
      </c>
      <c r="K248" s="25"/>
      <c r="L248" s="25"/>
      <c r="M248" s="26">
        <v>129528.69</v>
      </c>
      <c r="N248" s="29">
        <v>-129528.69</v>
      </c>
      <c r="O248">
        <f t="shared" si="3"/>
        <v>4490100</v>
      </c>
    </row>
    <row r="249" spans="2:15">
      <c r="B249" s="32">
        <v>4490101</v>
      </c>
      <c r="C249" s="33"/>
      <c r="D249" s="104" t="s">
        <v>92</v>
      </c>
      <c r="E249" s="105"/>
      <c r="F249" s="106"/>
      <c r="G249" s="107"/>
      <c r="H249" s="106"/>
      <c r="I249" s="26">
        <v>28527</v>
      </c>
      <c r="J249" s="26">
        <v>28527</v>
      </c>
      <c r="K249" s="25"/>
      <c r="L249" s="25"/>
      <c r="M249" s="25"/>
      <c r="N249" s="29">
        <v>0</v>
      </c>
      <c r="O249">
        <f t="shared" si="3"/>
        <v>4490101</v>
      </c>
    </row>
    <row r="250" spans="2:15">
      <c r="B250" s="32">
        <v>4490102</v>
      </c>
      <c r="C250" s="33"/>
      <c r="D250" s="104" t="s">
        <v>93</v>
      </c>
      <c r="E250" s="105"/>
      <c r="F250" s="106"/>
      <c r="G250" s="107"/>
      <c r="H250" s="106"/>
      <c r="I250" s="26">
        <v>720494</v>
      </c>
      <c r="J250" s="25"/>
      <c r="K250" s="26">
        <v>542714.25</v>
      </c>
      <c r="L250" s="25"/>
      <c r="M250" s="26">
        <v>1263208.25</v>
      </c>
      <c r="N250" s="29">
        <v>-1263208.25</v>
      </c>
      <c r="O250">
        <f t="shared" si="3"/>
        <v>4490102</v>
      </c>
    </row>
    <row r="251" spans="2:15">
      <c r="B251" s="32">
        <v>4490103</v>
      </c>
      <c r="C251" s="33"/>
      <c r="D251" s="104" t="s">
        <v>94</v>
      </c>
      <c r="E251" s="105"/>
      <c r="F251" s="106"/>
      <c r="G251" s="107"/>
      <c r="H251" s="106"/>
      <c r="I251" s="25"/>
      <c r="J251" s="25"/>
      <c r="K251" s="26">
        <v>595819.73</v>
      </c>
      <c r="L251" s="25"/>
      <c r="M251" s="26">
        <v>595819.73</v>
      </c>
      <c r="N251" s="29">
        <v>-595819.73</v>
      </c>
      <c r="O251">
        <f t="shared" si="3"/>
        <v>4490103</v>
      </c>
    </row>
    <row r="252" spans="2:15">
      <c r="B252" s="32">
        <v>4500000</v>
      </c>
      <c r="C252" s="33"/>
      <c r="D252" s="104" t="s">
        <v>443</v>
      </c>
      <c r="E252" s="105"/>
      <c r="F252" s="106"/>
      <c r="G252" s="107"/>
      <c r="H252" s="106"/>
      <c r="I252" s="25"/>
      <c r="J252" s="25"/>
      <c r="K252" s="25"/>
      <c r="L252" s="25"/>
      <c r="M252" s="25"/>
      <c r="N252" s="29">
        <v>0</v>
      </c>
      <c r="O252">
        <f t="shared" si="3"/>
        <v>4500000</v>
      </c>
    </row>
    <row r="253" spans="2:15">
      <c r="B253" s="32">
        <v>4510000</v>
      </c>
      <c r="C253" s="33"/>
      <c r="D253" s="104" t="s">
        <v>95</v>
      </c>
      <c r="E253" s="105"/>
      <c r="F253" s="106"/>
      <c r="G253" s="107"/>
      <c r="H253" s="106"/>
      <c r="I253" s="26">
        <v>1450019</v>
      </c>
      <c r="J253" s="25"/>
      <c r="K253" s="26">
        <v>496915.95</v>
      </c>
      <c r="L253" s="25"/>
      <c r="M253" s="26">
        <v>1946934.95</v>
      </c>
      <c r="N253" s="29">
        <v>-1946934.95</v>
      </c>
      <c r="O253">
        <f t="shared" si="3"/>
        <v>4510000</v>
      </c>
    </row>
    <row r="254" spans="2:15">
      <c r="B254" s="32">
        <v>4520000</v>
      </c>
      <c r="C254" s="33"/>
      <c r="D254" s="104" t="s">
        <v>96</v>
      </c>
      <c r="E254" s="105"/>
      <c r="F254" s="106"/>
      <c r="G254" s="108">
        <v>2098200</v>
      </c>
      <c r="H254" s="106"/>
      <c r="I254" s="25"/>
      <c r="J254" s="25"/>
      <c r="K254" s="26">
        <v>25399.67</v>
      </c>
      <c r="L254" s="26">
        <v>2072800.33</v>
      </c>
      <c r="M254" s="25"/>
      <c r="N254" s="29">
        <v>2072800.33</v>
      </c>
      <c r="O254">
        <f t="shared" si="3"/>
        <v>4520000</v>
      </c>
    </row>
    <row r="255" spans="2:15">
      <c r="B255" s="32">
        <v>4550000</v>
      </c>
      <c r="C255" s="33"/>
      <c r="D255" s="104" t="s">
        <v>444</v>
      </c>
      <c r="E255" s="105"/>
      <c r="F255" s="106"/>
      <c r="G255" s="107"/>
      <c r="H255" s="106"/>
      <c r="I255" s="25"/>
      <c r="J255" s="25"/>
      <c r="K255" s="25"/>
      <c r="L255" s="25"/>
      <c r="M255" s="25"/>
      <c r="N255" s="29">
        <v>0</v>
      </c>
      <c r="O255">
        <f t="shared" si="3"/>
        <v>4550000</v>
      </c>
    </row>
    <row r="256" spans="2:15">
      <c r="B256" s="32">
        <v>4560000</v>
      </c>
      <c r="C256" s="33"/>
      <c r="D256" s="104" t="s">
        <v>445</v>
      </c>
      <c r="E256" s="105"/>
      <c r="F256" s="106"/>
      <c r="G256" s="107"/>
      <c r="H256" s="106"/>
      <c r="I256" s="25"/>
      <c r="J256" s="25"/>
      <c r="K256" s="25"/>
      <c r="L256" s="25"/>
      <c r="M256" s="25"/>
      <c r="N256" s="29">
        <v>0</v>
      </c>
      <c r="O256">
        <f t="shared" si="3"/>
        <v>4560000</v>
      </c>
    </row>
    <row r="257" spans="2:15">
      <c r="B257" s="32">
        <v>4570000</v>
      </c>
      <c r="C257" s="33"/>
      <c r="D257" s="104" t="s">
        <v>446</v>
      </c>
      <c r="E257" s="105"/>
      <c r="F257" s="106"/>
      <c r="G257" s="107"/>
      <c r="H257" s="106"/>
      <c r="I257" s="25"/>
      <c r="J257" s="25"/>
      <c r="K257" s="25"/>
      <c r="L257" s="25"/>
      <c r="M257" s="25"/>
      <c r="N257" s="29">
        <v>0</v>
      </c>
      <c r="O257">
        <f t="shared" si="3"/>
        <v>4570000</v>
      </c>
    </row>
    <row r="258" spans="2:15">
      <c r="B258" s="32">
        <v>4600000</v>
      </c>
      <c r="C258" s="33"/>
      <c r="D258" s="104" t="s">
        <v>447</v>
      </c>
      <c r="E258" s="105"/>
      <c r="F258" s="106"/>
      <c r="G258" s="107"/>
      <c r="H258" s="106"/>
      <c r="I258" s="25"/>
      <c r="J258" s="25"/>
      <c r="K258" s="25"/>
      <c r="L258" s="25"/>
      <c r="M258" s="25"/>
      <c r="N258" s="29">
        <v>0</v>
      </c>
      <c r="O258">
        <f t="shared" si="3"/>
        <v>4600000</v>
      </c>
    </row>
    <row r="259" spans="2:15">
      <c r="B259" s="32">
        <v>4610000</v>
      </c>
      <c r="C259" s="33"/>
      <c r="D259" s="104" t="s">
        <v>448</v>
      </c>
      <c r="E259" s="105"/>
      <c r="F259" s="106"/>
      <c r="G259" s="107"/>
      <c r="H259" s="106"/>
      <c r="I259" s="25"/>
      <c r="J259" s="25"/>
      <c r="K259" s="25"/>
      <c r="L259" s="25"/>
      <c r="M259" s="25"/>
      <c r="N259" s="29">
        <v>0</v>
      </c>
      <c r="O259">
        <f t="shared" si="3"/>
        <v>4610000</v>
      </c>
    </row>
    <row r="260" spans="2:15">
      <c r="B260" s="32">
        <v>4611000</v>
      </c>
      <c r="C260" s="33"/>
      <c r="D260" s="104" t="s">
        <v>449</v>
      </c>
      <c r="E260" s="105"/>
      <c r="F260" s="106"/>
      <c r="G260" s="107"/>
      <c r="H260" s="106"/>
      <c r="I260" s="25"/>
      <c r="J260" s="25"/>
      <c r="K260" s="25"/>
      <c r="L260" s="25"/>
      <c r="M260" s="25"/>
      <c r="N260" s="29">
        <v>0</v>
      </c>
      <c r="O260">
        <f t="shared" si="3"/>
        <v>4611000</v>
      </c>
    </row>
    <row r="261" spans="2:15">
      <c r="B261" s="32">
        <v>4611100</v>
      </c>
      <c r="C261" s="33"/>
      <c r="D261" s="104" t="s">
        <v>450</v>
      </c>
      <c r="E261" s="105"/>
      <c r="F261" s="106"/>
      <c r="G261" s="107"/>
      <c r="H261" s="106"/>
      <c r="I261" s="25"/>
      <c r="J261" s="25"/>
      <c r="K261" s="25"/>
      <c r="L261" s="25"/>
      <c r="M261" s="25"/>
      <c r="N261" s="29">
        <v>0</v>
      </c>
      <c r="O261">
        <f t="shared" si="3"/>
        <v>4611100</v>
      </c>
    </row>
    <row r="262" spans="2:15">
      <c r="B262" s="32">
        <v>4611200</v>
      </c>
      <c r="C262" s="33"/>
      <c r="D262" s="104" t="s">
        <v>451</v>
      </c>
      <c r="E262" s="105"/>
      <c r="F262" s="106"/>
      <c r="G262" s="107"/>
      <c r="H262" s="106"/>
      <c r="I262" s="25"/>
      <c r="J262" s="25"/>
      <c r="K262" s="25"/>
      <c r="L262" s="25"/>
      <c r="M262" s="25"/>
      <c r="N262" s="29">
        <v>0</v>
      </c>
      <c r="O262">
        <f t="shared" si="3"/>
        <v>4611200</v>
      </c>
    </row>
    <row r="263" spans="2:15">
      <c r="B263" s="32">
        <v>4611300</v>
      </c>
      <c r="C263" s="33"/>
      <c r="D263" s="104" t="s">
        <v>452</v>
      </c>
      <c r="E263" s="105"/>
      <c r="F263" s="106"/>
      <c r="G263" s="107"/>
      <c r="H263" s="106"/>
      <c r="I263" s="25"/>
      <c r="J263" s="25"/>
      <c r="K263" s="25"/>
      <c r="L263" s="25"/>
      <c r="M263" s="25"/>
      <c r="N263" s="29">
        <v>0</v>
      </c>
      <c r="O263">
        <f t="shared" si="3"/>
        <v>4611300</v>
      </c>
    </row>
    <row r="264" spans="2:15">
      <c r="B264" s="32">
        <v>4611400</v>
      </c>
      <c r="C264" s="33"/>
      <c r="D264" s="104" t="s">
        <v>452</v>
      </c>
      <c r="E264" s="105"/>
      <c r="F264" s="106"/>
      <c r="G264" s="107"/>
      <c r="H264" s="106"/>
      <c r="I264" s="25"/>
      <c r="J264" s="25"/>
      <c r="K264" s="25"/>
      <c r="L264" s="25"/>
      <c r="M264" s="25"/>
      <c r="N264" s="29">
        <v>0</v>
      </c>
      <c r="O264">
        <f t="shared" si="3"/>
        <v>4611400</v>
      </c>
    </row>
    <row r="265" spans="2:15">
      <c r="B265" s="32">
        <v>4612000</v>
      </c>
      <c r="C265" s="33"/>
      <c r="D265" s="104" t="s">
        <v>453</v>
      </c>
      <c r="E265" s="105"/>
      <c r="F265" s="106"/>
      <c r="G265" s="107"/>
      <c r="H265" s="106"/>
      <c r="I265" s="25"/>
      <c r="J265" s="25"/>
      <c r="K265" s="25"/>
      <c r="L265" s="25"/>
      <c r="M265" s="25"/>
      <c r="N265" s="29">
        <v>0</v>
      </c>
      <c r="O265">
        <f t="shared" si="3"/>
        <v>4612000</v>
      </c>
    </row>
    <row r="266" spans="2:15">
      <c r="B266" s="32">
        <v>4630000</v>
      </c>
      <c r="C266" s="33"/>
      <c r="D266" s="104" t="s">
        <v>454</v>
      </c>
      <c r="E266" s="105"/>
      <c r="F266" s="106"/>
      <c r="G266" s="107"/>
      <c r="H266" s="106"/>
      <c r="I266" s="25"/>
      <c r="J266" s="25"/>
      <c r="K266" s="25"/>
      <c r="L266" s="25"/>
      <c r="M266" s="25"/>
      <c r="N266" s="29">
        <v>0</v>
      </c>
      <c r="O266">
        <f t="shared" si="3"/>
        <v>4630000</v>
      </c>
    </row>
    <row r="267" spans="2:15">
      <c r="B267" s="32">
        <v>4632000</v>
      </c>
      <c r="C267" s="33"/>
      <c r="D267" s="104" t="s">
        <v>97</v>
      </c>
      <c r="E267" s="105"/>
      <c r="F267" s="106"/>
      <c r="G267" s="107"/>
      <c r="H267" s="106"/>
      <c r="I267" s="26">
        <v>200544</v>
      </c>
      <c r="J267" s="25"/>
      <c r="K267" s="26">
        <v>344000</v>
      </c>
      <c r="L267" s="25"/>
      <c r="M267" s="26">
        <v>544544</v>
      </c>
      <c r="N267" s="29">
        <v>-544544</v>
      </c>
      <c r="O267">
        <f t="shared" si="3"/>
        <v>4632000</v>
      </c>
    </row>
    <row r="268" spans="2:15">
      <c r="B268" s="32">
        <v>4633000</v>
      </c>
      <c r="C268" s="33"/>
      <c r="D268" s="104" t="s">
        <v>455</v>
      </c>
      <c r="E268" s="105"/>
      <c r="F268" s="106"/>
      <c r="G268" s="107"/>
      <c r="H268" s="106"/>
      <c r="I268" s="25"/>
      <c r="J268" s="25"/>
      <c r="K268" s="25"/>
      <c r="L268" s="25"/>
      <c r="M268" s="25"/>
      <c r="N268" s="29">
        <v>0</v>
      </c>
      <c r="O268">
        <f t="shared" ref="O268:O331" si="4">B268+0</f>
        <v>4633000</v>
      </c>
    </row>
    <row r="269" spans="2:15">
      <c r="B269" s="32">
        <v>4634000</v>
      </c>
      <c r="C269" s="33"/>
      <c r="D269" s="104" t="s">
        <v>98</v>
      </c>
      <c r="E269" s="105"/>
      <c r="F269" s="106"/>
      <c r="G269" s="107"/>
      <c r="H269" s="106"/>
      <c r="I269" s="26">
        <v>19999435</v>
      </c>
      <c r="J269" s="25"/>
      <c r="K269" s="26">
        <v>1033462</v>
      </c>
      <c r="L269" s="25"/>
      <c r="M269" s="26">
        <v>21032897</v>
      </c>
      <c r="N269" s="29">
        <v>-21032897</v>
      </c>
      <c r="O269">
        <f t="shared" si="4"/>
        <v>4634000</v>
      </c>
    </row>
    <row r="270" spans="2:15">
      <c r="B270" s="32">
        <v>4635000</v>
      </c>
      <c r="C270" s="33"/>
      <c r="D270" s="104" t="s">
        <v>456</v>
      </c>
      <c r="E270" s="105"/>
      <c r="F270" s="106"/>
      <c r="G270" s="107"/>
      <c r="H270" s="106"/>
      <c r="I270" s="25"/>
      <c r="J270" s="25"/>
      <c r="K270" s="25"/>
      <c r="L270" s="25"/>
      <c r="M270" s="25"/>
      <c r="N270" s="29">
        <v>0</v>
      </c>
      <c r="O270">
        <f t="shared" si="4"/>
        <v>4635000</v>
      </c>
    </row>
    <row r="271" spans="2:15">
      <c r="B271" s="32">
        <v>4636000</v>
      </c>
      <c r="C271" s="33"/>
      <c r="D271" s="104" t="s">
        <v>99</v>
      </c>
      <c r="E271" s="105"/>
      <c r="F271" s="106"/>
      <c r="G271" s="107"/>
      <c r="H271" s="106"/>
      <c r="I271" s="26">
        <v>5504665</v>
      </c>
      <c r="J271" s="26">
        <v>1112952.5</v>
      </c>
      <c r="K271" s="25"/>
      <c r="L271" s="25"/>
      <c r="M271" s="26">
        <v>4391712.5</v>
      </c>
      <c r="N271" s="29">
        <v>-4391712.5</v>
      </c>
      <c r="O271">
        <f t="shared" si="4"/>
        <v>4636000</v>
      </c>
    </row>
    <row r="272" spans="2:15">
      <c r="B272" s="32">
        <v>4637000</v>
      </c>
      <c r="C272" s="33"/>
      <c r="D272" s="104" t="s">
        <v>100</v>
      </c>
      <c r="E272" s="105"/>
      <c r="F272" s="106"/>
      <c r="G272" s="107"/>
      <c r="H272" s="106"/>
      <c r="I272" s="26">
        <v>13157871.800000001</v>
      </c>
      <c r="J272" s="26">
        <v>6132306.0700000003</v>
      </c>
      <c r="K272" s="25"/>
      <c r="L272" s="25"/>
      <c r="M272" s="26">
        <v>7025565.7300000004</v>
      </c>
      <c r="N272" s="29">
        <v>-7025565.7300000004</v>
      </c>
      <c r="O272">
        <f t="shared" si="4"/>
        <v>4637000</v>
      </c>
    </row>
    <row r="273" spans="2:15">
      <c r="B273" s="32">
        <v>4638000</v>
      </c>
      <c r="C273" s="33"/>
      <c r="D273" s="104" t="s">
        <v>101</v>
      </c>
      <c r="E273" s="105"/>
      <c r="F273" s="106"/>
      <c r="G273" s="107"/>
      <c r="H273" s="106"/>
      <c r="I273" s="26">
        <v>673306.5</v>
      </c>
      <c r="J273" s="26">
        <v>173306.5</v>
      </c>
      <c r="K273" s="25"/>
      <c r="L273" s="25"/>
      <c r="M273" s="26">
        <v>500000</v>
      </c>
      <c r="N273" s="29">
        <v>-500000</v>
      </c>
      <c r="O273">
        <f t="shared" si="4"/>
        <v>4638000</v>
      </c>
    </row>
    <row r="274" spans="2:15">
      <c r="B274" s="32">
        <v>4639000</v>
      </c>
      <c r="C274" s="33"/>
      <c r="D274" s="104" t="s">
        <v>457</v>
      </c>
      <c r="E274" s="105"/>
      <c r="F274" s="106"/>
      <c r="G274" s="107"/>
      <c r="H274" s="106"/>
      <c r="I274" s="25"/>
      <c r="J274" s="25"/>
      <c r="K274" s="25"/>
      <c r="L274" s="25"/>
      <c r="M274" s="25"/>
      <c r="N274" s="29">
        <v>0</v>
      </c>
      <c r="O274">
        <f t="shared" si="4"/>
        <v>4639000</v>
      </c>
    </row>
    <row r="275" spans="2:15">
      <c r="B275" s="32">
        <v>4640000</v>
      </c>
      <c r="C275" s="33"/>
      <c r="D275" s="104" t="s">
        <v>458</v>
      </c>
      <c r="E275" s="105"/>
      <c r="F275" s="106"/>
      <c r="G275" s="107"/>
      <c r="H275" s="106"/>
      <c r="I275" s="25"/>
      <c r="J275" s="25"/>
      <c r="K275" s="25"/>
      <c r="L275" s="25"/>
      <c r="M275" s="25"/>
      <c r="N275" s="29">
        <v>0</v>
      </c>
      <c r="O275">
        <f t="shared" si="4"/>
        <v>4640000</v>
      </c>
    </row>
    <row r="276" spans="2:15">
      <c r="B276" s="32">
        <v>4650000</v>
      </c>
      <c r="C276" s="33"/>
      <c r="D276" s="104" t="s">
        <v>420</v>
      </c>
      <c r="E276" s="105"/>
      <c r="F276" s="106"/>
      <c r="G276" s="107"/>
      <c r="H276" s="106"/>
      <c r="I276" s="25"/>
      <c r="J276" s="25"/>
      <c r="K276" s="25"/>
      <c r="L276" s="25"/>
      <c r="M276" s="25"/>
      <c r="N276" s="29">
        <v>0</v>
      </c>
      <c r="O276">
        <f t="shared" si="4"/>
        <v>4650000</v>
      </c>
    </row>
    <row r="277" spans="2:15">
      <c r="B277" s="32">
        <v>4660000</v>
      </c>
      <c r="C277" s="33"/>
      <c r="D277" s="104" t="s">
        <v>459</v>
      </c>
      <c r="E277" s="105"/>
      <c r="F277" s="106"/>
      <c r="G277" s="107"/>
      <c r="H277" s="106"/>
      <c r="I277" s="25"/>
      <c r="J277" s="25"/>
      <c r="K277" s="25"/>
      <c r="L277" s="25"/>
      <c r="M277" s="25"/>
      <c r="N277" s="29">
        <v>0</v>
      </c>
      <c r="O277">
        <f t="shared" si="4"/>
        <v>4660000</v>
      </c>
    </row>
    <row r="278" spans="2:15">
      <c r="B278" s="32">
        <v>4661000</v>
      </c>
      <c r="C278" s="33"/>
      <c r="D278" s="104" t="s">
        <v>460</v>
      </c>
      <c r="E278" s="105"/>
      <c r="F278" s="106"/>
      <c r="G278" s="107"/>
      <c r="H278" s="106"/>
      <c r="I278" s="25"/>
      <c r="J278" s="25"/>
      <c r="K278" s="25"/>
      <c r="L278" s="25"/>
      <c r="M278" s="25"/>
      <c r="N278" s="29">
        <v>0</v>
      </c>
      <c r="O278">
        <f t="shared" si="4"/>
        <v>4661000</v>
      </c>
    </row>
    <row r="279" spans="2:15">
      <c r="B279" s="32">
        <v>4662000</v>
      </c>
      <c r="C279" s="33"/>
      <c r="D279" s="104" t="s">
        <v>461</v>
      </c>
      <c r="E279" s="105"/>
      <c r="F279" s="106"/>
      <c r="G279" s="107"/>
      <c r="H279" s="106"/>
      <c r="I279" s="25"/>
      <c r="J279" s="25"/>
      <c r="K279" s="25"/>
      <c r="L279" s="25"/>
      <c r="M279" s="25"/>
      <c r="N279" s="29">
        <v>0</v>
      </c>
      <c r="O279">
        <f t="shared" si="4"/>
        <v>4662000</v>
      </c>
    </row>
    <row r="280" spans="2:15">
      <c r="B280" s="32">
        <v>4670000</v>
      </c>
      <c r="C280" s="33"/>
      <c r="D280" s="104" t="s">
        <v>462</v>
      </c>
      <c r="E280" s="105"/>
      <c r="F280" s="106"/>
      <c r="G280" s="107"/>
      <c r="H280" s="106"/>
      <c r="I280" s="25"/>
      <c r="J280" s="25"/>
      <c r="K280" s="25"/>
      <c r="L280" s="25"/>
      <c r="M280" s="25"/>
      <c r="N280" s="29">
        <v>0</v>
      </c>
      <c r="O280">
        <f t="shared" si="4"/>
        <v>4670000</v>
      </c>
    </row>
    <row r="281" spans="2:15">
      <c r="B281" s="32">
        <v>4670100</v>
      </c>
      <c r="C281" s="33"/>
      <c r="D281" s="104" t="s">
        <v>463</v>
      </c>
      <c r="E281" s="105"/>
      <c r="F281" s="106"/>
      <c r="G281" s="107"/>
      <c r="H281" s="106"/>
      <c r="I281" s="25"/>
      <c r="J281" s="25"/>
      <c r="K281" s="25"/>
      <c r="L281" s="25"/>
      <c r="M281" s="25"/>
      <c r="N281" s="29">
        <v>0</v>
      </c>
      <c r="O281">
        <f t="shared" si="4"/>
        <v>4670100</v>
      </c>
    </row>
    <row r="282" spans="2:15">
      <c r="B282" s="32">
        <v>4670101</v>
      </c>
      <c r="C282" s="33"/>
      <c r="D282" s="104" t="s">
        <v>464</v>
      </c>
      <c r="E282" s="105"/>
      <c r="F282" s="106"/>
      <c r="G282" s="107"/>
      <c r="H282" s="106"/>
      <c r="I282" s="25"/>
      <c r="J282" s="25"/>
      <c r="K282" s="25"/>
      <c r="L282" s="25"/>
      <c r="M282" s="25"/>
      <c r="N282" s="29">
        <v>0</v>
      </c>
      <c r="O282">
        <f t="shared" si="4"/>
        <v>4670101</v>
      </c>
    </row>
    <row r="283" spans="2:15">
      <c r="B283" s="32">
        <v>4670200</v>
      </c>
      <c r="C283" s="33"/>
      <c r="D283" s="104" t="s">
        <v>465</v>
      </c>
      <c r="E283" s="105"/>
      <c r="F283" s="106"/>
      <c r="G283" s="107"/>
      <c r="H283" s="106"/>
      <c r="I283" s="25"/>
      <c r="J283" s="25"/>
      <c r="K283" s="25"/>
      <c r="L283" s="25"/>
      <c r="M283" s="25"/>
      <c r="N283" s="29">
        <v>0</v>
      </c>
      <c r="O283">
        <f t="shared" si="4"/>
        <v>4670200</v>
      </c>
    </row>
    <row r="284" spans="2:15">
      <c r="B284" s="32">
        <v>4680000</v>
      </c>
      <c r="C284" s="33"/>
      <c r="D284" s="104" t="s">
        <v>466</v>
      </c>
      <c r="E284" s="105"/>
      <c r="F284" s="106"/>
      <c r="G284" s="107"/>
      <c r="H284" s="106"/>
      <c r="I284" s="25"/>
      <c r="J284" s="25"/>
      <c r="K284" s="25"/>
      <c r="L284" s="25"/>
      <c r="M284" s="25"/>
      <c r="N284" s="29">
        <v>0</v>
      </c>
      <c r="O284">
        <f t="shared" si="4"/>
        <v>4680000</v>
      </c>
    </row>
    <row r="285" spans="2:15">
      <c r="B285" s="32">
        <v>4681000</v>
      </c>
      <c r="C285" s="33"/>
      <c r="D285" s="104" t="s">
        <v>102</v>
      </c>
      <c r="E285" s="105"/>
      <c r="F285" s="106"/>
      <c r="G285" s="107"/>
      <c r="H285" s="106"/>
      <c r="I285" s="26">
        <v>663132230.15999997</v>
      </c>
      <c r="J285" s="25"/>
      <c r="K285" s="26">
        <v>206114689.18000001</v>
      </c>
      <c r="L285" s="25"/>
      <c r="M285" s="26">
        <v>869246919.34000003</v>
      </c>
      <c r="N285" s="29">
        <v>-869246919.34000003</v>
      </c>
      <c r="O285">
        <f t="shared" si="4"/>
        <v>4681000</v>
      </c>
    </row>
    <row r="286" spans="2:15">
      <c r="B286" s="32">
        <v>4682000</v>
      </c>
      <c r="C286" s="33"/>
      <c r="D286" s="104" t="s">
        <v>467</v>
      </c>
      <c r="E286" s="105"/>
      <c r="F286" s="106"/>
      <c r="G286" s="107"/>
      <c r="H286" s="106"/>
      <c r="I286" s="25"/>
      <c r="J286" s="25"/>
      <c r="K286" s="25"/>
      <c r="L286" s="25"/>
      <c r="M286" s="25"/>
      <c r="N286" s="29">
        <v>0</v>
      </c>
      <c r="O286">
        <f t="shared" si="4"/>
        <v>4682000</v>
      </c>
    </row>
    <row r="287" spans="2:15">
      <c r="B287" s="32">
        <v>4682100</v>
      </c>
      <c r="C287" s="33"/>
      <c r="D287" s="104" t="s">
        <v>468</v>
      </c>
      <c r="E287" s="105"/>
      <c r="F287" s="106"/>
      <c r="G287" s="107"/>
      <c r="H287" s="106"/>
      <c r="I287" s="25"/>
      <c r="J287" s="25"/>
      <c r="K287" s="25"/>
      <c r="L287" s="25"/>
      <c r="M287" s="25"/>
      <c r="N287" s="29">
        <v>0</v>
      </c>
      <c r="O287">
        <f t="shared" si="4"/>
        <v>4682100</v>
      </c>
    </row>
    <row r="288" spans="2:15">
      <c r="B288" s="32">
        <v>4682200</v>
      </c>
      <c r="C288" s="33"/>
      <c r="D288" s="104" t="s">
        <v>469</v>
      </c>
      <c r="E288" s="105"/>
      <c r="F288" s="106"/>
      <c r="G288" s="107"/>
      <c r="H288" s="106"/>
      <c r="I288" s="25"/>
      <c r="J288" s="25"/>
      <c r="K288" s="25"/>
      <c r="L288" s="25"/>
      <c r="M288" s="25"/>
      <c r="N288" s="29">
        <v>0</v>
      </c>
      <c r="O288">
        <f t="shared" si="4"/>
        <v>4682200</v>
      </c>
    </row>
    <row r="289" spans="2:15">
      <c r="B289" s="32">
        <v>4690000</v>
      </c>
      <c r="C289" s="33"/>
      <c r="D289" s="104" t="s">
        <v>470</v>
      </c>
      <c r="E289" s="105"/>
      <c r="F289" s="106"/>
      <c r="G289" s="107"/>
      <c r="H289" s="106"/>
      <c r="I289" s="25"/>
      <c r="J289" s="25"/>
      <c r="K289" s="25"/>
      <c r="L289" s="25"/>
      <c r="M289" s="25"/>
      <c r="N289" s="29">
        <v>0</v>
      </c>
      <c r="O289">
        <f t="shared" si="4"/>
        <v>4690000</v>
      </c>
    </row>
    <row r="290" spans="2:15">
      <c r="B290" s="32">
        <v>4700000</v>
      </c>
      <c r="C290" s="33"/>
      <c r="D290" s="104" t="s">
        <v>471</v>
      </c>
      <c r="E290" s="105"/>
      <c r="F290" s="106"/>
      <c r="G290" s="107"/>
      <c r="H290" s="106"/>
      <c r="I290" s="25"/>
      <c r="J290" s="25"/>
      <c r="K290" s="25"/>
      <c r="L290" s="25"/>
      <c r="M290" s="25"/>
      <c r="N290" s="29">
        <v>0</v>
      </c>
      <c r="O290">
        <f t="shared" si="4"/>
        <v>4700000</v>
      </c>
    </row>
    <row r="291" spans="2:15">
      <c r="B291" s="32">
        <v>4760000</v>
      </c>
      <c r="C291" s="33"/>
      <c r="D291" s="104" t="s">
        <v>472</v>
      </c>
      <c r="E291" s="105"/>
      <c r="F291" s="106"/>
      <c r="G291" s="107"/>
      <c r="H291" s="106"/>
      <c r="I291" s="25"/>
      <c r="J291" s="25"/>
      <c r="K291" s="25"/>
      <c r="L291" s="25"/>
      <c r="M291" s="25"/>
      <c r="N291" s="29">
        <v>0</v>
      </c>
      <c r="O291">
        <f t="shared" si="4"/>
        <v>4760000</v>
      </c>
    </row>
    <row r="292" spans="2:15">
      <c r="B292" s="32">
        <v>4770000</v>
      </c>
      <c r="C292" s="33"/>
      <c r="D292" s="104" t="s">
        <v>473</v>
      </c>
      <c r="E292" s="105"/>
      <c r="F292" s="106"/>
      <c r="G292" s="107"/>
      <c r="H292" s="106"/>
      <c r="I292" s="25"/>
      <c r="J292" s="25"/>
      <c r="K292" s="25"/>
      <c r="L292" s="25"/>
      <c r="M292" s="25"/>
      <c r="N292" s="29">
        <v>0</v>
      </c>
      <c r="O292">
        <f t="shared" si="4"/>
        <v>4770000</v>
      </c>
    </row>
    <row r="293" spans="2:15">
      <c r="B293" s="32">
        <v>4800000</v>
      </c>
      <c r="C293" s="33"/>
      <c r="D293" s="104" t="s">
        <v>474</v>
      </c>
      <c r="E293" s="105"/>
      <c r="F293" s="106"/>
      <c r="G293" s="107"/>
      <c r="H293" s="106"/>
      <c r="I293" s="25"/>
      <c r="J293" s="25"/>
      <c r="K293" s="25"/>
      <c r="L293" s="25"/>
      <c r="M293" s="25"/>
      <c r="N293" s="29">
        <v>0</v>
      </c>
      <c r="O293">
        <f t="shared" si="4"/>
        <v>4800000</v>
      </c>
    </row>
    <row r="294" spans="2:15">
      <c r="B294" s="32">
        <v>4810000</v>
      </c>
      <c r="C294" s="33"/>
      <c r="D294" s="104" t="s">
        <v>103</v>
      </c>
      <c r="E294" s="105"/>
      <c r="F294" s="106"/>
      <c r="G294" s="107"/>
      <c r="H294" s="106"/>
      <c r="I294" s="26">
        <v>108679.97</v>
      </c>
      <c r="J294" s="25"/>
      <c r="K294" s="26">
        <v>1130623.47</v>
      </c>
      <c r="L294" s="25"/>
      <c r="M294" s="26">
        <v>1239303.44</v>
      </c>
      <c r="N294" s="29">
        <v>-1239303.44</v>
      </c>
      <c r="O294">
        <f t="shared" si="4"/>
        <v>4810000</v>
      </c>
    </row>
    <row r="295" spans="2:15">
      <c r="B295" s="32">
        <v>4830000</v>
      </c>
      <c r="C295" s="33"/>
      <c r="D295" s="104" t="s">
        <v>104</v>
      </c>
      <c r="E295" s="105"/>
      <c r="F295" s="106"/>
      <c r="G295" s="108">
        <v>2692738.34</v>
      </c>
      <c r="H295" s="106"/>
      <c r="I295" s="25"/>
      <c r="J295" s="25"/>
      <c r="K295" s="25"/>
      <c r="L295" s="26">
        <v>2692738.34</v>
      </c>
      <c r="M295" s="25"/>
      <c r="N295" s="29">
        <v>2692738.34</v>
      </c>
      <c r="O295">
        <f t="shared" si="4"/>
        <v>4830000</v>
      </c>
    </row>
    <row r="296" spans="2:15">
      <c r="B296" s="32">
        <v>4840000</v>
      </c>
      <c r="C296" s="33"/>
      <c r="D296" s="104" t="s">
        <v>475</v>
      </c>
      <c r="E296" s="105"/>
      <c r="F296" s="106"/>
      <c r="G296" s="107"/>
      <c r="H296" s="106"/>
      <c r="I296" s="25"/>
      <c r="J296" s="25"/>
      <c r="K296" s="25"/>
      <c r="L296" s="25"/>
      <c r="M296" s="25"/>
      <c r="N296" s="29">
        <v>0</v>
      </c>
      <c r="O296">
        <f t="shared" si="4"/>
        <v>4840000</v>
      </c>
    </row>
    <row r="297" spans="2:15">
      <c r="B297" s="32">
        <v>4860000</v>
      </c>
      <c r="C297" s="33"/>
      <c r="D297" s="104" t="s">
        <v>105</v>
      </c>
      <c r="E297" s="105"/>
      <c r="F297" s="106"/>
      <c r="G297" s="108">
        <v>5548840.9199999999</v>
      </c>
      <c r="H297" s="106"/>
      <c r="I297" s="25"/>
      <c r="J297" s="25"/>
      <c r="K297" s="26">
        <v>3327206.01</v>
      </c>
      <c r="L297" s="26">
        <v>2221634.91</v>
      </c>
      <c r="M297" s="25"/>
      <c r="N297" s="29">
        <v>2221634.91</v>
      </c>
      <c r="O297">
        <f t="shared" si="4"/>
        <v>4860000</v>
      </c>
    </row>
    <row r="298" spans="2:15">
      <c r="B298" s="32">
        <v>4870000</v>
      </c>
      <c r="C298" s="33"/>
      <c r="D298" s="104" t="s">
        <v>476</v>
      </c>
      <c r="E298" s="105"/>
      <c r="F298" s="106"/>
      <c r="G298" s="107"/>
      <c r="H298" s="106"/>
      <c r="I298" s="25"/>
      <c r="J298" s="25"/>
      <c r="K298" s="25"/>
      <c r="L298" s="25"/>
      <c r="M298" s="25"/>
      <c r="N298" s="29">
        <v>0</v>
      </c>
      <c r="O298">
        <f t="shared" si="4"/>
        <v>4870000</v>
      </c>
    </row>
    <row r="299" spans="2:15">
      <c r="B299" s="32">
        <v>4870100</v>
      </c>
      <c r="C299" s="33"/>
      <c r="D299" s="104" t="s">
        <v>106</v>
      </c>
      <c r="E299" s="105"/>
      <c r="F299" s="106"/>
      <c r="G299" s="107"/>
      <c r="H299" s="106"/>
      <c r="I299" s="26">
        <v>1463800</v>
      </c>
      <c r="J299" s="26">
        <v>1436700</v>
      </c>
      <c r="K299" s="25"/>
      <c r="L299" s="25"/>
      <c r="M299" s="26">
        <v>27100</v>
      </c>
      <c r="N299" s="29">
        <v>-27100</v>
      </c>
      <c r="O299">
        <f t="shared" si="4"/>
        <v>4870100</v>
      </c>
    </row>
    <row r="300" spans="2:15">
      <c r="B300" s="32">
        <v>4870200</v>
      </c>
      <c r="C300" s="33"/>
      <c r="D300" s="104" t="s">
        <v>107</v>
      </c>
      <c r="E300" s="105"/>
      <c r="F300" s="106"/>
      <c r="G300" s="107"/>
      <c r="H300" s="106"/>
      <c r="I300" s="26">
        <v>2400</v>
      </c>
      <c r="J300" s="26">
        <v>2400</v>
      </c>
      <c r="K300" s="25"/>
      <c r="L300" s="25"/>
      <c r="M300" s="25"/>
      <c r="N300" s="29">
        <v>0</v>
      </c>
      <c r="O300">
        <f t="shared" si="4"/>
        <v>4870200</v>
      </c>
    </row>
    <row r="301" spans="2:15">
      <c r="B301" s="32">
        <v>4870300</v>
      </c>
      <c r="C301" s="33"/>
      <c r="D301" s="104" t="s">
        <v>477</v>
      </c>
      <c r="E301" s="105"/>
      <c r="F301" s="106"/>
      <c r="G301" s="107"/>
      <c r="H301" s="106"/>
      <c r="I301" s="25"/>
      <c r="J301" s="25"/>
      <c r="K301" s="25"/>
      <c r="L301" s="25"/>
      <c r="M301" s="25"/>
      <c r="N301" s="29">
        <v>0</v>
      </c>
      <c r="O301">
        <f t="shared" si="4"/>
        <v>4870300</v>
      </c>
    </row>
    <row r="302" spans="2:15">
      <c r="B302" s="32">
        <v>4880000</v>
      </c>
      <c r="C302" s="33"/>
      <c r="D302" s="104" t="s">
        <v>478</v>
      </c>
      <c r="E302" s="105"/>
      <c r="F302" s="106"/>
      <c r="G302" s="107"/>
      <c r="H302" s="106"/>
      <c r="I302" s="25"/>
      <c r="J302" s="25"/>
      <c r="K302" s="25"/>
      <c r="L302" s="25"/>
      <c r="M302" s="25"/>
      <c r="N302" s="29">
        <v>0</v>
      </c>
      <c r="O302">
        <f t="shared" si="4"/>
        <v>4880000</v>
      </c>
    </row>
    <row r="303" spans="2:15">
      <c r="B303" s="32">
        <v>4893000</v>
      </c>
      <c r="C303" s="33"/>
      <c r="D303" s="104"/>
      <c r="E303" s="105"/>
      <c r="F303" s="106"/>
      <c r="G303" s="107"/>
      <c r="H303" s="106"/>
      <c r="I303" s="25"/>
      <c r="J303" s="25"/>
      <c r="K303" s="25"/>
      <c r="L303" s="25"/>
      <c r="M303" s="25"/>
      <c r="N303" s="29">
        <v>0</v>
      </c>
      <c r="O303">
        <f t="shared" si="4"/>
        <v>4893000</v>
      </c>
    </row>
    <row r="304" spans="2:15">
      <c r="B304" s="32">
        <v>4900000</v>
      </c>
      <c r="C304" s="33"/>
      <c r="D304" s="104" t="s">
        <v>479</v>
      </c>
      <c r="E304" s="105"/>
      <c r="F304" s="106"/>
      <c r="G304" s="107"/>
      <c r="H304" s="106"/>
      <c r="I304" s="25"/>
      <c r="J304" s="25"/>
      <c r="K304" s="25"/>
      <c r="L304" s="25"/>
      <c r="M304" s="25"/>
      <c r="N304" s="29">
        <v>0</v>
      </c>
      <c r="O304">
        <f t="shared" si="4"/>
        <v>4900000</v>
      </c>
    </row>
    <row r="305" spans="2:15">
      <c r="B305" s="32">
        <v>4901000</v>
      </c>
      <c r="C305" s="33"/>
      <c r="D305" s="104" t="s">
        <v>480</v>
      </c>
      <c r="E305" s="105"/>
      <c r="F305" s="106"/>
      <c r="G305" s="107"/>
      <c r="H305" s="106"/>
      <c r="I305" s="25"/>
      <c r="J305" s="25"/>
      <c r="K305" s="25"/>
      <c r="L305" s="25"/>
      <c r="M305" s="25"/>
      <c r="N305" s="29">
        <v>0</v>
      </c>
      <c r="O305">
        <f t="shared" si="4"/>
        <v>4901000</v>
      </c>
    </row>
    <row r="306" spans="2:15">
      <c r="B306" s="32">
        <v>4903000</v>
      </c>
      <c r="C306" s="33"/>
      <c r="D306" s="104" t="s">
        <v>481</v>
      </c>
      <c r="E306" s="105"/>
      <c r="F306" s="106"/>
      <c r="G306" s="107"/>
      <c r="H306" s="106"/>
      <c r="I306" s="25"/>
      <c r="J306" s="25"/>
      <c r="K306" s="25"/>
      <c r="L306" s="25"/>
      <c r="M306" s="25"/>
      <c r="N306" s="29">
        <v>0</v>
      </c>
      <c r="O306">
        <f t="shared" si="4"/>
        <v>4903000</v>
      </c>
    </row>
    <row r="307" spans="2:15">
      <c r="B307" s="32">
        <v>4904000</v>
      </c>
      <c r="C307" s="33"/>
      <c r="D307" s="104" t="s">
        <v>482</v>
      </c>
      <c r="E307" s="105"/>
      <c r="F307" s="106"/>
      <c r="G307" s="107"/>
      <c r="H307" s="106"/>
      <c r="I307" s="25"/>
      <c r="J307" s="25"/>
      <c r="K307" s="25"/>
      <c r="L307" s="25"/>
      <c r="M307" s="25"/>
      <c r="N307" s="29">
        <v>0</v>
      </c>
      <c r="O307">
        <f t="shared" si="4"/>
        <v>4904000</v>
      </c>
    </row>
    <row r="308" spans="2:15">
      <c r="B308" s="32">
        <v>4908000</v>
      </c>
      <c r="C308" s="33"/>
      <c r="D308" s="104" t="s">
        <v>483</v>
      </c>
      <c r="E308" s="105"/>
      <c r="F308" s="106"/>
      <c r="G308" s="107"/>
      <c r="H308" s="106"/>
      <c r="I308" s="25"/>
      <c r="J308" s="25"/>
      <c r="K308" s="25"/>
      <c r="L308" s="25"/>
      <c r="M308" s="25"/>
      <c r="N308" s="29">
        <v>0</v>
      </c>
      <c r="O308">
        <f t="shared" si="4"/>
        <v>4908000</v>
      </c>
    </row>
    <row r="309" spans="2:15">
      <c r="B309" s="32">
        <v>4910000</v>
      </c>
      <c r="C309" s="33"/>
      <c r="D309" s="104" t="s">
        <v>484</v>
      </c>
      <c r="E309" s="105"/>
      <c r="F309" s="106"/>
      <c r="G309" s="107"/>
      <c r="H309" s="106"/>
      <c r="I309" s="25"/>
      <c r="J309" s="25"/>
      <c r="K309" s="25"/>
      <c r="L309" s="25"/>
      <c r="M309" s="25"/>
      <c r="N309" s="29">
        <v>0</v>
      </c>
      <c r="O309">
        <f t="shared" si="4"/>
        <v>4910000</v>
      </c>
    </row>
    <row r="310" spans="2:15">
      <c r="B310" s="32">
        <v>4911000</v>
      </c>
      <c r="C310" s="33"/>
      <c r="D310" s="104" t="s">
        <v>485</v>
      </c>
      <c r="E310" s="105"/>
      <c r="F310" s="106"/>
      <c r="G310" s="107"/>
      <c r="H310" s="106"/>
      <c r="I310" s="25"/>
      <c r="J310" s="25"/>
      <c r="K310" s="25"/>
      <c r="L310" s="25"/>
      <c r="M310" s="25"/>
      <c r="N310" s="29">
        <v>0</v>
      </c>
      <c r="O310">
        <f t="shared" si="4"/>
        <v>4911000</v>
      </c>
    </row>
    <row r="311" spans="2:15">
      <c r="B311" s="32">
        <v>4913000</v>
      </c>
      <c r="C311" s="33"/>
      <c r="D311" s="104" t="s">
        <v>481</v>
      </c>
      <c r="E311" s="105"/>
      <c r="F311" s="106"/>
      <c r="G311" s="107"/>
      <c r="H311" s="106"/>
      <c r="I311" s="25"/>
      <c r="J311" s="25"/>
      <c r="K311" s="25"/>
      <c r="L311" s="25"/>
      <c r="M311" s="25"/>
      <c r="N311" s="29">
        <v>0</v>
      </c>
      <c r="O311">
        <f t="shared" si="4"/>
        <v>4913000</v>
      </c>
    </row>
    <row r="312" spans="2:15">
      <c r="B312" s="32">
        <v>4914000</v>
      </c>
      <c r="C312" s="33"/>
      <c r="D312" s="104" t="s">
        <v>486</v>
      </c>
      <c r="E312" s="105"/>
      <c r="F312" s="106"/>
      <c r="G312" s="107"/>
      <c r="H312" s="106"/>
      <c r="I312" s="25"/>
      <c r="J312" s="25"/>
      <c r="K312" s="25"/>
      <c r="L312" s="25"/>
      <c r="M312" s="25"/>
      <c r="N312" s="29">
        <v>0</v>
      </c>
      <c r="O312">
        <f t="shared" si="4"/>
        <v>4914000</v>
      </c>
    </row>
    <row r="313" spans="2:15">
      <c r="B313" s="32">
        <v>4916000</v>
      </c>
      <c r="C313" s="33"/>
      <c r="D313" s="104" t="s">
        <v>487</v>
      </c>
      <c r="E313" s="105"/>
      <c r="F313" s="106"/>
      <c r="G313" s="107"/>
      <c r="H313" s="106"/>
      <c r="I313" s="25"/>
      <c r="J313" s="25"/>
      <c r="K313" s="25"/>
      <c r="L313" s="25"/>
      <c r="M313" s="25"/>
      <c r="N313" s="29">
        <v>0</v>
      </c>
      <c r="O313">
        <f t="shared" si="4"/>
        <v>4916000</v>
      </c>
    </row>
    <row r="314" spans="2:15">
      <c r="B314" s="32">
        <v>4918000</v>
      </c>
      <c r="C314" s="33"/>
      <c r="D314" s="104" t="s">
        <v>488</v>
      </c>
      <c r="E314" s="105"/>
      <c r="F314" s="106"/>
      <c r="G314" s="107"/>
      <c r="H314" s="106"/>
      <c r="I314" s="25"/>
      <c r="J314" s="25"/>
      <c r="K314" s="25"/>
      <c r="L314" s="25"/>
      <c r="M314" s="25"/>
      <c r="N314" s="29">
        <v>0</v>
      </c>
      <c r="O314">
        <f t="shared" si="4"/>
        <v>4918000</v>
      </c>
    </row>
    <row r="315" spans="2:15">
      <c r="B315" s="32">
        <v>4999999</v>
      </c>
      <c r="C315" s="33"/>
      <c r="D315" s="104" t="s">
        <v>489</v>
      </c>
      <c r="E315" s="105"/>
      <c r="F315" s="106"/>
      <c r="G315" s="107"/>
      <c r="H315" s="106"/>
      <c r="I315" s="25"/>
      <c r="J315" s="25"/>
      <c r="K315" s="25"/>
      <c r="L315" s="25"/>
      <c r="M315" s="25"/>
      <c r="N315" s="29">
        <v>0</v>
      </c>
      <c r="O315">
        <f t="shared" si="4"/>
        <v>4999999</v>
      </c>
    </row>
    <row r="316" spans="2:15">
      <c r="B316" s="32">
        <v>5000000</v>
      </c>
      <c r="C316" s="33"/>
      <c r="D316" s="104" t="s">
        <v>490</v>
      </c>
      <c r="E316" s="105"/>
      <c r="F316" s="106"/>
      <c r="G316" s="107"/>
      <c r="H316" s="106"/>
      <c r="I316" s="25"/>
      <c r="J316" s="25"/>
      <c r="K316" s="25"/>
      <c r="L316" s="25"/>
      <c r="M316" s="25"/>
      <c r="N316" s="29">
        <v>0</v>
      </c>
      <c r="O316">
        <f t="shared" si="4"/>
        <v>5000000</v>
      </c>
    </row>
    <row r="317" spans="2:15">
      <c r="B317" s="32">
        <v>5000001</v>
      </c>
      <c r="C317" s="33"/>
      <c r="D317" s="104" t="s">
        <v>491</v>
      </c>
      <c r="E317" s="105"/>
      <c r="F317" s="106"/>
      <c r="G317" s="107"/>
      <c r="H317" s="106"/>
      <c r="I317" s="25"/>
      <c r="J317" s="25"/>
      <c r="K317" s="25"/>
      <c r="L317" s="25"/>
      <c r="M317" s="25"/>
      <c r="N317" s="29">
        <v>0</v>
      </c>
      <c r="O317">
        <f t="shared" si="4"/>
        <v>5000001</v>
      </c>
    </row>
    <row r="318" spans="2:15">
      <c r="B318" s="32">
        <v>5030000</v>
      </c>
      <c r="C318" s="33"/>
      <c r="D318" s="104" t="s">
        <v>492</v>
      </c>
      <c r="E318" s="105"/>
      <c r="F318" s="106"/>
      <c r="G318" s="107"/>
      <c r="H318" s="106"/>
      <c r="I318" s="25"/>
      <c r="J318" s="25"/>
      <c r="K318" s="25"/>
      <c r="L318" s="25"/>
      <c r="M318" s="25"/>
      <c r="N318" s="29">
        <v>0</v>
      </c>
      <c r="O318">
        <f t="shared" si="4"/>
        <v>5030000</v>
      </c>
    </row>
    <row r="319" spans="2:15">
      <c r="B319" s="32">
        <v>5040000</v>
      </c>
      <c r="C319" s="33"/>
      <c r="D319" s="104" t="s">
        <v>493</v>
      </c>
      <c r="E319" s="105"/>
      <c r="F319" s="106"/>
      <c r="G319" s="107"/>
      <c r="H319" s="106"/>
      <c r="I319" s="25"/>
      <c r="J319" s="25"/>
      <c r="K319" s="25"/>
      <c r="L319" s="25"/>
      <c r="M319" s="25"/>
      <c r="N319" s="29">
        <v>0</v>
      </c>
      <c r="O319">
        <f t="shared" si="4"/>
        <v>5040000</v>
      </c>
    </row>
    <row r="320" spans="2:15">
      <c r="B320" s="32">
        <v>5100000</v>
      </c>
      <c r="C320" s="33"/>
      <c r="D320" s="104" t="s">
        <v>494</v>
      </c>
      <c r="E320" s="105"/>
      <c r="F320" s="106"/>
      <c r="G320" s="107"/>
      <c r="H320" s="106"/>
      <c r="I320" s="25"/>
      <c r="J320" s="25"/>
      <c r="K320" s="25"/>
      <c r="L320" s="25"/>
      <c r="M320" s="25"/>
      <c r="N320" s="29">
        <v>0</v>
      </c>
      <c r="O320">
        <f t="shared" si="4"/>
        <v>5100000</v>
      </c>
    </row>
    <row r="321" spans="2:15">
      <c r="B321" s="32">
        <v>5110000</v>
      </c>
      <c r="C321" s="33"/>
      <c r="D321" s="104" t="s">
        <v>495</v>
      </c>
      <c r="E321" s="105"/>
      <c r="F321" s="106"/>
      <c r="G321" s="107"/>
      <c r="H321" s="106"/>
      <c r="I321" s="25"/>
      <c r="J321" s="25"/>
      <c r="K321" s="25"/>
      <c r="L321" s="25"/>
      <c r="M321" s="25"/>
      <c r="N321" s="29">
        <v>0</v>
      </c>
      <c r="O321">
        <f t="shared" si="4"/>
        <v>5110000</v>
      </c>
    </row>
    <row r="322" spans="2:15">
      <c r="B322" s="32">
        <v>5111000</v>
      </c>
      <c r="C322" s="33"/>
      <c r="D322" s="104" t="s">
        <v>496</v>
      </c>
      <c r="E322" s="105"/>
      <c r="F322" s="106"/>
      <c r="G322" s="107"/>
      <c r="H322" s="106"/>
      <c r="I322" s="25"/>
      <c r="J322" s="25"/>
      <c r="K322" s="25"/>
      <c r="L322" s="25"/>
      <c r="M322" s="25"/>
      <c r="N322" s="29">
        <v>0</v>
      </c>
      <c r="O322">
        <f t="shared" si="4"/>
        <v>5111000</v>
      </c>
    </row>
    <row r="323" spans="2:15">
      <c r="B323" s="32">
        <v>5114000</v>
      </c>
      <c r="C323" s="33"/>
      <c r="D323" s="104" t="s">
        <v>496</v>
      </c>
      <c r="E323" s="105"/>
      <c r="F323" s="106"/>
      <c r="G323" s="107"/>
      <c r="H323" s="106"/>
      <c r="I323" s="25"/>
      <c r="J323" s="25"/>
      <c r="K323" s="25"/>
      <c r="L323" s="25"/>
      <c r="M323" s="25"/>
      <c r="N323" s="29">
        <v>0</v>
      </c>
      <c r="O323">
        <f t="shared" si="4"/>
        <v>5114000</v>
      </c>
    </row>
    <row r="324" spans="2:15">
      <c r="B324" s="32">
        <v>5120000</v>
      </c>
      <c r="C324" s="33"/>
      <c r="D324" s="104" t="s">
        <v>497</v>
      </c>
      <c r="E324" s="105"/>
      <c r="F324" s="106"/>
      <c r="G324" s="107"/>
      <c r="H324" s="106"/>
      <c r="I324" s="25"/>
      <c r="J324" s="25"/>
      <c r="K324" s="25"/>
      <c r="L324" s="25"/>
      <c r="M324" s="25"/>
      <c r="N324" s="29">
        <v>0</v>
      </c>
      <c r="O324">
        <f t="shared" si="4"/>
        <v>5120000</v>
      </c>
    </row>
    <row r="325" spans="2:15">
      <c r="B325" s="32">
        <v>5121000</v>
      </c>
      <c r="C325" s="33"/>
      <c r="D325" s="104" t="s">
        <v>108</v>
      </c>
      <c r="E325" s="105"/>
      <c r="F325" s="106"/>
      <c r="G325" s="108">
        <v>7040407.5999999996</v>
      </c>
      <c r="H325" s="106"/>
      <c r="I325" s="25"/>
      <c r="J325" s="25"/>
      <c r="K325" s="26">
        <v>5943041.0499999998</v>
      </c>
      <c r="L325" s="26">
        <v>1097366.55</v>
      </c>
      <c r="M325" s="25"/>
      <c r="N325" s="29">
        <v>1097366.55</v>
      </c>
      <c r="O325">
        <f t="shared" si="4"/>
        <v>5121000</v>
      </c>
    </row>
    <row r="326" spans="2:15">
      <c r="B326" s="32">
        <v>5122000</v>
      </c>
      <c r="C326" s="33"/>
      <c r="D326" s="104" t="s">
        <v>109</v>
      </c>
      <c r="E326" s="105"/>
      <c r="F326" s="106"/>
      <c r="G326" s="108">
        <v>944689.05</v>
      </c>
      <c r="H326" s="106"/>
      <c r="I326" s="25"/>
      <c r="J326" s="25"/>
      <c r="K326" s="26">
        <v>424118.77</v>
      </c>
      <c r="L326" s="26">
        <v>520570.28</v>
      </c>
      <c r="M326" s="25"/>
      <c r="N326" s="29">
        <v>520570.28</v>
      </c>
      <c r="O326">
        <f t="shared" si="4"/>
        <v>5122000</v>
      </c>
    </row>
    <row r="327" spans="2:15">
      <c r="B327" s="32">
        <v>5123000</v>
      </c>
      <c r="C327" s="33"/>
      <c r="D327" s="104" t="s">
        <v>110</v>
      </c>
      <c r="E327" s="105"/>
      <c r="F327" s="106"/>
      <c r="G327" s="108">
        <v>14038200.779999999</v>
      </c>
      <c r="H327" s="106"/>
      <c r="I327" s="25"/>
      <c r="J327" s="26">
        <v>2345688.11</v>
      </c>
      <c r="K327" s="25"/>
      <c r="L327" s="26">
        <v>16383888.890000001</v>
      </c>
      <c r="M327" s="25"/>
      <c r="N327" s="29">
        <v>16383888.890000001</v>
      </c>
      <c r="O327">
        <f t="shared" si="4"/>
        <v>5123000</v>
      </c>
    </row>
    <row r="328" spans="2:15">
      <c r="B328" s="32">
        <v>5124000</v>
      </c>
      <c r="C328" s="33"/>
      <c r="D328" s="104" t="s">
        <v>111</v>
      </c>
      <c r="E328" s="105"/>
      <c r="F328" s="106"/>
      <c r="G328" s="108">
        <v>886982.5</v>
      </c>
      <c r="H328" s="106"/>
      <c r="I328" s="25"/>
      <c r="J328" s="25"/>
      <c r="K328" s="26">
        <v>841781.69</v>
      </c>
      <c r="L328" s="26">
        <v>45200.81</v>
      </c>
      <c r="M328" s="25"/>
      <c r="N328" s="29">
        <v>45200.81</v>
      </c>
      <c r="O328">
        <f t="shared" si="4"/>
        <v>5124000</v>
      </c>
    </row>
    <row r="329" spans="2:15">
      <c r="B329" s="32">
        <v>5125000</v>
      </c>
      <c r="C329" s="33"/>
      <c r="D329" s="104" t="s">
        <v>112</v>
      </c>
      <c r="E329" s="105"/>
      <c r="F329" s="106"/>
      <c r="G329" s="108">
        <v>1729205.23</v>
      </c>
      <c r="H329" s="106"/>
      <c r="I329" s="25"/>
      <c r="J329" s="26">
        <v>121612.98</v>
      </c>
      <c r="K329" s="25"/>
      <c r="L329" s="26">
        <v>1850818.21</v>
      </c>
      <c r="M329" s="25"/>
      <c r="N329" s="29">
        <v>1850818.21</v>
      </c>
      <c r="O329">
        <f t="shared" si="4"/>
        <v>5125000</v>
      </c>
    </row>
    <row r="330" spans="2:15">
      <c r="B330" s="32">
        <v>5126000</v>
      </c>
      <c r="C330" s="33"/>
      <c r="D330" s="104" t="s">
        <v>113</v>
      </c>
      <c r="E330" s="105"/>
      <c r="F330" s="106"/>
      <c r="G330" s="108">
        <v>1388810.45</v>
      </c>
      <c r="H330" s="106"/>
      <c r="I330" s="25"/>
      <c r="J330" s="25"/>
      <c r="K330" s="26">
        <v>1236661.29</v>
      </c>
      <c r="L330" s="26">
        <v>152149.16</v>
      </c>
      <c r="M330" s="25"/>
      <c r="N330" s="29">
        <v>152149.16</v>
      </c>
      <c r="O330">
        <f t="shared" si="4"/>
        <v>5126000</v>
      </c>
    </row>
    <row r="331" spans="2:15">
      <c r="B331" s="32">
        <v>5127000</v>
      </c>
      <c r="C331" s="33"/>
      <c r="D331" s="104" t="s">
        <v>114</v>
      </c>
      <c r="E331" s="105"/>
      <c r="F331" s="106"/>
      <c r="G331" s="108">
        <v>1349231.5</v>
      </c>
      <c r="H331" s="106"/>
      <c r="I331" s="25"/>
      <c r="J331" s="26">
        <v>2160340</v>
      </c>
      <c r="K331" s="25"/>
      <c r="L331" s="26">
        <v>3509571.5</v>
      </c>
      <c r="M331" s="25"/>
      <c r="N331" s="29">
        <v>3509571.5</v>
      </c>
      <c r="O331">
        <f t="shared" si="4"/>
        <v>5127000</v>
      </c>
    </row>
    <row r="332" spans="2:15">
      <c r="B332" s="32">
        <v>5190000</v>
      </c>
      <c r="C332" s="33"/>
      <c r="D332" s="104" t="s">
        <v>498</v>
      </c>
      <c r="E332" s="105"/>
      <c r="F332" s="106"/>
      <c r="G332" s="107"/>
      <c r="H332" s="106"/>
      <c r="I332" s="25"/>
      <c r="J332" s="25"/>
      <c r="K332" s="25"/>
      <c r="L332" s="25"/>
      <c r="M332" s="25"/>
      <c r="N332" s="29">
        <v>0</v>
      </c>
      <c r="O332">
        <f t="shared" ref="O332:O395" si="5">B332+0</f>
        <v>5190000</v>
      </c>
    </row>
    <row r="333" spans="2:15">
      <c r="B333" s="32">
        <v>5200000</v>
      </c>
      <c r="C333" s="33"/>
      <c r="D333" s="104" t="s">
        <v>499</v>
      </c>
      <c r="E333" s="105"/>
      <c r="F333" s="106"/>
      <c r="G333" s="107"/>
      <c r="H333" s="106"/>
      <c r="I333" s="25"/>
      <c r="J333" s="25"/>
      <c r="K333" s="25"/>
      <c r="L333" s="25"/>
      <c r="M333" s="25"/>
      <c r="N333" s="29">
        <v>0</v>
      </c>
      <c r="O333">
        <f t="shared" si="5"/>
        <v>5200000</v>
      </c>
    </row>
    <row r="334" spans="2:15">
      <c r="B334" s="32">
        <v>5300000</v>
      </c>
      <c r="C334" s="33"/>
      <c r="D334" s="104" t="s">
        <v>500</v>
      </c>
      <c r="E334" s="105"/>
      <c r="F334" s="106"/>
      <c r="G334" s="107"/>
      <c r="H334" s="106"/>
      <c r="I334" s="25"/>
      <c r="J334" s="25"/>
      <c r="K334" s="25"/>
      <c r="L334" s="25"/>
      <c r="M334" s="25"/>
      <c r="N334" s="29">
        <v>0</v>
      </c>
      <c r="O334">
        <f t="shared" si="5"/>
        <v>5300000</v>
      </c>
    </row>
    <row r="335" spans="2:15">
      <c r="B335" s="32">
        <v>5310000</v>
      </c>
      <c r="C335" s="33"/>
      <c r="D335" s="104" t="s">
        <v>501</v>
      </c>
      <c r="E335" s="105"/>
      <c r="F335" s="106"/>
      <c r="G335" s="107"/>
      <c r="H335" s="106"/>
      <c r="I335" s="25"/>
      <c r="J335" s="25"/>
      <c r="K335" s="25"/>
      <c r="L335" s="25"/>
      <c r="M335" s="25"/>
      <c r="N335" s="29">
        <v>0</v>
      </c>
      <c r="O335">
        <f t="shared" si="5"/>
        <v>5310000</v>
      </c>
    </row>
    <row r="336" spans="2:15">
      <c r="B336" s="32">
        <v>5311000</v>
      </c>
      <c r="C336" s="33"/>
      <c r="D336" s="104" t="s">
        <v>115</v>
      </c>
      <c r="E336" s="105"/>
      <c r="F336" s="106"/>
      <c r="G336" s="108">
        <v>1039138.88</v>
      </c>
      <c r="H336" s="106"/>
      <c r="I336" s="25"/>
      <c r="J336" s="26">
        <v>683329.21</v>
      </c>
      <c r="K336" s="25"/>
      <c r="L336" s="26">
        <v>1722468.09</v>
      </c>
      <c r="M336" s="25"/>
      <c r="N336" s="29">
        <v>1722468.09</v>
      </c>
      <c r="O336">
        <f t="shared" si="5"/>
        <v>5311000</v>
      </c>
    </row>
    <row r="337" spans="2:15">
      <c r="B337" s="32">
        <v>5312000</v>
      </c>
      <c r="C337" s="33"/>
      <c r="D337" s="104" t="s">
        <v>116</v>
      </c>
      <c r="E337" s="105"/>
      <c r="F337" s="106"/>
      <c r="G337" s="108">
        <v>180553.57</v>
      </c>
      <c r="H337" s="106"/>
      <c r="I337" s="25"/>
      <c r="J337" s="26">
        <v>50469.45</v>
      </c>
      <c r="K337" s="25"/>
      <c r="L337" s="26">
        <v>231023.02</v>
      </c>
      <c r="M337" s="25"/>
      <c r="N337" s="29">
        <v>231023.02</v>
      </c>
      <c r="O337">
        <f t="shared" si="5"/>
        <v>5312000</v>
      </c>
    </row>
    <row r="338" spans="2:15">
      <c r="B338" s="32">
        <v>5313000</v>
      </c>
      <c r="C338" s="33"/>
      <c r="D338" s="104" t="s">
        <v>117</v>
      </c>
      <c r="E338" s="105"/>
      <c r="F338" s="106"/>
      <c r="G338" s="108">
        <v>85396</v>
      </c>
      <c r="H338" s="106"/>
      <c r="I338" s="25"/>
      <c r="J338" s="25"/>
      <c r="K338" s="26">
        <v>48218.25</v>
      </c>
      <c r="L338" s="26">
        <v>37177.75</v>
      </c>
      <c r="M338" s="25"/>
      <c r="N338" s="29">
        <v>37177.75</v>
      </c>
      <c r="O338">
        <f t="shared" si="5"/>
        <v>5313000</v>
      </c>
    </row>
    <row r="339" spans="2:15">
      <c r="B339" s="32">
        <v>5314000</v>
      </c>
      <c r="C339" s="33"/>
      <c r="D339" s="104" t="s">
        <v>118</v>
      </c>
      <c r="E339" s="105"/>
      <c r="F339" s="106"/>
      <c r="G339" s="108">
        <v>144558</v>
      </c>
      <c r="H339" s="106"/>
      <c r="I339" s="25"/>
      <c r="J339" s="26">
        <v>39510</v>
      </c>
      <c r="K339" s="25"/>
      <c r="L339" s="26">
        <v>184068</v>
      </c>
      <c r="M339" s="25"/>
      <c r="N339" s="29">
        <v>184068</v>
      </c>
      <c r="O339">
        <f t="shared" si="5"/>
        <v>5314000</v>
      </c>
    </row>
    <row r="340" spans="2:15">
      <c r="B340" s="32">
        <v>5315000</v>
      </c>
      <c r="C340" s="33"/>
      <c r="D340" s="104" t="s">
        <v>119</v>
      </c>
      <c r="E340" s="105"/>
      <c r="F340" s="106"/>
      <c r="G340" s="108">
        <v>103286</v>
      </c>
      <c r="H340" s="106"/>
      <c r="I340" s="25"/>
      <c r="J340" s="26">
        <v>61425</v>
      </c>
      <c r="K340" s="25"/>
      <c r="L340" s="26">
        <v>164711</v>
      </c>
      <c r="M340" s="25"/>
      <c r="N340" s="29">
        <v>164711</v>
      </c>
      <c r="O340">
        <f t="shared" si="5"/>
        <v>5315000</v>
      </c>
    </row>
    <row r="341" spans="2:15">
      <c r="B341" s="32">
        <v>5321000</v>
      </c>
      <c r="C341" s="33"/>
      <c r="D341" s="104" t="s">
        <v>502</v>
      </c>
      <c r="E341" s="105"/>
      <c r="F341" s="106"/>
      <c r="G341" s="107"/>
      <c r="H341" s="106"/>
      <c r="I341" s="25"/>
      <c r="J341" s="25"/>
      <c r="K341" s="25"/>
      <c r="L341" s="25"/>
      <c r="M341" s="25"/>
      <c r="N341" s="29">
        <v>0</v>
      </c>
      <c r="O341">
        <f t="shared" si="5"/>
        <v>5321000</v>
      </c>
    </row>
    <row r="342" spans="2:15">
      <c r="B342" s="32">
        <v>5322000</v>
      </c>
      <c r="C342" s="33"/>
      <c r="D342" s="104" t="s">
        <v>503</v>
      </c>
      <c r="E342" s="105"/>
      <c r="F342" s="106"/>
      <c r="G342" s="107"/>
      <c r="H342" s="106"/>
      <c r="I342" s="25"/>
      <c r="J342" s="25"/>
      <c r="K342" s="25"/>
      <c r="L342" s="25"/>
      <c r="M342" s="25"/>
      <c r="N342" s="29">
        <v>0</v>
      </c>
      <c r="O342">
        <f t="shared" si="5"/>
        <v>5322000</v>
      </c>
    </row>
    <row r="343" spans="2:15">
      <c r="B343" s="32">
        <v>5328000</v>
      </c>
      <c r="C343" s="33"/>
      <c r="D343" s="104" t="s">
        <v>504</v>
      </c>
      <c r="E343" s="105"/>
      <c r="F343" s="106"/>
      <c r="G343" s="107"/>
      <c r="H343" s="106"/>
      <c r="I343" s="25"/>
      <c r="J343" s="25"/>
      <c r="K343" s="25"/>
      <c r="L343" s="25"/>
      <c r="M343" s="25"/>
      <c r="N343" s="29">
        <v>0</v>
      </c>
      <c r="O343">
        <f t="shared" si="5"/>
        <v>5328000</v>
      </c>
    </row>
    <row r="344" spans="2:15">
      <c r="B344" s="32">
        <v>5400000</v>
      </c>
      <c r="C344" s="33"/>
      <c r="D344" s="104" t="s">
        <v>505</v>
      </c>
      <c r="E344" s="105"/>
      <c r="F344" s="106"/>
      <c r="G344" s="107"/>
      <c r="H344" s="106"/>
      <c r="I344" s="25"/>
      <c r="J344" s="25"/>
      <c r="K344" s="25"/>
      <c r="L344" s="25"/>
      <c r="M344" s="25"/>
      <c r="N344" s="29">
        <v>0</v>
      </c>
      <c r="O344">
        <f t="shared" si="5"/>
        <v>5400000</v>
      </c>
    </row>
    <row r="345" spans="2:15">
      <c r="B345" s="32">
        <v>5401000</v>
      </c>
      <c r="C345" s="33"/>
      <c r="D345" s="104" t="s">
        <v>506</v>
      </c>
      <c r="E345" s="105"/>
      <c r="F345" s="106"/>
      <c r="G345" s="107"/>
      <c r="H345" s="106"/>
      <c r="I345" s="25"/>
      <c r="J345" s="25"/>
      <c r="K345" s="25"/>
      <c r="L345" s="25"/>
      <c r="M345" s="25"/>
      <c r="N345" s="29">
        <v>0</v>
      </c>
      <c r="O345">
        <f t="shared" si="5"/>
        <v>5401000</v>
      </c>
    </row>
    <row r="346" spans="2:15">
      <c r="B346" s="32">
        <v>5404000</v>
      </c>
      <c r="C346" s="33"/>
      <c r="D346" s="104" t="s">
        <v>507</v>
      </c>
      <c r="E346" s="105"/>
      <c r="F346" s="106"/>
      <c r="G346" s="107"/>
      <c r="H346" s="106"/>
      <c r="I346" s="25"/>
      <c r="J346" s="25"/>
      <c r="K346" s="25"/>
      <c r="L346" s="25"/>
      <c r="M346" s="25"/>
      <c r="N346" s="29">
        <v>0</v>
      </c>
      <c r="O346">
        <f t="shared" si="5"/>
        <v>5404000</v>
      </c>
    </row>
    <row r="347" spans="2:15">
      <c r="B347" s="32">
        <v>5410000</v>
      </c>
      <c r="C347" s="33"/>
      <c r="D347" s="104" t="s">
        <v>508</v>
      </c>
      <c r="E347" s="105"/>
      <c r="F347" s="106"/>
      <c r="G347" s="107"/>
      <c r="H347" s="106"/>
      <c r="I347" s="25"/>
      <c r="J347" s="25"/>
      <c r="K347" s="25"/>
      <c r="L347" s="25"/>
      <c r="M347" s="25"/>
      <c r="N347" s="29">
        <v>0</v>
      </c>
      <c r="O347">
        <f t="shared" si="5"/>
        <v>5410000</v>
      </c>
    </row>
    <row r="348" spans="2:15">
      <c r="B348" s="32">
        <v>5411000</v>
      </c>
      <c r="C348" s="33"/>
      <c r="D348" s="104" t="s">
        <v>509</v>
      </c>
      <c r="E348" s="105"/>
      <c r="F348" s="106"/>
      <c r="G348" s="107"/>
      <c r="H348" s="106"/>
      <c r="I348" s="25"/>
      <c r="J348" s="25"/>
      <c r="K348" s="25"/>
      <c r="L348" s="25"/>
      <c r="M348" s="25"/>
      <c r="N348" s="29">
        <v>0</v>
      </c>
      <c r="O348">
        <f t="shared" si="5"/>
        <v>5411000</v>
      </c>
    </row>
    <row r="349" spans="2:15">
      <c r="B349" s="32">
        <v>5414000</v>
      </c>
      <c r="C349" s="33"/>
      <c r="D349" s="104" t="s">
        <v>510</v>
      </c>
      <c r="E349" s="105"/>
      <c r="F349" s="106"/>
      <c r="G349" s="107"/>
      <c r="H349" s="106"/>
      <c r="I349" s="25"/>
      <c r="J349" s="25"/>
      <c r="K349" s="25"/>
      <c r="L349" s="25"/>
      <c r="M349" s="25"/>
      <c r="N349" s="29">
        <v>0</v>
      </c>
      <c r="O349">
        <f t="shared" si="5"/>
        <v>5414000</v>
      </c>
    </row>
    <row r="350" spans="2:15">
      <c r="B350" s="32">
        <v>5420000</v>
      </c>
      <c r="C350" s="33"/>
      <c r="D350" s="104" t="s">
        <v>511</v>
      </c>
      <c r="E350" s="105"/>
      <c r="F350" s="106"/>
      <c r="G350" s="107"/>
      <c r="H350" s="106"/>
      <c r="I350" s="25"/>
      <c r="J350" s="25"/>
      <c r="K350" s="25"/>
      <c r="L350" s="25"/>
      <c r="M350" s="25"/>
      <c r="N350" s="29">
        <v>0</v>
      </c>
      <c r="O350">
        <f t="shared" si="5"/>
        <v>5420000</v>
      </c>
    </row>
    <row r="351" spans="2:15">
      <c r="B351" s="32">
        <v>5421000</v>
      </c>
      <c r="C351" s="33"/>
      <c r="D351" s="104" t="s">
        <v>512</v>
      </c>
      <c r="E351" s="105"/>
      <c r="F351" s="106"/>
      <c r="G351" s="107"/>
      <c r="H351" s="106"/>
      <c r="I351" s="25"/>
      <c r="J351" s="25"/>
      <c r="K351" s="25"/>
      <c r="L351" s="25"/>
      <c r="M351" s="25"/>
      <c r="N351" s="29">
        <v>0</v>
      </c>
      <c r="O351">
        <f t="shared" si="5"/>
        <v>5421000</v>
      </c>
    </row>
    <row r="352" spans="2:15">
      <c r="B352" s="32">
        <v>5424000</v>
      </c>
      <c r="C352" s="33"/>
      <c r="D352" s="104" t="s">
        <v>513</v>
      </c>
      <c r="E352" s="105"/>
      <c r="F352" s="106"/>
      <c r="G352" s="107"/>
      <c r="H352" s="106"/>
      <c r="I352" s="25"/>
      <c r="J352" s="25"/>
      <c r="K352" s="25"/>
      <c r="L352" s="25"/>
      <c r="M352" s="25"/>
      <c r="N352" s="29">
        <v>0</v>
      </c>
      <c r="O352">
        <f t="shared" si="5"/>
        <v>5424000</v>
      </c>
    </row>
    <row r="353" spans="2:15">
      <c r="B353" s="32">
        <v>5430000</v>
      </c>
      <c r="C353" s="33"/>
      <c r="D353" s="104" t="s">
        <v>514</v>
      </c>
      <c r="E353" s="105"/>
      <c r="F353" s="106"/>
      <c r="G353" s="107"/>
      <c r="H353" s="106"/>
      <c r="I353" s="25"/>
      <c r="J353" s="25"/>
      <c r="K353" s="25"/>
      <c r="L353" s="25"/>
      <c r="M353" s="25"/>
      <c r="N353" s="29">
        <v>0</v>
      </c>
      <c r="O353">
        <f t="shared" si="5"/>
        <v>5430000</v>
      </c>
    </row>
    <row r="354" spans="2:15">
      <c r="B354" s="32">
        <v>5431000</v>
      </c>
      <c r="C354" s="33"/>
      <c r="D354" s="104" t="s">
        <v>515</v>
      </c>
      <c r="E354" s="105"/>
      <c r="F354" s="106"/>
      <c r="G354" s="107"/>
      <c r="H354" s="106"/>
      <c r="I354" s="25"/>
      <c r="J354" s="25"/>
      <c r="K354" s="25"/>
      <c r="L354" s="25"/>
      <c r="M354" s="25"/>
      <c r="N354" s="29">
        <v>0</v>
      </c>
      <c r="O354">
        <f t="shared" si="5"/>
        <v>5431000</v>
      </c>
    </row>
    <row r="355" spans="2:15">
      <c r="B355" s="32">
        <v>5434000</v>
      </c>
      <c r="C355" s="33"/>
      <c r="D355" s="104" t="s">
        <v>516</v>
      </c>
      <c r="E355" s="105"/>
      <c r="F355" s="106"/>
      <c r="G355" s="107"/>
      <c r="H355" s="106"/>
      <c r="I355" s="25"/>
      <c r="J355" s="25"/>
      <c r="K355" s="25"/>
      <c r="L355" s="25"/>
      <c r="M355" s="25"/>
      <c r="N355" s="29">
        <v>0</v>
      </c>
      <c r="O355">
        <f t="shared" si="5"/>
        <v>5434000</v>
      </c>
    </row>
    <row r="356" spans="2:15">
      <c r="B356" s="32">
        <v>5440000</v>
      </c>
      <c r="C356" s="33"/>
      <c r="D356" s="104" t="s">
        <v>517</v>
      </c>
      <c r="E356" s="105"/>
      <c r="F356" s="106"/>
      <c r="G356" s="107"/>
      <c r="H356" s="106"/>
      <c r="I356" s="25"/>
      <c r="J356" s="25"/>
      <c r="K356" s="25"/>
      <c r="L356" s="25"/>
      <c r="M356" s="25"/>
      <c r="N356" s="29">
        <v>0</v>
      </c>
      <c r="O356">
        <f t="shared" si="5"/>
        <v>5440000</v>
      </c>
    </row>
    <row r="357" spans="2:15">
      <c r="B357" s="32">
        <v>5441000</v>
      </c>
      <c r="C357" s="33"/>
      <c r="D357" s="104" t="s">
        <v>518</v>
      </c>
      <c r="E357" s="105"/>
      <c r="F357" s="106"/>
      <c r="G357" s="107"/>
      <c r="H357" s="106"/>
      <c r="I357" s="25"/>
      <c r="J357" s="25"/>
      <c r="K357" s="25"/>
      <c r="L357" s="25"/>
      <c r="M357" s="25"/>
      <c r="N357" s="29">
        <v>0</v>
      </c>
      <c r="O357">
        <f t="shared" si="5"/>
        <v>5441000</v>
      </c>
    </row>
    <row r="358" spans="2:15">
      <c r="B358" s="32">
        <v>5444000</v>
      </c>
      <c r="C358" s="33"/>
      <c r="D358" s="104" t="s">
        <v>519</v>
      </c>
      <c r="E358" s="105"/>
      <c r="F358" s="106"/>
      <c r="G358" s="107"/>
      <c r="H358" s="106"/>
      <c r="I358" s="25"/>
      <c r="J358" s="25"/>
      <c r="K358" s="25"/>
      <c r="L358" s="25"/>
      <c r="M358" s="25"/>
      <c r="N358" s="29">
        <v>0</v>
      </c>
      <c r="O358">
        <f t="shared" si="5"/>
        <v>5444000</v>
      </c>
    </row>
    <row r="359" spans="2:15">
      <c r="B359" s="32">
        <v>5470000</v>
      </c>
      <c r="C359" s="33"/>
      <c r="D359" s="104" t="s">
        <v>520</v>
      </c>
      <c r="E359" s="105"/>
      <c r="F359" s="106"/>
      <c r="G359" s="107"/>
      <c r="H359" s="106"/>
      <c r="I359" s="25"/>
      <c r="J359" s="25"/>
      <c r="K359" s="25"/>
      <c r="L359" s="25"/>
      <c r="M359" s="25"/>
      <c r="N359" s="29">
        <v>0</v>
      </c>
      <c r="O359">
        <f t="shared" si="5"/>
        <v>5470000</v>
      </c>
    </row>
    <row r="360" spans="2:15">
      <c r="B360" s="32">
        <v>5471000</v>
      </c>
      <c r="C360" s="33"/>
      <c r="D360" s="104" t="s">
        <v>521</v>
      </c>
      <c r="E360" s="105"/>
      <c r="F360" s="106"/>
      <c r="G360" s="107"/>
      <c r="H360" s="106"/>
      <c r="I360" s="25"/>
      <c r="J360" s="25"/>
      <c r="K360" s="25"/>
      <c r="L360" s="25"/>
      <c r="M360" s="25"/>
      <c r="N360" s="29">
        <v>0</v>
      </c>
      <c r="O360">
        <f t="shared" si="5"/>
        <v>5471000</v>
      </c>
    </row>
    <row r="361" spans="2:15">
      <c r="B361" s="32">
        <v>5472000</v>
      </c>
      <c r="C361" s="33"/>
      <c r="D361" s="104" t="s">
        <v>522</v>
      </c>
      <c r="E361" s="105"/>
      <c r="F361" s="106"/>
      <c r="G361" s="107"/>
      <c r="H361" s="106"/>
      <c r="I361" s="25"/>
      <c r="J361" s="25"/>
      <c r="K361" s="25"/>
      <c r="L361" s="25"/>
      <c r="M361" s="25"/>
      <c r="N361" s="29">
        <v>0</v>
      </c>
      <c r="O361">
        <f t="shared" si="5"/>
        <v>5472000</v>
      </c>
    </row>
    <row r="362" spans="2:15">
      <c r="B362" s="32">
        <v>5500000</v>
      </c>
      <c r="C362" s="33"/>
      <c r="D362" s="104" t="s">
        <v>523</v>
      </c>
      <c r="E362" s="105"/>
      <c r="F362" s="106"/>
      <c r="G362" s="107"/>
      <c r="H362" s="106"/>
      <c r="I362" s="25"/>
      <c r="J362" s="25"/>
      <c r="K362" s="25"/>
      <c r="L362" s="25"/>
      <c r="M362" s="25"/>
      <c r="N362" s="29">
        <v>0</v>
      </c>
      <c r="O362">
        <f t="shared" si="5"/>
        <v>5500000</v>
      </c>
    </row>
    <row r="363" spans="2:15">
      <c r="B363" s="32">
        <v>5510000</v>
      </c>
      <c r="C363" s="33"/>
      <c r="D363" s="104" t="s">
        <v>524</v>
      </c>
      <c r="E363" s="105"/>
      <c r="F363" s="106"/>
      <c r="G363" s="107"/>
      <c r="H363" s="106"/>
      <c r="I363" s="25"/>
      <c r="J363" s="25"/>
      <c r="K363" s="25"/>
      <c r="L363" s="25"/>
      <c r="M363" s="25"/>
      <c r="N363" s="29">
        <v>0</v>
      </c>
      <c r="O363">
        <f t="shared" si="5"/>
        <v>5510000</v>
      </c>
    </row>
    <row r="364" spans="2:15">
      <c r="B364" s="32">
        <v>5511000</v>
      </c>
      <c r="C364" s="33"/>
      <c r="D364" s="104" t="s">
        <v>525</v>
      </c>
      <c r="E364" s="105"/>
      <c r="F364" s="106"/>
      <c r="G364" s="107"/>
      <c r="H364" s="106"/>
      <c r="I364" s="25"/>
      <c r="J364" s="25"/>
      <c r="K364" s="25"/>
      <c r="L364" s="25"/>
      <c r="M364" s="25"/>
      <c r="N364" s="29">
        <v>0</v>
      </c>
      <c r="O364">
        <f t="shared" si="5"/>
        <v>5511000</v>
      </c>
    </row>
    <row r="365" spans="2:15">
      <c r="B365" s="32">
        <v>5512000</v>
      </c>
      <c r="C365" s="33"/>
      <c r="D365" s="104" t="s">
        <v>526</v>
      </c>
      <c r="E365" s="105"/>
      <c r="F365" s="106"/>
      <c r="G365" s="107"/>
      <c r="H365" s="106"/>
      <c r="I365" s="25"/>
      <c r="J365" s="25"/>
      <c r="K365" s="25"/>
      <c r="L365" s="25"/>
      <c r="M365" s="25"/>
      <c r="N365" s="29">
        <v>0</v>
      </c>
      <c r="O365">
        <f t="shared" si="5"/>
        <v>5512000</v>
      </c>
    </row>
    <row r="366" spans="2:15">
      <c r="B366" s="32">
        <v>5520000</v>
      </c>
      <c r="C366" s="33"/>
      <c r="D366" s="104" t="s">
        <v>527</v>
      </c>
      <c r="E366" s="105"/>
      <c r="F366" s="106"/>
      <c r="G366" s="107"/>
      <c r="H366" s="106"/>
      <c r="I366" s="25"/>
      <c r="J366" s="25"/>
      <c r="K366" s="25"/>
      <c r="L366" s="25"/>
      <c r="M366" s="25"/>
      <c r="N366" s="29">
        <v>0</v>
      </c>
      <c r="O366">
        <f t="shared" si="5"/>
        <v>5520000</v>
      </c>
    </row>
    <row r="367" spans="2:15">
      <c r="B367" s="32">
        <v>5590000</v>
      </c>
      <c r="C367" s="33"/>
      <c r="D367" s="104" t="s">
        <v>528</v>
      </c>
      <c r="E367" s="105"/>
      <c r="F367" s="106"/>
      <c r="G367" s="107"/>
      <c r="H367" s="106"/>
      <c r="I367" s="25"/>
      <c r="J367" s="25"/>
      <c r="K367" s="25"/>
      <c r="L367" s="25"/>
      <c r="M367" s="25"/>
      <c r="N367" s="29">
        <v>0</v>
      </c>
      <c r="O367">
        <f t="shared" si="5"/>
        <v>5590000</v>
      </c>
    </row>
    <row r="368" spans="2:15">
      <c r="B368" s="32">
        <v>5800000</v>
      </c>
      <c r="C368" s="33"/>
      <c r="D368" s="104" t="s">
        <v>529</v>
      </c>
      <c r="E368" s="105"/>
      <c r="F368" s="106"/>
      <c r="G368" s="107"/>
      <c r="H368" s="106"/>
      <c r="I368" s="25"/>
      <c r="J368" s="25"/>
      <c r="K368" s="25"/>
      <c r="L368" s="25"/>
      <c r="M368" s="25"/>
      <c r="N368" s="29">
        <v>0</v>
      </c>
      <c r="O368">
        <f t="shared" si="5"/>
        <v>5800000</v>
      </c>
    </row>
    <row r="369" spans="2:15">
      <c r="B369" s="32">
        <v>5810000</v>
      </c>
      <c r="C369" s="33"/>
      <c r="D369" s="104" t="s">
        <v>530</v>
      </c>
      <c r="E369" s="105"/>
      <c r="F369" s="106"/>
      <c r="G369" s="107"/>
      <c r="H369" s="106"/>
      <c r="I369" s="25"/>
      <c r="J369" s="25"/>
      <c r="K369" s="25"/>
      <c r="L369" s="25"/>
      <c r="M369" s="25"/>
      <c r="N369" s="29">
        <v>0</v>
      </c>
      <c r="O369">
        <f t="shared" si="5"/>
        <v>5810000</v>
      </c>
    </row>
    <row r="370" spans="2:15">
      <c r="B370" s="32">
        <v>5820000</v>
      </c>
      <c r="C370" s="33"/>
      <c r="D370" s="104" t="s">
        <v>531</v>
      </c>
      <c r="E370" s="105"/>
      <c r="F370" s="106"/>
      <c r="G370" s="107"/>
      <c r="H370" s="106"/>
      <c r="I370" s="25"/>
      <c r="J370" s="25"/>
      <c r="K370" s="25"/>
      <c r="L370" s="25"/>
      <c r="M370" s="25"/>
      <c r="N370" s="29">
        <v>0</v>
      </c>
      <c r="O370">
        <f t="shared" si="5"/>
        <v>5820000</v>
      </c>
    </row>
    <row r="371" spans="2:15">
      <c r="B371" s="32">
        <v>5830000</v>
      </c>
      <c r="C371" s="33"/>
      <c r="D371" s="104" t="s">
        <v>532</v>
      </c>
      <c r="E371" s="105"/>
      <c r="F371" s="106"/>
      <c r="G371" s="107"/>
      <c r="H371" s="106"/>
      <c r="I371" s="25"/>
      <c r="J371" s="25"/>
      <c r="K371" s="25"/>
      <c r="L371" s="25"/>
      <c r="M371" s="25"/>
      <c r="N371" s="29">
        <v>0</v>
      </c>
      <c r="O371">
        <f t="shared" si="5"/>
        <v>5830000</v>
      </c>
    </row>
    <row r="372" spans="2:15">
      <c r="B372" s="32">
        <v>5840000</v>
      </c>
      <c r="C372" s="33"/>
      <c r="D372" s="104" t="s">
        <v>533</v>
      </c>
      <c r="E372" s="105"/>
      <c r="F372" s="106"/>
      <c r="G372" s="107"/>
      <c r="H372" s="106"/>
      <c r="I372" s="26">
        <v>6764.56</v>
      </c>
      <c r="J372" s="25"/>
      <c r="K372" s="26">
        <v>1035.69</v>
      </c>
      <c r="L372" s="25"/>
      <c r="M372" s="26">
        <v>7800.25</v>
      </c>
      <c r="N372" s="29">
        <v>-7800.25</v>
      </c>
      <c r="O372">
        <f t="shared" si="5"/>
        <v>5840000</v>
      </c>
    </row>
    <row r="373" spans="2:15">
      <c r="B373" s="32">
        <v>5900000</v>
      </c>
      <c r="C373" s="33"/>
      <c r="D373" s="104" t="s">
        <v>534</v>
      </c>
      <c r="E373" s="105"/>
      <c r="F373" s="106"/>
      <c r="G373" s="107"/>
      <c r="H373" s="106"/>
      <c r="I373" s="25"/>
      <c r="J373" s="25"/>
      <c r="K373" s="25"/>
      <c r="L373" s="25"/>
      <c r="M373" s="25"/>
      <c r="N373" s="29">
        <v>0</v>
      </c>
      <c r="O373">
        <f t="shared" si="5"/>
        <v>5900000</v>
      </c>
    </row>
    <row r="374" spans="2:15">
      <c r="B374" s="32">
        <v>5903000</v>
      </c>
      <c r="C374" s="33"/>
      <c r="D374" s="104" t="s">
        <v>535</v>
      </c>
      <c r="E374" s="105"/>
      <c r="F374" s="106"/>
      <c r="G374" s="107"/>
      <c r="H374" s="106"/>
      <c r="I374" s="25"/>
      <c r="J374" s="25"/>
      <c r="K374" s="25"/>
      <c r="L374" s="25"/>
      <c r="M374" s="25"/>
      <c r="N374" s="29">
        <v>0</v>
      </c>
      <c r="O374">
        <f t="shared" si="5"/>
        <v>5903000</v>
      </c>
    </row>
    <row r="375" spans="2:15">
      <c r="B375" s="32">
        <v>5905000</v>
      </c>
      <c r="C375" s="33"/>
      <c r="D375" s="104" t="s">
        <v>536</v>
      </c>
      <c r="E375" s="105"/>
      <c r="F375" s="106"/>
      <c r="G375" s="107"/>
      <c r="H375" s="106"/>
      <c r="I375" s="25"/>
      <c r="J375" s="25"/>
      <c r="K375" s="25"/>
      <c r="L375" s="25"/>
      <c r="M375" s="25"/>
      <c r="N375" s="29">
        <v>0</v>
      </c>
      <c r="O375">
        <f t="shared" si="5"/>
        <v>5905000</v>
      </c>
    </row>
    <row r="376" spans="2:15">
      <c r="B376" s="32">
        <v>5990000</v>
      </c>
      <c r="C376" s="33"/>
      <c r="D376" s="104" t="s">
        <v>537</v>
      </c>
      <c r="E376" s="105"/>
      <c r="F376" s="106"/>
      <c r="G376" s="107"/>
      <c r="H376" s="106"/>
      <c r="I376" s="25"/>
      <c r="J376" s="25"/>
      <c r="K376" s="25"/>
      <c r="L376" s="25"/>
      <c r="M376" s="25"/>
      <c r="N376" s="29">
        <v>0</v>
      </c>
      <c r="O376">
        <f t="shared" si="5"/>
        <v>5990000</v>
      </c>
    </row>
    <row r="377" spans="2:15">
      <c r="B377" s="32">
        <v>6000000</v>
      </c>
      <c r="C377" s="33"/>
      <c r="D377" s="104" t="s">
        <v>538</v>
      </c>
      <c r="E377" s="105"/>
      <c r="F377" s="106"/>
      <c r="G377" s="107"/>
      <c r="H377" s="106"/>
      <c r="I377" s="25"/>
      <c r="J377" s="25"/>
      <c r="K377" s="25"/>
      <c r="L377" s="25"/>
      <c r="M377" s="25"/>
      <c r="N377" s="29">
        <v>0</v>
      </c>
      <c r="O377">
        <f t="shared" si="5"/>
        <v>6000000</v>
      </c>
    </row>
    <row r="378" spans="2:15">
      <c r="B378" s="32">
        <v>6000001</v>
      </c>
      <c r="C378" s="33"/>
      <c r="D378" s="104" t="s">
        <v>539</v>
      </c>
      <c r="E378" s="105"/>
      <c r="F378" s="106"/>
      <c r="G378" s="107"/>
      <c r="H378" s="106"/>
      <c r="I378" s="25"/>
      <c r="J378" s="25"/>
      <c r="K378" s="25"/>
      <c r="L378" s="25"/>
      <c r="M378" s="25"/>
      <c r="N378" s="29">
        <v>0</v>
      </c>
      <c r="O378">
        <f t="shared" si="5"/>
        <v>6000001</v>
      </c>
    </row>
    <row r="379" spans="2:15">
      <c r="B379" s="32">
        <v>6010000</v>
      </c>
      <c r="C379" s="33"/>
      <c r="D379" s="104" t="s">
        <v>540</v>
      </c>
      <c r="E379" s="105"/>
      <c r="F379" s="106"/>
      <c r="G379" s="107"/>
      <c r="H379" s="106"/>
      <c r="I379" s="25"/>
      <c r="J379" s="25"/>
      <c r="K379" s="25"/>
      <c r="L379" s="25"/>
      <c r="M379" s="25"/>
      <c r="N379" s="29">
        <v>0</v>
      </c>
      <c r="O379">
        <f t="shared" si="5"/>
        <v>6010000</v>
      </c>
    </row>
    <row r="380" spans="2:15">
      <c r="B380" s="32">
        <v>6010100</v>
      </c>
      <c r="C380" s="33"/>
      <c r="D380" s="104" t="s">
        <v>122</v>
      </c>
      <c r="E380" s="105"/>
      <c r="F380" s="106"/>
      <c r="G380" s="108">
        <v>4373415.32</v>
      </c>
      <c r="H380" s="106"/>
      <c r="I380" s="25"/>
      <c r="J380" s="26">
        <v>396020.54</v>
      </c>
      <c r="K380" s="25"/>
      <c r="L380" s="26">
        <v>396020.54</v>
      </c>
      <c r="M380" s="25"/>
      <c r="N380" s="29">
        <v>396020.54</v>
      </c>
      <c r="O380">
        <f t="shared" si="5"/>
        <v>6010100</v>
      </c>
    </row>
    <row r="381" spans="2:15">
      <c r="B381" s="32">
        <v>6010200</v>
      </c>
      <c r="C381" s="33"/>
      <c r="D381" s="104" t="s">
        <v>123</v>
      </c>
      <c r="E381" s="105"/>
      <c r="F381" s="106"/>
      <c r="G381" s="108">
        <v>2678619.4500000002</v>
      </c>
      <c r="H381" s="106"/>
      <c r="I381" s="25"/>
      <c r="J381" s="26">
        <v>1051136.8400000001</v>
      </c>
      <c r="K381" s="25"/>
      <c r="L381" s="26">
        <v>1051136.8400000001</v>
      </c>
      <c r="M381" s="25"/>
      <c r="N381" s="29">
        <v>1051136.8400000001</v>
      </c>
      <c r="O381">
        <f t="shared" si="5"/>
        <v>6010200</v>
      </c>
    </row>
    <row r="382" spans="2:15">
      <c r="B382" s="32">
        <v>6010300</v>
      </c>
      <c r="C382" s="33"/>
      <c r="D382" s="104" t="s">
        <v>124</v>
      </c>
      <c r="E382" s="105"/>
      <c r="F382" s="106"/>
      <c r="G382" s="108">
        <v>538687.68999999994</v>
      </c>
      <c r="H382" s="106"/>
      <c r="I382" s="25"/>
      <c r="J382" s="26">
        <v>531338</v>
      </c>
      <c r="K382" s="25"/>
      <c r="L382" s="26">
        <v>531338</v>
      </c>
      <c r="M382" s="25"/>
      <c r="N382" s="29">
        <v>531338</v>
      </c>
      <c r="O382">
        <f t="shared" si="5"/>
        <v>6010300</v>
      </c>
    </row>
    <row r="383" spans="2:15">
      <c r="B383" s="32">
        <v>6010400</v>
      </c>
      <c r="C383" s="33"/>
      <c r="D383" s="104" t="s">
        <v>125</v>
      </c>
      <c r="E383" s="105"/>
      <c r="F383" s="106"/>
      <c r="G383" s="108">
        <v>14148526.34</v>
      </c>
      <c r="H383" s="106"/>
      <c r="I383" s="25"/>
      <c r="J383" s="26">
        <v>10431714.83</v>
      </c>
      <c r="K383" s="25"/>
      <c r="L383" s="26">
        <v>10431714.83</v>
      </c>
      <c r="M383" s="25"/>
      <c r="N383" s="29">
        <v>10431714.83</v>
      </c>
      <c r="O383">
        <f t="shared" si="5"/>
        <v>6010400</v>
      </c>
    </row>
    <row r="384" spans="2:15">
      <c r="B384" s="32">
        <v>6010500</v>
      </c>
      <c r="C384" s="33"/>
      <c r="D384" s="104" t="s">
        <v>126</v>
      </c>
      <c r="E384" s="105"/>
      <c r="F384" s="106"/>
      <c r="G384" s="107"/>
      <c r="H384" s="106"/>
      <c r="I384" s="26">
        <v>92914.5</v>
      </c>
      <c r="J384" s="26">
        <v>652076.32999999996</v>
      </c>
      <c r="K384" s="25"/>
      <c r="L384" s="26">
        <v>652076.32999999996</v>
      </c>
      <c r="M384" s="25"/>
      <c r="N384" s="29">
        <v>652076.32999999996</v>
      </c>
      <c r="O384">
        <f t="shared" si="5"/>
        <v>6010500</v>
      </c>
    </row>
    <row r="385" spans="2:15">
      <c r="B385" s="32">
        <v>6011000</v>
      </c>
      <c r="C385" s="33"/>
      <c r="D385" s="104" t="s">
        <v>541</v>
      </c>
      <c r="E385" s="105"/>
      <c r="F385" s="106"/>
      <c r="G385" s="107"/>
      <c r="H385" s="106"/>
      <c r="I385" s="25"/>
      <c r="J385" s="25"/>
      <c r="K385" s="25"/>
      <c r="L385" s="25"/>
      <c r="M385" s="25"/>
      <c r="N385" s="29">
        <v>0</v>
      </c>
      <c r="O385">
        <f t="shared" si="5"/>
        <v>6011000</v>
      </c>
    </row>
    <row r="386" spans="2:15">
      <c r="B386" s="32">
        <v>6012000</v>
      </c>
      <c r="C386" s="33"/>
      <c r="D386" s="104" t="s">
        <v>127</v>
      </c>
      <c r="E386" s="105"/>
      <c r="F386" s="106"/>
      <c r="G386" s="108">
        <v>3360618.41</v>
      </c>
      <c r="H386" s="106"/>
      <c r="I386" s="25"/>
      <c r="J386" s="26">
        <v>2116920.2200000002</v>
      </c>
      <c r="K386" s="25"/>
      <c r="L386" s="26">
        <v>2116920.2200000002</v>
      </c>
      <c r="M386" s="25"/>
      <c r="N386" s="29">
        <v>2116920.2200000002</v>
      </c>
      <c r="O386">
        <f t="shared" si="5"/>
        <v>6012000</v>
      </c>
    </row>
    <row r="387" spans="2:15">
      <c r="B387" s="32">
        <v>6012300</v>
      </c>
      <c r="C387" s="33"/>
      <c r="D387" s="104" t="s">
        <v>354</v>
      </c>
      <c r="E387" s="105"/>
      <c r="F387" s="106"/>
      <c r="G387" s="107"/>
      <c r="H387" s="106"/>
      <c r="I387" s="25"/>
      <c r="J387" s="25"/>
      <c r="K387" s="25"/>
      <c r="L387" s="25"/>
      <c r="M387" s="25"/>
      <c r="N387" s="29">
        <v>0</v>
      </c>
      <c r="O387">
        <f t="shared" si="5"/>
        <v>6012300</v>
      </c>
    </row>
    <row r="388" spans="2:15">
      <c r="B388" s="32">
        <v>6012400</v>
      </c>
      <c r="C388" s="33"/>
      <c r="D388" s="104" t="s">
        <v>128</v>
      </c>
      <c r="E388" s="105"/>
      <c r="F388" s="106"/>
      <c r="G388" s="108">
        <v>16795.5</v>
      </c>
      <c r="H388" s="106"/>
      <c r="I388" s="25"/>
      <c r="J388" s="26">
        <v>11000</v>
      </c>
      <c r="K388" s="25"/>
      <c r="L388" s="26">
        <v>11000</v>
      </c>
      <c r="M388" s="25"/>
      <c r="N388" s="29">
        <v>11000</v>
      </c>
      <c r="O388">
        <f t="shared" si="5"/>
        <v>6012400</v>
      </c>
    </row>
    <row r="389" spans="2:15">
      <c r="B389" s="32">
        <v>6012500</v>
      </c>
      <c r="C389" s="33"/>
      <c r="D389" s="104" t="s">
        <v>355</v>
      </c>
      <c r="E389" s="105"/>
      <c r="F389" s="106"/>
      <c r="G389" s="107"/>
      <c r="H389" s="106"/>
      <c r="I389" s="25"/>
      <c r="J389" s="25"/>
      <c r="K389" s="25"/>
      <c r="L389" s="25"/>
      <c r="M389" s="25"/>
      <c r="N389" s="29">
        <v>0</v>
      </c>
      <c r="O389">
        <f t="shared" si="5"/>
        <v>6012500</v>
      </c>
    </row>
    <row r="390" spans="2:15">
      <c r="B390" s="32">
        <v>6012600</v>
      </c>
      <c r="C390" s="33"/>
      <c r="D390" s="104" t="s">
        <v>356</v>
      </c>
      <c r="E390" s="105"/>
      <c r="F390" s="106"/>
      <c r="G390" s="107"/>
      <c r="H390" s="106"/>
      <c r="I390" s="25"/>
      <c r="J390" s="25"/>
      <c r="K390" s="25"/>
      <c r="L390" s="25"/>
      <c r="M390" s="25"/>
      <c r="N390" s="29">
        <v>0</v>
      </c>
      <c r="O390">
        <f t="shared" si="5"/>
        <v>6012600</v>
      </c>
    </row>
    <row r="391" spans="2:15">
      <c r="B391" s="32">
        <v>6012700</v>
      </c>
      <c r="C391" s="33"/>
      <c r="D391" s="104" t="s">
        <v>352</v>
      </c>
      <c r="E391" s="105"/>
      <c r="F391" s="106"/>
      <c r="G391" s="107"/>
      <c r="H391" s="106"/>
      <c r="I391" s="25"/>
      <c r="J391" s="25"/>
      <c r="K391" s="25"/>
      <c r="L391" s="25"/>
      <c r="M391" s="25"/>
      <c r="N391" s="29">
        <v>0</v>
      </c>
      <c r="O391">
        <f t="shared" si="5"/>
        <v>6012700</v>
      </c>
    </row>
    <row r="392" spans="2:15">
      <c r="B392" s="32">
        <v>6020000</v>
      </c>
      <c r="C392" s="33"/>
      <c r="D392" s="104" t="s">
        <v>542</v>
      </c>
      <c r="E392" s="105"/>
      <c r="F392" s="106"/>
      <c r="G392" s="107"/>
      <c r="H392" s="106"/>
      <c r="I392" s="25"/>
      <c r="J392" s="25"/>
      <c r="K392" s="25"/>
      <c r="L392" s="25"/>
      <c r="M392" s="25"/>
      <c r="N392" s="29">
        <v>0</v>
      </c>
      <c r="O392">
        <f t="shared" si="5"/>
        <v>6020000</v>
      </c>
    </row>
    <row r="393" spans="2:15">
      <c r="B393" s="32">
        <v>6026000</v>
      </c>
      <c r="C393" s="33"/>
      <c r="D393" s="104" t="s">
        <v>543</v>
      </c>
      <c r="E393" s="105"/>
      <c r="F393" s="106"/>
      <c r="G393" s="107"/>
      <c r="H393" s="106"/>
      <c r="I393" s="25"/>
      <c r="J393" s="25"/>
      <c r="K393" s="25"/>
      <c r="L393" s="25"/>
      <c r="M393" s="25"/>
      <c r="N393" s="29">
        <v>0</v>
      </c>
      <c r="O393">
        <f t="shared" si="5"/>
        <v>6026000</v>
      </c>
    </row>
    <row r="394" spans="2:15">
      <c r="B394" s="32">
        <v>6027000</v>
      </c>
      <c r="C394" s="33"/>
      <c r="D394" s="104" t="s">
        <v>43</v>
      </c>
      <c r="E394" s="105"/>
      <c r="F394" s="106"/>
      <c r="G394" s="108">
        <v>408306.6</v>
      </c>
      <c r="H394" s="106"/>
      <c r="I394" s="25"/>
      <c r="J394" s="26">
        <v>399672.92</v>
      </c>
      <c r="K394" s="25"/>
      <c r="L394" s="26">
        <v>399672.92</v>
      </c>
      <c r="M394" s="25"/>
      <c r="N394" s="29">
        <v>399672.92</v>
      </c>
      <c r="O394">
        <f t="shared" si="5"/>
        <v>6027000</v>
      </c>
    </row>
    <row r="395" spans="2:15">
      <c r="B395" s="32">
        <v>6030000</v>
      </c>
      <c r="C395" s="33"/>
      <c r="D395" s="104" t="s">
        <v>544</v>
      </c>
      <c r="E395" s="105"/>
      <c r="F395" s="106"/>
      <c r="G395" s="107"/>
      <c r="H395" s="106"/>
      <c r="I395" s="25"/>
      <c r="J395" s="25"/>
      <c r="K395" s="25"/>
      <c r="L395" s="25"/>
      <c r="M395" s="25"/>
      <c r="N395" s="29">
        <v>0</v>
      </c>
      <c r="O395">
        <f t="shared" si="5"/>
        <v>6030000</v>
      </c>
    </row>
    <row r="396" spans="2:15">
      <c r="B396" s="32">
        <v>6030100</v>
      </c>
      <c r="C396" s="33"/>
      <c r="D396" s="104" t="s">
        <v>545</v>
      </c>
      <c r="E396" s="105"/>
      <c r="F396" s="106"/>
      <c r="G396" s="107"/>
      <c r="H396" s="106"/>
      <c r="I396" s="25"/>
      <c r="J396" s="25"/>
      <c r="K396" s="25"/>
      <c r="L396" s="25"/>
      <c r="M396" s="25"/>
      <c r="N396" s="29">
        <v>0</v>
      </c>
      <c r="O396">
        <f t="shared" ref="O396:O459" si="6">B396+0</f>
        <v>6030100</v>
      </c>
    </row>
    <row r="397" spans="2:15">
      <c r="B397" s="32">
        <v>6030200</v>
      </c>
      <c r="C397" s="33"/>
      <c r="D397" s="104" t="s">
        <v>546</v>
      </c>
      <c r="E397" s="105"/>
      <c r="F397" s="106"/>
      <c r="G397" s="107"/>
      <c r="H397" s="106"/>
      <c r="I397" s="25"/>
      <c r="J397" s="25"/>
      <c r="K397" s="25"/>
      <c r="L397" s="25"/>
      <c r="M397" s="25"/>
      <c r="N397" s="29">
        <v>0</v>
      </c>
      <c r="O397">
        <f t="shared" si="6"/>
        <v>6030200</v>
      </c>
    </row>
    <row r="398" spans="2:15">
      <c r="B398" s="32">
        <v>6030300</v>
      </c>
      <c r="C398" s="33"/>
      <c r="D398" s="104" t="s">
        <v>547</v>
      </c>
      <c r="E398" s="105"/>
      <c r="F398" s="106"/>
      <c r="G398" s="107"/>
      <c r="H398" s="106"/>
      <c r="I398" s="25"/>
      <c r="J398" s="25"/>
      <c r="K398" s="25"/>
      <c r="L398" s="25"/>
      <c r="M398" s="25"/>
      <c r="N398" s="29">
        <v>0</v>
      </c>
      <c r="O398">
        <f t="shared" si="6"/>
        <v>6030300</v>
      </c>
    </row>
    <row r="399" spans="2:15">
      <c r="B399" s="32">
        <v>6030400</v>
      </c>
      <c r="C399" s="33"/>
      <c r="D399" s="104" t="s">
        <v>548</v>
      </c>
      <c r="E399" s="105"/>
      <c r="F399" s="106"/>
      <c r="G399" s="107"/>
      <c r="H399" s="106"/>
      <c r="I399" s="25"/>
      <c r="J399" s="25"/>
      <c r="K399" s="25"/>
      <c r="L399" s="25"/>
      <c r="M399" s="25"/>
      <c r="N399" s="29">
        <v>0</v>
      </c>
      <c r="O399">
        <f t="shared" si="6"/>
        <v>6030400</v>
      </c>
    </row>
    <row r="400" spans="2:15">
      <c r="B400" s="32">
        <v>6034000</v>
      </c>
      <c r="C400" s="33"/>
      <c r="D400" s="104" t="s">
        <v>549</v>
      </c>
      <c r="E400" s="105"/>
      <c r="F400" s="106"/>
      <c r="G400" s="107"/>
      <c r="H400" s="106"/>
      <c r="I400" s="25"/>
      <c r="J400" s="25"/>
      <c r="K400" s="25"/>
      <c r="L400" s="25"/>
      <c r="M400" s="25"/>
      <c r="N400" s="29">
        <v>0</v>
      </c>
      <c r="O400">
        <f t="shared" si="6"/>
        <v>6034000</v>
      </c>
    </row>
    <row r="401" spans="2:15">
      <c r="B401" s="32">
        <v>6040000</v>
      </c>
      <c r="C401" s="33"/>
      <c r="D401" s="104" t="s">
        <v>550</v>
      </c>
      <c r="E401" s="105"/>
      <c r="F401" s="106"/>
      <c r="G401" s="107"/>
      <c r="H401" s="106"/>
      <c r="I401" s="25"/>
      <c r="J401" s="25"/>
      <c r="K401" s="25"/>
      <c r="L401" s="25"/>
      <c r="M401" s="25"/>
      <c r="N401" s="29">
        <v>0</v>
      </c>
      <c r="O401">
        <f t="shared" si="6"/>
        <v>6040000</v>
      </c>
    </row>
    <row r="402" spans="2:15">
      <c r="B402" s="32">
        <v>6041000</v>
      </c>
      <c r="C402" s="33"/>
      <c r="D402" s="104" t="s">
        <v>129</v>
      </c>
      <c r="E402" s="105"/>
      <c r="F402" s="106"/>
      <c r="G402" s="108">
        <v>959747.44</v>
      </c>
      <c r="H402" s="106"/>
      <c r="I402" s="25"/>
      <c r="J402" s="26">
        <v>988402.96</v>
      </c>
      <c r="K402" s="25"/>
      <c r="L402" s="26">
        <v>988402.96</v>
      </c>
      <c r="M402" s="25"/>
      <c r="N402" s="29">
        <v>988402.96</v>
      </c>
      <c r="O402">
        <f t="shared" si="6"/>
        <v>6041000</v>
      </c>
    </row>
    <row r="403" spans="2:15">
      <c r="B403" s="32">
        <v>6042000</v>
      </c>
      <c r="C403" s="33"/>
      <c r="D403" s="104" t="s">
        <v>130</v>
      </c>
      <c r="E403" s="105"/>
      <c r="F403" s="106"/>
      <c r="G403" s="108">
        <v>110780</v>
      </c>
      <c r="H403" s="106"/>
      <c r="I403" s="25"/>
      <c r="J403" s="26">
        <v>88420</v>
      </c>
      <c r="K403" s="25"/>
      <c r="L403" s="26">
        <v>88420</v>
      </c>
      <c r="M403" s="25"/>
      <c r="N403" s="29">
        <v>88420</v>
      </c>
      <c r="O403">
        <f t="shared" si="6"/>
        <v>6042000</v>
      </c>
    </row>
    <row r="404" spans="2:15">
      <c r="B404" s="32">
        <v>6043000</v>
      </c>
      <c r="C404" s="33"/>
      <c r="D404" s="104" t="s">
        <v>551</v>
      </c>
      <c r="E404" s="105"/>
      <c r="F404" s="106"/>
      <c r="G404" s="107"/>
      <c r="H404" s="106"/>
      <c r="I404" s="25"/>
      <c r="J404" s="25"/>
      <c r="K404" s="25"/>
      <c r="L404" s="25"/>
      <c r="M404" s="25"/>
      <c r="N404" s="29">
        <v>0</v>
      </c>
      <c r="O404">
        <f t="shared" si="6"/>
        <v>6043000</v>
      </c>
    </row>
    <row r="405" spans="2:15">
      <c r="B405" s="32">
        <v>6050000</v>
      </c>
      <c r="C405" s="33"/>
      <c r="D405" s="104" t="s">
        <v>552</v>
      </c>
      <c r="E405" s="105"/>
      <c r="F405" s="106"/>
      <c r="G405" s="107"/>
      <c r="H405" s="106"/>
      <c r="I405" s="25"/>
      <c r="J405" s="25"/>
      <c r="K405" s="25"/>
      <c r="L405" s="25"/>
      <c r="M405" s="25"/>
      <c r="N405" s="29">
        <v>0</v>
      </c>
      <c r="O405">
        <f t="shared" si="6"/>
        <v>6050000</v>
      </c>
    </row>
    <row r="406" spans="2:15">
      <c r="B406" s="32">
        <v>6050100</v>
      </c>
      <c r="C406" s="33"/>
      <c r="D406" s="104" t="s">
        <v>553</v>
      </c>
      <c r="E406" s="105"/>
      <c r="F406" s="106"/>
      <c r="G406" s="107"/>
      <c r="H406" s="106"/>
      <c r="I406" s="25"/>
      <c r="J406" s="25"/>
      <c r="K406" s="25"/>
      <c r="L406" s="25"/>
      <c r="M406" s="25"/>
      <c r="N406" s="29">
        <v>0</v>
      </c>
      <c r="O406">
        <f t="shared" si="6"/>
        <v>6050100</v>
      </c>
    </row>
    <row r="407" spans="2:15">
      <c r="B407" s="32">
        <v>6050101</v>
      </c>
      <c r="C407" s="33"/>
      <c r="D407" s="104" t="s">
        <v>131</v>
      </c>
      <c r="E407" s="105"/>
      <c r="F407" s="106"/>
      <c r="G407" s="108">
        <v>438400</v>
      </c>
      <c r="H407" s="106"/>
      <c r="I407" s="25"/>
      <c r="J407" s="26">
        <v>257250</v>
      </c>
      <c r="K407" s="25"/>
      <c r="L407" s="26">
        <v>257250</v>
      </c>
      <c r="M407" s="25"/>
      <c r="N407" s="29">
        <v>257250</v>
      </c>
      <c r="O407">
        <f t="shared" si="6"/>
        <v>6050101</v>
      </c>
    </row>
    <row r="408" spans="2:15">
      <c r="B408" s="32">
        <v>6050102</v>
      </c>
      <c r="C408" s="33"/>
      <c r="D408" s="104" t="s">
        <v>132</v>
      </c>
      <c r="E408" s="105"/>
      <c r="F408" s="106"/>
      <c r="G408" s="108">
        <v>115061095.72</v>
      </c>
      <c r="H408" s="106"/>
      <c r="I408" s="25"/>
      <c r="J408" s="26">
        <v>30702130.43</v>
      </c>
      <c r="K408" s="25"/>
      <c r="L408" s="26">
        <v>30702130.43</v>
      </c>
      <c r="M408" s="25"/>
      <c r="N408" s="29">
        <v>30702130.43</v>
      </c>
      <c r="O408">
        <f t="shared" si="6"/>
        <v>6050102</v>
      </c>
    </row>
    <row r="409" spans="2:15">
      <c r="B409" s="32">
        <v>6050103</v>
      </c>
      <c r="C409" s="33"/>
      <c r="D409" s="104" t="s">
        <v>133</v>
      </c>
      <c r="E409" s="105"/>
      <c r="F409" s="106"/>
      <c r="G409" s="108">
        <v>6820246</v>
      </c>
      <c r="H409" s="106"/>
      <c r="I409" s="25"/>
      <c r="J409" s="26">
        <v>909499</v>
      </c>
      <c r="K409" s="25"/>
      <c r="L409" s="26">
        <v>909499</v>
      </c>
      <c r="M409" s="25"/>
      <c r="N409" s="29">
        <v>909499</v>
      </c>
      <c r="O409">
        <f t="shared" si="6"/>
        <v>6050103</v>
      </c>
    </row>
    <row r="410" spans="2:15">
      <c r="B410" s="32">
        <v>6050104</v>
      </c>
      <c r="C410" s="33"/>
      <c r="D410" s="104" t="s">
        <v>134</v>
      </c>
      <c r="E410" s="105"/>
      <c r="F410" s="106"/>
      <c r="G410" s="107"/>
      <c r="H410" s="106"/>
      <c r="I410" s="25"/>
      <c r="J410" s="26">
        <v>84243</v>
      </c>
      <c r="K410" s="25"/>
      <c r="L410" s="26">
        <v>84243</v>
      </c>
      <c r="M410" s="25"/>
      <c r="N410" s="29">
        <v>84243</v>
      </c>
      <c r="O410">
        <f t="shared" si="6"/>
        <v>6050104</v>
      </c>
    </row>
    <row r="411" spans="2:15">
      <c r="B411" s="32">
        <v>6050112</v>
      </c>
      <c r="C411" s="33"/>
      <c r="D411" s="104" t="s">
        <v>135</v>
      </c>
      <c r="E411" s="105"/>
      <c r="F411" s="106"/>
      <c r="G411" s="107"/>
      <c r="H411" s="106"/>
      <c r="I411" s="25"/>
      <c r="J411" s="26">
        <v>1585837.79</v>
      </c>
      <c r="K411" s="25"/>
      <c r="L411" s="26">
        <v>1585837.79</v>
      </c>
      <c r="M411" s="25"/>
      <c r="N411" s="29">
        <v>1585837.79</v>
      </c>
      <c r="O411">
        <f t="shared" si="6"/>
        <v>6050112</v>
      </c>
    </row>
    <row r="412" spans="2:15">
      <c r="B412" s="32">
        <v>6050113</v>
      </c>
      <c r="C412" s="33"/>
      <c r="D412" s="104" t="s">
        <v>288</v>
      </c>
      <c r="E412" s="105"/>
      <c r="F412" s="106"/>
      <c r="G412" s="107"/>
      <c r="H412" s="106"/>
      <c r="I412" s="25"/>
      <c r="J412" s="25"/>
      <c r="K412" s="26">
        <v>508073</v>
      </c>
      <c r="L412" s="25"/>
      <c r="M412" s="26">
        <v>508073</v>
      </c>
      <c r="N412" s="29">
        <v>-508073</v>
      </c>
      <c r="O412">
        <f t="shared" si="6"/>
        <v>6050113</v>
      </c>
    </row>
    <row r="413" spans="2:15">
      <c r="B413" s="32">
        <v>6050200</v>
      </c>
      <c r="C413" s="33"/>
      <c r="D413" s="104" t="s">
        <v>136</v>
      </c>
      <c r="E413" s="105"/>
      <c r="F413" s="106"/>
      <c r="G413" s="108">
        <v>187229600</v>
      </c>
      <c r="H413" s="106"/>
      <c r="I413" s="25"/>
      <c r="J413" s="26">
        <v>122545575.75</v>
      </c>
      <c r="K413" s="25"/>
      <c r="L413" s="26">
        <v>122545575.75</v>
      </c>
      <c r="M413" s="25"/>
      <c r="N413" s="29">
        <v>122545575.75</v>
      </c>
      <c r="O413">
        <f t="shared" si="6"/>
        <v>6050200</v>
      </c>
    </row>
    <row r="414" spans="2:15">
      <c r="B414" s="32">
        <v>6050210</v>
      </c>
      <c r="C414" s="33"/>
      <c r="D414" s="104" t="s">
        <v>137</v>
      </c>
      <c r="E414" s="105"/>
      <c r="F414" s="106"/>
      <c r="G414" s="107"/>
      <c r="H414" s="106"/>
      <c r="I414" s="25"/>
      <c r="J414" s="26">
        <v>211157</v>
      </c>
      <c r="K414" s="25"/>
      <c r="L414" s="26">
        <v>211157</v>
      </c>
      <c r="M414" s="25"/>
      <c r="N414" s="29">
        <v>211157</v>
      </c>
      <c r="O414">
        <f t="shared" si="6"/>
        <v>6050210</v>
      </c>
    </row>
    <row r="415" spans="2:15">
      <c r="B415" s="32">
        <v>6050220</v>
      </c>
      <c r="C415" s="33"/>
      <c r="D415" s="104" t="s">
        <v>138</v>
      </c>
      <c r="E415" s="105"/>
      <c r="F415" s="106"/>
      <c r="G415" s="107"/>
      <c r="H415" s="106"/>
      <c r="I415" s="25"/>
      <c r="J415" s="26">
        <v>669075</v>
      </c>
      <c r="K415" s="25"/>
      <c r="L415" s="26">
        <v>669075</v>
      </c>
      <c r="M415" s="25"/>
      <c r="N415" s="29">
        <v>669075</v>
      </c>
      <c r="O415">
        <f t="shared" si="6"/>
        <v>6050220</v>
      </c>
    </row>
    <row r="416" spans="2:15">
      <c r="B416" s="32">
        <v>6050300</v>
      </c>
      <c r="C416" s="33"/>
      <c r="D416" s="104" t="s">
        <v>139</v>
      </c>
      <c r="E416" s="105"/>
      <c r="F416" s="106"/>
      <c r="G416" s="107"/>
      <c r="H416" s="106"/>
      <c r="I416" s="25"/>
      <c r="J416" s="26">
        <v>24643209</v>
      </c>
      <c r="K416" s="25"/>
      <c r="L416" s="26">
        <v>24643209</v>
      </c>
      <c r="M416" s="25"/>
      <c r="N416" s="29">
        <v>24643209</v>
      </c>
      <c r="O416">
        <f t="shared" si="6"/>
        <v>6050300</v>
      </c>
    </row>
    <row r="417" spans="2:15">
      <c r="B417" s="32">
        <v>6050301</v>
      </c>
      <c r="C417" s="33"/>
      <c r="D417" s="104" t="s">
        <v>554</v>
      </c>
      <c r="E417" s="105"/>
      <c r="F417" s="106"/>
      <c r="G417" s="107"/>
      <c r="H417" s="106"/>
      <c r="I417" s="25"/>
      <c r="J417" s="25"/>
      <c r="K417" s="25"/>
      <c r="L417" s="25"/>
      <c r="M417" s="25"/>
      <c r="N417" s="29">
        <v>0</v>
      </c>
      <c r="O417">
        <f t="shared" si="6"/>
        <v>6050301</v>
      </c>
    </row>
    <row r="418" spans="2:15">
      <c r="B418" s="32">
        <v>6050302</v>
      </c>
      <c r="C418" s="33"/>
      <c r="D418" s="104" t="s">
        <v>555</v>
      </c>
      <c r="E418" s="105"/>
      <c r="F418" s="106"/>
      <c r="G418" s="107"/>
      <c r="H418" s="106"/>
      <c r="I418" s="25"/>
      <c r="J418" s="25"/>
      <c r="K418" s="25"/>
      <c r="L418" s="25"/>
      <c r="M418" s="25"/>
      <c r="N418" s="29">
        <v>0</v>
      </c>
      <c r="O418">
        <f t="shared" si="6"/>
        <v>6050302</v>
      </c>
    </row>
    <row r="419" spans="2:15">
      <c r="B419" s="32">
        <v>6050303</v>
      </c>
      <c r="C419" s="33"/>
      <c r="D419" s="104" t="s">
        <v>140</v>
      </c>
      <c r="E419" s="105"/>
      <c r="F419" s="106"/>
      <c r="G419" s="107"/>
      <c r="H419" s="106"/>
      <c r="I419" s="25"/>
      <c r="J419" s="26">
        <v>407711.69</v>
      </c>
      <c r="K419" s="25"/>
      <c r="L419" s="26">
        <v>407711.69</v>
      </c>
      <c r="M419" s="25"/>
      <c r="N419" s="29">
        <v>407711.69</v>
      </c>
      <c r="O419">
        <f t="shared" si="6"/>
        <v>6050303</v>
      </c>
    </row>
    <row r="420" spans="2:15">
      <c r="B420" s="32">
        <v>6050304</v>
      </c>
      <c r="C420" s="33"/>
      <c r="D420" s="104" t="s">
        <v>289</v>
      </c>
      <c r="E420" s="105"/>
      <c r="F420" s="106"/>
      <c r="G420" s="107"/>
      <c r="H420" s="106"/>
      <c r="I420" s="25"/>
      <c r="J420" s="26">
        <v>534485.1</v>
      </c>
      <c r="K420" s="25"/>
      <c r="L420" s="26">
        <v>534485.1</v>
      </c>
      <c r="M420" s="25"/>
      <c r="N420" s="29">
        <v>534485.1</v>
      </c>
      <c r="O420">
        <f t="shared" si="6"/>
        <v>6050304</v>
      </c>
    </row>
    <row r="421" spans="2:15">
      <c r="B421" s="32">
        <v>6050400</v>
      </c>
      <c r="C421" s="33"/>
      <c r="D421" s="104" t="s">
        <v>141</v>
      </c>
      <c r="E421" s="105"/>
      <c r="F421" s="106"/>
      <c r="G421" s="108">
        <v>11061650</v>
      </c>
      <c r="H421" s="106"/>
      <c r="I421" s="25"/>
      <c r="J421" s="26">
        <v>3019445.5</v>
      </c>
      <c r="K421" s="25"/>
      <c r="L421" s="26">
        <v>3019445.5</v>
      </c>
      <c r="M421" s="25"/>
      <c r="N421" s="29">
        <v>3019445.5</v>
      </c>
      <c r="O421">
        <f t="shared" si="6"/>
        <v>6050400</v>
      </c>
    </row>
    <row r="422" spans="2:15">
      <c r="B422" s="32">
        <v>6050401</v>
      </c>
      <c r="C422" s="33"/>
      <c r="D422" s="104" t="s">
        <v>142</v>
      </c>
      <c r="E422" s="105"/>
      <c r="F422" s="106"/>
      <c r="G422" s="108">
        <v>4297627.57</v>
      </c>
      <c r="H422" s="106"/>
      <c r="I422" s="25"/>
      <c r="J422" s="26">
        <v>989977.54</v>
      </c>
      <c r="K422" s="25"/>
      <c r="L422" s="26">
        <v>989977.54</v>
      </c>
      <c r="M422" s="25"/>
      <c r="N422" s="29">
        <v>989977.54</v>
      </c>
      <c r="O422">
        <f t="shared" si="6"/>
        <v>6050401</v>
      </c>
    </row>
    <row r="423" spans="2:15">
      <c r="B423" s="32">
        <v>6050402</v>
      </c>
      <c r="C423" s="33"/>
      <c r="D423" s="104" t="s">
        <v>143</v>
      </c>
      <c r="E423" s="105"/>
      <c r="F423" s="106"/>
      <c r="G423" s="108">
        <v>3813387</v>
      </c>
      <c r="H423" s="106"/>
      <c r="I423" s="25"/>
      <c r="J423" s="26">
        <v>1890223.11</v>
      </c>
      <c r="K423" s="25"/>
      <c r="L423" s="26">
        <v>1890223.11</v>
      </c>
      <c r="M423" s="25"/>
      <c r="N423" s="29">
        <v>1890223.11</v>
      </c>
      <c r="O423">
        <f t="shared" si="6"/>
        <v>6050402</v>
      </c>
    </row>
    <row r="424" spans="2:15">
      <c r="B424" s="32">
        <v>6050500</v>
      </c>
      <c r="C424" s="33"/>
      <c r="D424" s="104" t="s">
        <v>144</v>
      </c>
      <c r="E424" s="105"/>
      <c r="F424" s="106"/>
      <c r="G424" s="108">
        <v>16212977.5</v>
      </c>
      <c r="H424" s="106"/>
      <c r="I424" s="25"/>
      <c r="J424" s="26">
        <v>10664547.5</v>
      </c>
      <c r="K424" s="25"/>
      <c r="L424" s="26">
        <v>10664547.5</v>
      </c>
      <c r="M424" s="25"/>
      <c r="N424" s="29">
        <v>10664547.5</v>
      </c>
      <c r="O424">
        <f t="shared" si="6"/>
        <v>6050500</v>
      </c>
    </row>
    <row r="425" spans="2:15">
      <c r="B425" s="32">
        <v>6050501</v>
      </c>
      <c r="C425" s="33"/>
      <c r="D425" s="104" t="s">
        <v>145</v>
      </c>
      <c r="E425" s="105"/>
      <c r="F425" s="106"/>
      <c r="G425" s="108">
        <v>7248670.8499999996</v>
      </c>
      <c r="H425" s="106"/>
      <c r="I425" s="25"/>
      <c r="J425" s="26">
        <v>3110530.61</v>
      </c>
      <c r="K425" s="25"/>
      <c r="L425" s="26">
        <v>3110530.61</v>
      </c>
      <c r="M425" s="25"/>
      <c r="N425" s="29">
        <v>3110530.61</v>
      </c>
      <c r="O425">
        <f t="shared" si="6"/>
        <v>6050501</v>
      </c>
    </row>
    <row r="426" spans="2:15">
      <c r="B426" s="32">
        <v>6050502</v>
      </c>
      <c r="C426" s="33"/>
      <c r="D426" s="104" t="s">
        <v>146</v>
      </c>
      <c r="E426" s="105"/>
      <c r="F426" s="106"/>
      <c r="G426" s="108">
        <v>7000924</v>
      </c>
      <c r="H426" s="106"/>
      <c r="I426" s="25"/>
      <c r="J426" s="26">
        <v>5359231.8899999997</v>
      </c>
      <c r="K426" s="25"/>
      <c r="L426" s="26">
        <v>5359231.8899999997</v>
      </c>
      <c r="M426" s="25"/>
      <c r="N426" s="29">
        <v>5359231.8899999997</v>
      </c>
      <c r="O426">
        <f t="shared" si="6"/>
        <v>6050502</v>
      </c>
    </row>
    <row r="427" spans="2:15">
      <c r="B427" s="32">
        <v>6050503</v>
      </c>
      <c r="C427" s="33"/>
      <c r="D427" s="104" t="s">
        <v>556</v>
      </c>
      <c r="E427" s="105"/>
      <c r="F427" s="106"/>
      <c r="G427" s="107"/>
      <c r="H427" s="106"/>
      <c r="I427" s="25"/>
      <c r="J427" s="25"/>
      <c r="K427" s="25"/>
      <c r="L427" s="25"/>
      <c r="M427" s="25"/>
      <c r="N427" s="29">
        <v>0</v>
      </c>
      <c r="O427">
        <f t="shared" si="6"/>
        <v>6050503</v>
      </c>
    </row>
    <row r="428" spans="2:15">
      <c r="B428" s="32">
        <v>6050504</v>
      </c>
      <c r="C428" s="33"/>
      <c r="D428" s="104" t="s">
        <v>290</v>
      </c>
      <c r="E428" s="105"/>
      <c r="F428" s="106"/>
      <c r="G428" s="107"/>
      <c r="H428" s="106"/>
      <c r="I428" s="25"/>
      <c r="J428" s="26">
        <v>1000000</v>
      </c>
      <c r="K428" s="25"/>
      <c r="L428" s="26">
        <v>1000000</v>
      </c>
      <c r="M428" s="25"/>
      <c r="N428" s="29">
        <v>1000000</v>
      </c>
      <c r="O428">
        <f t="shared" si="6"/>
        <v>6050504</v>
      </c>
    </row>
    <row r="429" spans="2:15">
      <c r="B429" s="32">
        <v>6050600</v>
      </c>
      <c r="C429" s="33"/>
      <c r="D429" s="104" t="s">
        <v>147</v>
      </c>
      <c r="E429" s="105"/>
      <c r="F429" s="106"/>
      <c r="G429" s="108">
        <v>940867.5</v>
      </c>
      <c r="H429" s="106"/>
      <c r="I429" s="25"/>
      <c r="J429" s="26">
        <v>70770</v>
      </c>
      <c r="K429" s="25"/>
      <c r="L429" s="26">
        <v>70770</v>
      </c>
      <c r="M429" s="25"/>
      <c r="N429" s="29">
        <v>70770</v>
      </c>
      <c r="O429">
        <f t="shared" si="6"/>
        <v>6050600</v>
      </c>
    </row>
    <row r="430" spans="2:15">
      <c r="B430" s="32">
        <v>6050601</v>
      </c>
      <c r="C430" s="33"/>
      <c r="D430" s="104" t="s">
        <v>148</v>
      </c>
      <c r="E430" s="105"/>
      <c r="F430" s="106"/>
      <c r="G430" s="108">
        <v>311413.57</v>
      </c>
      <c r="H430" s="106"/>
      <c r="I430" s="25"/>
      <c r="J430" s="26">
        <v>28738.58</v>
      </c>
      <c r="K430" s="25"/>
      <c r="L430" s="26">
        <v>28738.58</v>
      </c>
      <c r="M430" s="25"/>
      <c r="N430" s="29">
        <v>28738.58</v>
      </c>
      <c r="O430">
        <f t="shared" si="6"/>
        <v>6050601</v>
      </c>
    </row>
    <row r="431" spans="2:15">
      <c r="B431" s="32">
        <v>6050602</v>
      </c>
      <c r="C431" s="33"/>
      <c r="D431" s="104" t="s">
        <v>557</v>
      </c>
      <c r="E431" s="105"/>
      <c r="F431" s="106"/>
      <c r="G431" s="107"/>
      <c r="H431" s="106"/>
      <c r="I431" s="25"/>
      <c r="J431" s="25"/>
      <c r="K431" s="25"/>
      <c r="L431" s="25"/>
      <c r="M431" s="25"/>
      <c r="N431" s="29">
        <v>0</v>
      </c>
      <c r="O431">
        <f t="shared" si="6"/>
        <v>6050602</v>
      </c>
    </row>
    <row r="432" spans="2:15">
      <c r="B432" s="32">
        <v>6050700</v>
      </c>
      <c r="C432" s="33"/>
      <c r="D432" s="104" t="s">
        <v>149</v>
      </c>
      <c r="E432" s="105"/>
      <c r="F432" s="106"/>
      <c r="G432" s="107"/>
      <c r="H432" s="106"/>
      <c r="I432" s="25"/>
      <c r="J432" s="26">
        <v>1574523.97</v>
      </c>
      <c r="K432" s="25"/>
      <c r="L432" s="26">
        <v>1574523.97</v>
      </c>
      <c r="M432" s="25"/>
      <c r="N432" s="29">
        <v>1574523.97</v>
      </c>
      <c r="O432">
        <f t="shared" si="6"/>
        <v>6050700</v>
      </c>
    </row>
    <row r="433" spans="2:15">
      <c r="B433" s="32">
        <v>6050701</v>
      </c>
      <c r="C433" s="33"/>
      <c r="D433" s="104" t="s">
        <v>150</v>
      </c>
      <c r="E433" s="105"/>
      <c r="F433" s="106"/>
      <c r="G433" s="107"/>
      <c r="H433" s="106"/>
      <c r="I433" s="25"/>
      <c r="J433" s="26">
        <v>1050488.06</v>
      </c>
      <c r="K433" s="25"/>
      <c r="L433" s="26">
        <v>1050488.06</v>
      </c>
      <c r="M433" s="25"/>
      <c r="N433" s="29">
        <v>1050488.06</v>
      </c>
      <c r="O433">
        <f t="shared" si="6"/>
        <v>6050701</v>
      </c>
    </row>
    <row r="434" spans="2:15">
      <c r="B434" s="32">
        <v>6050702</v>
      </c>
      <c r="C434" s="33"/>
      <c r="D434" s="104" t="s">
        <v>151</v>
      </c>
      <c r="E434" s="105"/>
      <c r="F434" s="106"/>
      <c r="G434" s="107"/>
      <c r="H434" s="106"/>
      <c r="I434" s="25"/>
      <c r="J434" s="26">
        <v>456595.6</v>
      </c>
      <c r="K434" s="25"/>
      <c r="L434" s="26">
        <v>456595.6</v>
      </c>
      <c r="M434" s="25"/>
      <c r="N434" s="29">
        <v>456595.6</v>
      </c>
      <c r="O434">
        <f t="shared" si="6"/>
        <v>6050702</v>
      </c>
    </row>
    <row r="435" spans="2:15">
      <c r="B435" s="32">
        <v>6050703</v>
      </c>
      <c r="C435" s="33"/>
      <c r="D435" s="104" t="s">
        <v>291</v>
      </c>
      <c r="E435" s="105"/>
      <c r="F435" s="106"/>
      <c r="G435" s="107"/>
      <c r="H435" s="106"/>
      <c r="I435" s="25"/>
      <c r="J435" s="26">
        <v>803895</v>
      </c>
      <c r="K435" s="25"/>
      <c r="L435" s="26">
        <v>803895</v>
      </c>
      <c r="M435" s="25"/>
      <c r="N435" s="29">
        <v>803895</v>
      </c>
      <c r="O435">
        <f t="shared" si="6"/>
        <v>6050703</v>
      </c>
    </row>
    <row r="436" spans="2:15">
      <c r="B436" s="32">
        <v>6050800</v>
      </c>
      <c r="C436" s="33"/>
      <c r="D436" s="104" t="s">
        <v>558</v>
      </c>
      <c r="E436" s="105"/>
      <c r="F436" s="106"/>
      <c r="G436" s="107"/>
      <c r="H436" s="106"/>
      <c r="I436" s="25"/>
      <c r="J436" s="25"/>
      <c r="K436" s="25"/>
      <c r="L436" s="25"/>
      <c r="M436" s="25"/>
      <c r="N436" s="29">
        <v>0</v>
      </c>
      <c r="O436">
        <f t="shared" si="6"/>
        <v>6050800</v>
      </c>
    </row>
    <row r="437" spans="2:15">
      <c r="B437" s="32">
        <v>6050801</v>
      </c>
      <c r="C437" s="33"/>
      <c r="D437" s="104" t="s">
        <v>152</v>
      </c>
      <c r="E437" s="105"/>
      <c r="F437" s="106"/>
      <c r="G437" s="108">
        <v>15600</v>
      </c>
      <c r="H437" s="106"/>
      <c r="I437" s="25"/>
      <c r="J437" s="26">
        <v>5300</v>
      </c>
      <c r="K437" s="25"/>
      <c r="L437" s="26">
        <v>5300</v>
      </c>
      <c r="M437" s="25"/>
      <c r="N437" s="29">
        <v>5300</v>
      </c>
      <c r="O437">
        <f t="shared" si="6"/>
        <v>6050801</v>
      </c>
    </row>
    <row r="438" spans="2:15">
      <c r="B438" s="32">
        <v>6050802</v>
      </c>
      <c r="C438" s="33"/>
      <c r="D438" s="104" t="s">
        <v>153</v>
      </c>
      <c r="E438" s="105"/>
      <c r="F438" s="106"/>
      <c r="G438" s="107"/>
      <c r="H438" s="106"/>
      <c r="I438" s="25"/>
      <c r="J438" s="26">
        <v>6600</v>
      </c>
      <c r="K438" s="25"/>
      <c r="L438" s="26">
        <v>6600</v>
      </c>
      <c r="M438" s="25"/>
      <c r="N438" s="29">
        <v>6600</v>
      </c>
      <c r="O438">
        <f t="shared" si="6"/>
        <v>6050802</v>
      </c>
    </row>
    <row r="439" spans="2:15">
      <c r="B439" s="32">
        <v>6060000</v>
      </c>
      <c r="C439" s="33"/>
      <c r="D439" s="104" t="s">
        <v>559</v>
      </c>
      <c r="E439" s="105"/>
      <c r="F439" s="106"/>
      <c r="G439" s="107"/>
      <c r="H439" s="106"/>
      <c r="I439" s="25"/>
      <c r="J439" s="25"/>
      <c r="K439" s="25"/>
      <c r="L439" s="25"/>
      <c r="M439" s="25"/>
      <c r="N439" s="29">
        <v>0</v>
      </c>
      <c r="O439">
        <f t="shared" si="6"/>
        <v>6060000</v>
      </c>
    </row>
    <row r="440" spans="2:15">
      <c r="B440" s="32">
        <v>6070000</v>
      </c>
      <c r="C440" s="33"/>
      <c r="D440" s="104" t="s">
        <v>560</v>
      </c>
      <c r="E440" s="105"/>
      <c r="F440" s="106"/>
      <c r="G440" s="107"/>
      <c r="H440" s="106"/>
      <c r="I440" s="25"/>
      <c r="J440" s="25"/>
      <c r="K440" s="25"/>
      <c r="L440" s="25"/>
      <c r="M440" s="25"/>
      <c r="N440" s="29">
        <v>0</v>
      </c>
      <c r="O440">
        <f t="shared" si="6"/>
        <v>6070000</v>
      </c>
    </row>
    <row r="441" spans="2:15">
      <c r="B441" s="32">
        <v>6080000</v>
      </c>
      <c r="C441" s="33"/>
      <c r="D441" s="104" t="s">
        <v>561</v>
      </c>
      <c r="E441" s="105"/>
      <c r="F441" s="106"/>
      <c r="G441" s="107"/>
      <c r="H441" s="106"/>
      <c r="I441" s="25"/>
      <c r="J441" s="25"/>
      <c r="K441" s="25"/>
      <c r="L441" s="25"/>
      <c r="M441" s="25"/>
      <c r="N441" s="29">
        <v>0</v>
      </c>
      <c r="O441">
        <f t="shared" si="6"/>
        <v>6080000</v>
      </c>
    </row>
    <row r="442" spans="2:15">
      <c r="B442" s="32">
        <v>6090000</v>
      </c>
      <c r="C442" s="33"/>
      <c r="D442" s="104" t="s">
        <v>562</v>
      </c>
      <c r="E442" s="105"/>
      <c r="F442" s="106"/>
      <c r="G442" s="107"/>
      <c r="H442" s="106"/>
      <c r="I442" s="25"/>
      <c r="J442" s="25"/>
      <c r="K442" s="25"/>
      <c r="L442" s="25"/>
      <c r="M442" s="25"/>
      <c r="N442" s="29">
        <v>0</v>
      </c>
      <c r="O442">
        <f t="shared" si="6"/>
        <v>6090000</v>
      </c>
    </row>
    <row r="443" spans="2:15">
      <c r="B443" s="32">
        <v>6100000</v>
      </c>
      <c r="C443" s="33"/>
      <c r="D443" s="104" t="s">
        <v>563</v>
      </c>
      <c r="E443" s="105"/>
      <c r="F443" s="106"/>
      <c r="G443" s="107"/>
      <c r="H443" s="106"/>
      <c r="I443" s="25"/>
      <c r="J443" s="25"/>
      <c r="K443" s="25"/>
      <c r="L443" s="25"/>
      <c r="M443" s="25"/>
      <c r="N443" s="29">
        <v>0</v>
      </c>
      <c r="O443">
        <f t="shared" si="6"/>
        <v>6100000</v>
      </c>
    </row>
    <row r="444" spans="2:15">
      <c r="B444" s="32">
        <v>6110000</v>
      </c>
      <c r="C444" s="33"/>
      <c r="D444" s="104" t="s">
        <v>564</v>
      </c>
      <c r="E444" s="105"/>
      <c r="F444" s="106"/>
      <c r="G444" s="107"/>
      <c r="H444" s="106"/>
      <c r="I444" s="25"/>
      <c r="J444" s="25"/>
      <c r="K444" s="25"/>
      <c r="L444" s="25"/>
      <c r="M444" s="25"/>
      <c r="N444" s="29">
        <v>0</v>
      </c>
      <c r="O444">
        <f t="shared" si="6"/>
        <v>6110000</v>
      </c>
    </row>
    <row r="445" spans="2:15">
      <c r="B445" s="32">
        <v>6130000</v>
      </c>
      <c r="C445" s="33"/>
      <c r="D445" s="104" t="s">
        <v>565</v>
      </c>
      <c r="E445" s="105"/>
      <c r="F445" s="106"/>
      <c r="G445" s="107"/>
      <c r="H445" s="106"/>
      <c r="I445" s="25"/>
      <c r="J445" s="25"/>
      <c r="K445" s="25"/>
      <c r="L445" s="25"/>
      <c r="M445" s="25"/>
      <c r="N445" s="29">
        <v>0</v>
      </c>
      <c r="O445">
        <f t="shared" si="6"/>
        <v>6130000</v>
      </c>
    </row>
    <row r="446" spans="2:15">
      <c r="B446" s="32">
        <v>6131000</v>
      </c>
      <c r="C446" s="33"/>
      <c r="D446" s="104" t="s">
        <v>154</v>
      </c>
      <c r="E446" s="105"/>
      <c r="F446" s="106"/>
      <c r="G446" s="108">
        <v>1775705.24</v>
      </c>
      <c r="H446" s="106"/>
      <c r="I446" s="25"/>
      <c r="J446" s="26">
        <v>1678150</v>
      </c>
      <c r="K446" s="25"/>
      <c r="L446" s="26">
        <v>1678150</v>
      </c>
      <c r="M446" s="25"/>
      <c r="N446" s="29">
        <v>1678150</v>
      </c>
      <c r="O446">
        <f t="shared" si="6"/>
        <v>6131000</v>
      </c>
    </row>
    <row r="447" spans="2:15">
      <c r="B447" s="32">
        <v>6132000</v>
      </c>
      <c r="C447" s="33"/>
      <c r="D447" s="104" t="s">
        <v>155</v>
      </c>
      <c r="E447" s="105"/>
      <c r="F447" s="106"/>
      <c r="G447" s="108">
        <v>891078.4</v>
      </c>
      <c r="H447" s="106"/>
      <c r="I447" s="25"/>
      <c r="J447" s="25"/>
      <c r="K447" s="25"/>
      <c r="L447" s="25"/>
      <c r="M447" s="25"/>
      <c r="N447" s="29">
        <v>0</v>
      </c>
      <c r="O447">
        <f t="shared" si="6"/>
        <v>6132000</v>
      </c>
    </row>
    <row r="448" spans="2:15">
      <c r="B448" s="32">
        <v>6133000</v>
      </c>
      <c r="C448" s="33"/>
      <c r="D448" s="104" t="s">
        <v>156</v>
      </c>
      <c r="E448" s="105"/>
      <c r="F448" s="106"/>
      <c r="G448" s="108">
        <v>12586050</v>
      </c>
      <c r="H448" s="106"/>
      <c r="I448" s="25"/>
      <c r="J448" s="26">
        <v>9734546</v>
      </c>
      <c r="K448" s="25"/>
      <c r="L448" s="26">
        <v>9734546</v>
      </c>
      <c r="M448" s="25"/>
      <c r="N448" s="29">
        <v>9734546</v>
      </c>
      <c r="O448">
        <f t="shared" si="6"/>
        <v>6133000</v>
      </c>
    </row>
    <row r="449" spans="2:15">
      <c r="B449" s="32">
        <v>6134000</v>
      </c>
      <c r="C449" s="33"/>
      <c r="D449" s="104" t="s">
        <v>157</v>
      </c>
      <c r="E449" s="105"/>
      <c r="F449" s="106"/>
      <c r="G449" s="108">
        <v>2434920.2599999998</v>
      </c>
      <c r="H449" s="106"/>
      <c r="I449" s="25"/>
      <c r="J449" s="26">
        <v>1811083.78</v>
      </c>
      <c r="K449" s="25"/>
      <c r="L449" s="26">
        <v>1811083.78</v>
      </c>
      <c r="M449" s="25"/>
      <c r="N449" s="29">
        <v>1811083.78</v>
      </c>
      <c r="O449">
        <f t="shared" si="6"/>
        <v>6134000</v>
      </c>
    </row>
    <row r="450" spans="2:15">
      <c r="B450" s="32">
        <v>6135000</v>
      </c>
      <c r="C450" s="33"/>
      <c r="D450" s="104" t="s">
        <v>158</v>
      </c>
      <c r="E450" s="105"/>
      <c r="F450" s="106"/>
      <c r="G450" s="108">
        <v>1343999.31</v>
      </c>
      <c r="H450" s="106"/>
      <c r="I450" s="25"/>
      <c r="J450" s="26">
        <v>463473.88</v>
      </c>
      <c r="K450" s="25"/>
      <c r="L450" s="26">
        <v>463473.88</v>
      </c>
      <c r="M450" s="25"/>
      <c r="N450" s="29">
        <v>463473.88</v>
      </c>
      <c r="O450">
        <f t="shared" si="6"/>
        <v>6135000</v>
      </c>
    </row>
    <row r="451" spans="2:15">
      <c r="B451" s="32">
        <v>6136000</v>
      </c>
      <c r="C451" s="33"/>
      <c r="D451" s="104" t="s">
        <v>159</v>
      </c>
      <c r="E451" s="105"/>
      <c r="F451" s="106"/>
      <c r="G451" s="108">
        <v>210000</v>
      </c>
      <c r="H451" s="106"/>
      <c r="I451" s="25"/>
      <c r="J451" s="25"/>
      <c r="K451" s="25"/>
      <c r="L451" s="25"/>
      <c r="M451" s="25"/>
      <c r="N451" s="29">
        <v>0</v>
      </c>
      <c r="O451">
        <f t="shared" si="6"/>
        <v>6136000</v>
      </c>
    </row>
    <row r="452" spans="2:15">
      <c r="B452" s="32">
        <v>6137000</v>
      </c>
      <c r="C452" s="33"/>
      <c r="D452" s="104" t="s">
        <v>160</v>
      </c>
      <c r="E452" s="105"/>
      <c r="F452" s="106"/>
      <c r="G452" s="108">
        <v>5047119.0999999996</v>
      </c>
      <c r="H452" s="106"/>
      <c r="I452" s="25"/>
      <c r="J452" s="26">
        <v>2821423</v>
      </c>
      <c r="K452" s="25"/>
      <c r="L452" s="26">
        <v>2821423</v>
      </c>
      <c r="M452" s="25"/>
      <c r="N452" s="29">
        <v>2821423</v>
      </c>
      <c r="O452">
        <f t="shared" si="6"/>
        <v>6137000</v>
      </c>
    </row>
    <row r="453" spans="2:15">
      <c r="B453" s="32">
        <v>6137001</v>
      </c>
      <c r="C453" s="33"/>
      <c r="D453" s="104" t="s">
        <v>566</v>
      </c>
      <c r="E453" s="105"/>
      <c r="F453" s="106"/>
      <c r="G453" s="107"/>
      <c r="H453" s="106"/>
      <c r="I453" s="25"/>
      <c r="J453" s="25"/>
      <c r="K453" s="25"/>
      <c r="L453" s="25"/>
      <c r="M453" s="25"/>
      <c r="N453" s="29">
        <v>0</v>
      </c>
      <c r="O453">
        <f t="shared" si="6"/>
        <v>6137001</v>
      </c>
    </row>
    <row r="454" spans="2:15">
      <c r="B454" s="32">
        <v>6150000</v>
      </c>
      <c r="C454" s="33"/>
      <c r="D454" s="104" t="s">
        <v>567</v>
      </c>
      <c r="E454" s="105"/>
      <c r="F454" s="106"/>
      <c r="G454" s="107"/>
      <c r="H454" s="106"/>
      <c r="I454" s="25"/>
      <c r="J454" s="25"/>
      <c r="K454" s="25"/>
      <c r="L454" s="25"/>
      <c r="M454" s="25"/>
      <c r="N454" s="29">
        <v>0</v>
      </c>
      <c r="O454">
        <f t="shared" si="6"/>
        <v>6150000</v>
      </c>
    </row>
    <row r="455" spans="2:15">
      <c r="B455" s="32">
        <v>6151000</v>
      </c>
      <c r="C455" s="33"/>
      <c r="D455" s="104" t="s">
        <v>161</v>
      </c>
      <c r="E455" s="105"/>
      <c r="F455" s="106"/>
      <c r="G455" s="108">
        <v>1316474.53</v>
      </c>
      <c r="H455" s="106"/>
      <c r="I455" s="25"/>
      <c r="J455" s="26">
        <v>79114</v>
      </c>
      <c r="K455" s="25"/>
      <c r="L455" s="26">
        <v>79114</v>
      </c>
      <c r="M455" s="25"/>
      <c r="N455" s="29">
        <v>79114</v>
      </c>
      <c r="O455">
        <f t="shared" si="6"/>
        <v>6151000</v>
      </c>
    </row>
    <row r="456" spans="2:15">
      <c r="B456" s="32">
        <v>6152000</v>
      </c>
      <c r="C456" s="33"/>
      <c r="D456" s="104" t="s">
        <v>162</v>
      </c>
      <c r="E456" s="105"/>
      <c r="F456" s="106"/>
      <c r="G456" s="108">
        <v>1490915.1</v>
      </c>
      <c r="H456" s="106"/>
      <c r="I456" s="25"/>
      <c r="J456" s="26">
        <v>2202990.59</v>
      </c>
      <c r="K456" s="25"/>
      <c r="L456" s="26">
        <v>2202990.59</v>
      </c>
      <c r="M456" s="25"/>
      <c r="N456" s="29">
        <v>2202990.59</v>
      </c>
      <c r="O456">
        <f t="shared" si="6"/>
        <v>6152000</v>
      </c>
    </row>
    <row r="457" spans="2:15">
      <c r="B457" s="32">
        <v>6153000</v>
      </c>
      <c r="C457" s="33"/>
      <c r="D457" s="104" t="s">
        <v>568</v>
      </c>
      <c r="E457" s="105"/>
      <c r="F457" s="106"/>
      <c r="G457" s="107"/>
      <c r="H457" s="106"/>
      <c r="I457" s="25"/>
      <c r="J457" s="25"/>
      <c r="K457" s="25"/>
      <c r="L457" s="25"/>
      <c r="M457" s="25"/>
      <c r="N457" s="29">
        <v>0</v>
      </c>
      <c r="O457">
        <f t="shared" si="6"/>
        <v>6153000</v>
      </c>
    </row>
    <row r="458" spans="2:15">
      <c r="B458" s="32">
        <v>6153100</v>
      </c>
      <c r="C458" s="33"/>
      <c r="D458" s="104" t="s">
        <v>163</v>
      </c>
      <c r="E458" s="105"/>
      <c r="F458" s="106"/>
      <c r="G458" s="108">
        <v>1439282.73</v>
      </c>
      <c r="H458" s="106"/>
      <c r="I458" s="25"/>
      <c r="J458" s="26">
        <v>1104243.22</v>
      </c>
      <c r="K458" s="25"/>
      <c r="L458" s="26">
        <v>1104243.22</v>
      </c>
      <c r="M458" s="25"/>
      <c r="N458" s="29">
        <v>1104243.22</v>
      </c>
      <c r="O458">
        <f t="shared" si="6"/>
        <v>6153100</v>
      </c>
    </row>
    <row r="459" spans="2:15">
      <c r="B459" s="32">
        <v>6153200</v>
      </c>
      <c r="C459" s="33"/>
      <c r="D459" s="104" t="s">
        <v>164</v>
      </c>
      <c r="E459" s="105"/>
      <c r="F459" s="106"/>
      <c r="G459" s="108">
        <v>15618</v>
      </c>
      <c r="H459" s="106"/>
      <c r="I459" s="25"/>
      <c r="J459" s="26">
        <v>247328</v>
      </c>
      <c r="K459" s="25"/>
      <c r="L459" s="26">
        <v>247328</v>
      </c>
      <c r="M459" s="25"/>
      <c r="N459" s="29">
        <v>247328</v>
      </c>
      <c r="O459">
        <f t="shared" si="6"/>
        <v>6153200</v>
      </c>
    </row>
    <row r="460" spans="2:15">
      <c r="B460" s="32">
        <v>6154000</v>
      </c>
      <c r="C460" s="33"/>
      <c r="D460" s="104" t="s">
        <v>165</v>
      </c>
      <c r="E460" s="105"/>
      <c r="F460" s="106"/>
      <c r="G460" s="108">
        <v>109932</v>
      </c>
      <c r="H460" s="106"/>
      <c r="I460" s="25"/>
      <c r="J460" s="26">
        <v>76154.399999999994</v>
      </c>
      <c r="K460" s="25"/>
      <c r="L460" s="26">
        <v>76154.399999999994</v>
      </c>
      <c r="M460" s="25"/>
      <c r="N460" s="29">
        <v>76154.399999999994</v>
      </c>
      <c r="O460">
        <f t="shared" ref="O460:O523" si="7">B460+0</f>
        <v>6154000</v>
      </c>
    </row>
    <row r="461" spans="2:15">
      <c r="B461" s="32">
        <v>6160000</v>
      </c>
      <c r="C461" s="33"/>
      <c r="D461" s="104" t="s">
        <v>569</v>
      </c>
      <c r="E461" s="105"/>
      <c r="F461" s="106"/>
      <c r="G461" s="107"/>
      <c r="H461" s="106"/>
      <c r="I461" s="25"/>
      <c r="J461" s="25"/>
      <c r="K461" s="25"/>
      <c r="L461" s="25"/>
      <c r="M461" s="25"/>
      <c r="N461" s="29">
        <v>0</v>
      </c>
      <c r="O461">
        <f t="shared" si="7"/>
        <v>6160000</v>
      </c>
    </row>
    <row r="462" spans="2:15">
      <c r="B462" s="32">
        <v>6161000</v>
      </c>
      <c r="C462" s="33"/>
      <c r="D462" s="104" t="s">
        <v>166</v>
      </c>
      <c r="E462" s="105"/>
      <c r="F462" s="106"/>
      <c r="G462" s="108">
        <v>116065.71</v>
      </c>
      <c r="H462" s="106"/>
      <c r="I462" s="25"/>
      <c r="J462" s="26">
        <v>103126.29</v>
      </c>
      <c r="K462" s="25"/>
      <c r="L462" s="26">
        <v>103126.29</v>
      </c>
      <c r="M462" s="25"/>
      <c r="N462" s="29">
        <v>103126.29</v>
      </c>
      <c r="O462">
        <f t="shared" si="7"/>
        <v>6161000</v>
      </c>
    </row>
    <row r="463" spans="2:15">
      <c r="B463" s="32">
        <v>6162000</v>
      </c>
      <c r="C463" s="33"/>
      <c r="D463" s="104" t="s">
        <v>167</v>
      </c>
      <c r="E463" s="105"/>
      <c r="F463" s="106"/>
      <c r="G463" s="108">
        <v>442104.55</v>
      </c>
      <c r="H463" s="106"/>
      <c r="I463" s="25"/>
      <c r="J463" s="26">
        <v>570328.76</v>
      </c>
      <c r="K463" s="25"/>
      <c r="L463" s="26">
        <v>570328.76</v>
      </c>
      <c r="M463" s="25"/>
      <c r="N463" s="29">
        <v>570328.76</v>
      </c>
      <c r="O463">
        <f t="shared" si="7"/>
        <v>6162000</v>
      </c>
    </row>
    <row r="464" spans="2:15">
      <c r="B464" s="32">
        <v>6163000</v>
      </c>
      <c r="C464" s="33"/>
      <c r="D464" s="104" t="s">
        <v>168</v>
      </c>
      <c r="E464" s="105"/>
      <c r="F464" s="106"/>
      <c r="G464" s="108">
        <v>883289.7</v>
      </c>
      <c r="H464" s="106"/>
      <c r="I464" s="25"/>
      <c r="J464" s="26">
        <v>654357.52</v>
      </c>
      <c r="K464" s="25"/>
      <c r="L464" s="26">
        <v>654357.52</v>
      </c>
      <c r="M464" s="25"/>
      <c r="N464" s="29">
        <v>654357.52</v>
      </c>
      <c r="O464">
        <f t="shared" si="7"/>
        <v>6163000</v>
      </c>
    </row>
    <row r="465" spans="2:15">
      <c r="B465" s="32">
        <v>6164000</v>
      </c>
      <c r="C465" s="33"/>
      <c r="D465" s="104" t="s">
        <v>169</v>
      </c>
      <c r="E465" s="105"/>
      <c r="F465" s="106"/>
      <c r="G465" s="108">
        <v>609279.54</v>
      </c>
      <c r="H465" s="106"/>
      <c r="I465" s="25"/>
      <c r="J465" s="26">
        <v>543731.56000000006</v>
      </c>
      <c r="K465" s="25"/>
      <c r="L465" s="26">
        <v>543731.56000000006</v>
      </c>
      <c r="M465" s="25"/>
      <c r="N465" s="29">
        <v>543731.56000000006</v>
      </c>
      <c r="O465">
        <f t="shared" si="7"/>
        <v>6164000</v>
      </c>
    </row>
    <row r="466" spans="2:15">
      <c r="B466" s="32">
        <v>6165000</v>
      </c>
      <c r="C466" s="33"/>
      <c r="D466" s="104" t="s">
        <v>570</v>
      </c>
      <c r="E466" s="105"/>
      <c r="F466" s="106"/>
      <c r="G466" s="107"/>
      <c r="H466" s="106"/>
      <c r="I466" s="25"/>
      <c r="J466" s="25"/>
      <c r="K466" s="25"/>
      <c r="L466" s="25"/>
      <c r="M466" s="25"/>
      <c r="N466" s="29">
        <v>0</v>
      </c>
      <c r="O466">
        <f t="shared" si="7"/>
        <v>6165000</v>
      </c>
    </row>
    <row r="467" spans="2:15">
      <c r="B467" s="32">
        <v>6170000</v>
      </c>
      <c r="C467" s="33"/>
      <c r="D467" s="104" t="s">
        <v>571</v>
      </c>
      <c r="E467" s="105"/>
      <c r="F467" s="106"/>
      <c r="G467" s="107"/>
      <c r="H467" s="106"/>
      <c r="I467" s="25"/>
      <c r="J467" s="25"/>
      <c r="K467" s="25"/>
      <c r="L467" s="25"/>
      <c r="M467" s="25"/>
      <c r="N467" s="29">
        <v>0</v>
      </c>
      <c r="O467">
        <f t="shared" si="7"/>
        <v>6170000</v>
      </c>
    </row>
    <row r="468" spans="2:15">
      <c r="B468" s="32">
        <v>6180000</v>
      </c>
      <c r="C468" s="33"/>
      <c r="D468" s="104" t="s">
        <v>24</v>
      </c>
      <c r="E468" s="105"/>
      <c r="F468" s="106"/>
      <c r="G468" s="107"/>
      <c r="H468" s="106"/>
      <c r="I468" s="25"/>
      <c r="J468" s="25"/>
      <c r="K468" s="25"/>
      <c r="L468" s="25"/>
      <c r="M468" s="25"/>
      <c r="N468" s="29">
        <v>0</v>
      </c>
      <c r="O468">
        <f t="shared" si="7"/>
        <v>6180000</v>
      </c>
    </row>
    <row r="469" spans="2:15">
      <c r="B469" s="32">
        <v>6180100</v>
      </c>
      <c r="C469" s="33"/>
      <c r="D469" s="104" t="s">
        <v>170</v>
      </c>
      <c r="E469" s="105"/>
      <c r="F469" s="106"/>
      <c r="G469" s="108">
        <v>1122208.05</v>
      </c>
      <c r="H469" s="106"/>
      <c r="I469" s="25"/>
      <c r="J469" s="26">
        <v>737114.61</v>
      </c>
      <c r="K469" s="25"/>
      <c r="L469" s="26">
        <v>737114.61</v>
      </c>
      <c r="M469" s="25"/>
      <c r="N469" s="29">
        <v>737114.61</v>
      </c>
      <c r="O469">
        <f t="shared" si="7"/>
        <v>6180100</v>
      </c>
    </row>
    <row r="470" spans="2:15">
      <c r="B470" s="32">
        <v>6180200</v>
      </c>
      <c r="C470" s="33"/>
      <c r="D470" s="104" t="s">
        <v>171</v>
      </c>
      <c r="E470" s="105"/>
      <c r="F470" s="106"/>
      <c r="G470" s="108">
        <v>4714103</v>
      </c>
      <c r="H470" s="106"/>
      <c r="I470" s="25"/>
      <c r="J470" s="26">
        <v>3183231</v>
      </c>
      <c r="K470" s="25"/>
      <c r="L470" s="26">
        <v>3183231</v>
      </c>
      <c r="M470" s="25"/>
      <c r="N470" s="29">
        <v>3183231</v>
      </c>
      <c r="O470">
        <f t="shared" si="7"/>
        <v>6180200</v>
      </c>
    </row>
    <row r="471" spans="2:15">
      <c r="B471" s="32">
        <v>6180300</v>
      </c>
      <c r="C471" s="33"/>
      <c r="D471" s="104" t="s">
        <v>172</v>
      </c>
      <c r="E471" s="105"/>
      <c r="F471" s="106"/>
      <c r="G471" s="108">
        <v>135000</v>
      </c>
      <c r="H471" s="106"/>
      <c r="I471" s="25"/>
      <c r="J471" s="26">
        <v>114750</v>
      </c>
      <c r="K471" s="25"/>
      <c r="L471" s="26">
        <v>114750</v>
      </c>
      <c r="M471" s="25"/>
      <c r="N471" s="29">
        <v>114750</v>
      </c>
      <c r="O471">
        <f t="shared" si="7"/>
        <v>6180300</v>
      </c>
    </row>
    <row r="472" spans="2:15">
      <c r="B472" s="32">
        <v>6180400</v>
      </c>
      <c r="C472" s="33"/>
      <c r="D472" s="104" t="s">
        <v>572</v>
      </c>
      <c r="E472" s="105"/>
      <c r="F472" s="106"/>
      <c r="G472" s="107"/>
      <c r="H472" s="106"/>
      <c r="I472" s="25"/>
      <c r="J472" s="25"/>
      <c r="K472" s="25"/>
      <c r="L472" s="25"/>
      <c r="M472" s="25"/>
      <c r="N472" s="29">
        <v>0</v>
      </c>
      <c r="O472">
        <f t="shared" si="7"/>
        <v>6180400</v>
      </c>
    </row>
    <row r="473" spans="2:15">
      <c r="B473" s="32">
        <v>6180500</v>
      </c>
      <c r="C473" s="33"/>
      <c r="D473" s="104" t="s">
        <v>173</v>
      </c>
      <c r="E473" s="105"/>
      <c r="F473" s="106"/>
      <c r="G473" s="108">
        <v>96583.83</v>
      </c>
      <c r="H473" s="106"/>
      <c r="I473" s="25"/>
      <c r="J473" s="26">
        <v>144655.5</v>
      </c>
      <c r="K473" s="25"/>
      <c r="L473" s="26">
        <v>144655.5</v>
      </c>
      <c r="M473" s="25"/>
      <c r="N473" s="29">
        <v>144655.5</v>
      </c>
      <c r="O473">
        <f t="shared" si="7"/>
        <v>6180500</v>
      </c>
    </row>
    <row r="474" spans="2:15">
      <c r="B474" s="32">
        <v>6180600</v>
      </c>
      <c r="C474" s="33"/>
      <c r="D474" s="104" t="s">
        <v>174</v>
      </c>
      <c r="E474" s="105"/>
      <c r="F474" s="106"/>
      <c r="G474" s="108">
        <v>1711789</v>
      </c>
      <c r="H474" s="106"/>
      <c r="I474" s="25"/>
      <c r="J474" s="26">
        <v>1612800</v>
      </c>
      <c r="K474" s="25"/>
      <c r="L474" s="26">
        <v>1612800</v>
      </c>
      <c r="M474" s="25"/>
      <c r="N474" s="29">
        <v>1612800</v>
      </c>
      <c r="O474">
        <f t="shared" si="7"/>
        <v>6180600</v>
      </c>
    </row>
    <row r="475" spans="2:15">
      <c r="B475" s="32">
        <v>6180700</v>
      </c>
      <c r="C475" s="33"/>
      <c r="D475" s="104" t="s">
        <v>292</v>
      </c>
      <c r="E475" s="105"/>
      <c r="F475" s="106"/>
      <c r="G475" s="107"/>
      <c r="H475" s="106"/>
      <c r="I475" s="25"/>
      <c r="J475" s="26">
        <v>6000</v>
      </c>
      <c r="K475" s="25"/>
      <c r="L475" s="26">
        <v>6000</v>
      </c>
      <c r="M475" s="25"/>
      <c r="N475" s="29">
        <v>6000</v>
      </c>
      <c r="O475">
        <f t="shared" si="7"/>
        <v>6180700</v>
      </c>
    </row>
    <row r="476" spans="2:15">
      <c r="B476" s="32">
        <v>6180800</v>
      </c>
      <c r="C476" s="33"/>
      <c r="D476" s="104" t="s">
        <v>175</v>
      </c>
      <c r="E476" s="105"/>
      <c r="F476" s="106"/>
      <c r="G476" s="108">
        <v>254171.1</v>
      </c>
      <c r="H476" s="106"/>
      <c r="I476" s="25"/>
      <c r="J476" s="26">
        <v>188498.4</v>
      </c>
      <c r="K476" s="25"/>
      <c r="L476" s="26">
        <v>188498.4</v>
      </c>
      <c r="M476" s="25"/>
      <c r="N476" s="29">
        <v>188498.4</v>
      </c>
      <c r="O476">
        <f t="shared" si="7"/>
        <v>6180800</v>
      </c>
    </row>
    <row r="477" spans="2:15">
      <c r="B477" s="32">
        <v>6180810</v>
      </c>
      <c r="C477" s="33"/>
      <c r="D477" s="104" t="s">
        <v>293</v>
      </c>
      <c r="E477" s="105"/>
      <c r="F477" s="106"/>
      <c r="G477" s="107"/>
      <c r="H477" s="106"/>
      <c r="I477" s="25"/>
      <c r="J477" s="26">
        <v>167340</v>
      </c>
      <c r="K477" s="25"/>
      <c r="L477" s="26">
        <v>167340</v>
      </c>
      <c r="M477" s="25"/>
      <c r="N477" s="29">
        <v>167340</v>
      </c>
      <c r="O477">
        <f t="shared" si="7"/>
        <v>6180810</v>
      </c>
    </row>
    <row r="478" spans="2:15">
      <c r="B478" s="32">
        <v>6180900</v>
      </c>
      <c r="C478" s="33"/>
      <c r="D478" s="104" t="s">
        <v>176</v>
      </c>
      <c r="E478" s="105"/>
      <c r="F478" s="106"/>
      <c r="G478" s="108">
        <v>1279943.02</v>
      </c>
      <c r="H478" s="106"/>
      <c r="I478" s="25"/>
      <c r="J478" s="26">
        <v>272400</v>
      </c>
      <c r="K478" s="25"/>
      <c r="L478" s="26">
        <v>272400</v>
      </c>
      <c r="M478" s="25"/>
      <c r="N478" s="29">
        <v>272400</v>
      </c>
      <c r="O478">
        <f t="shared" si="7"/>
        <v>6180900</v>
      </c>
    </row>
    <row r="479" spans="2:15">
      <c r="B479" s="32">
        <v>6180910</v>
      </c>
      <c r="C479" s="33"/>
      <c r="D479" s="104" t="s">
        <v>177</v>
      </c>
      <c r="E479" s="105"/>
      <c r="F479" s="106"/>
      <c r="G479" s="108">
        <v>210070.5</v>
      </c>
      <c r="H479" s="106"/>
      <c r="I479" s="25"/>
      <c r="J479" s="26">
        <v>203971</v>
      </c>
      <c r="K479" s="25"/>
      <c r="L479" s="26">
        <v>203971</v>
      </c>
      <c r="M479" s="25"/>
      <c r="N479" s="29">
        <v>203971</v>
      </c>
      <c r="O479">
        <f t="shared" si="7"/>
        <v>6180910</v>
      </c>
    </row>
    <row r="480" spans="2:15">
      <c r="B480" s="32">
        <v>6180920</v>
      </c>
      <c r="C480" s="33"/>
      <c r="D480" s="104" t="s">
        <v>178</v>
      </c>
      <c r="E480" s="105"/>
      <c r="F480" s="106"/>
      <c r="G480" s="107"/>
      <c r="H480" s="106"/>
      <c r="I480" s="25"/>
      <c r="J480" s="25"/>
      <c r="K480" s="25"/>
      <c r="L480" s="25"/>
      <c r="M480" s="25"/>
      <c r="N480" s="29">
        <v>0</v>
      </c>
      <c r="O480">
        <f t="shared" si="7"/>
        <v>6180920</v>
      </c>
    </row>
    <row r="481" spans="2:15">
      <c r="B481" s="32">
        <v>6200000</v>
      </c>
      <c r="C481" s="33"/>
      <c r="D481" s="104" t="s">
        <v>573</v>
      </c>
      <c r="E481" s="105"/>
      <c r="F481" s="106"/>
      <c r="G481" s="107"/>
      <c r="H481" s="106"/>
      <c r="I481" s="25"/>
      <c r="J481" s="25"/>
      <c r="K481" s="25"/>
      <c r="L481" s="25"/>
      <c r="M481" s="25"/>
      <c r="N481" s="29">
        <v>0</v>
      </c>
      <c r="O481">
        <f t="shared" si="7"/>
        <v>6200000</v>
      </c>
    </row>
    <row r="482" spans="2:15">
      <c r="B482" s="32">
        <v>6210000</v>
      </c>
      <c r="C482" s="33"/>
      <c r="D482" s="104" t="s">
        <v>574</v>
      </c>
      <c r="E482" s="105"/>
      <c r="F482" s="106"/>
      <c r="G482" s="107"/>
      <c r="H482" s="106"/>
      <c r="I482" s="25"/>
      <c r="J482" s="25"/>
      <c r="K482" s="25"/>
      <c r="L482" s="25"/>
      <c r="M482" s="25"/>
      <c r="N482" s="29">
        <v>0</v>
      </c>
      <c r="O482">
        <f t="shared" si="7"/>
        <v>6210000</v>
      </c>
    </row>
    <row r="483" spans="2:15">
      <c r="B483" s="32">
        <v>6211000</v>
      </c>
      <c r="C483" s="33"/>
      <c r="D483" s="104" t="s">
        <v>179</v>
      </c>
      <c r="E483" s="105"/>
      <c r="F483" s="106"/>
      <c r="G483" s="108">
        <v>1916070.02</v>
      </c>
      <c r="H483" s="106"/>
      <c r="I483" s="25"/>
      <c r="J483" s="26">
        <v>2338090.84</v>
      </c>
      <c r="K483" s="25"/>
      <c r="L483" s="26">
        <v>2338090.84</v>
      </c>
      <c r="M483" s="25"/>
      <c r="N483" s="29">
        <v>2338090.84</v>
      </c>
      <c r="O483">
        <f t="shared" si="7"/>
        <v>6211000</v>
      </c>
    </row>
    <row r="484" spans="2:15">
      <c r="B484" s="32">
        <v>6211100</v>
      </c>
      <c r="C484" s="33"/>
      <c r="D484" s="104" t="s">
        <v>180</v>
      </c>
      <c r="E484" s="105"/>
      <c r="F484" s="106"/>
      <c r="G484" s="108">
        <v>149960</v>
      </c>
      <c r="H484" s="106"/>
      <c r="I484" s="25"/>
      <c r="J484" s="26">
        <v>99720</v>
      </c>
      <c r="K484" s="25"/>
      <c r="L484" s="26">
        <v>99720</v>
      </c>
      <c r="M484" s="25"/>
      <c r="N484" s="29">
        <v>99720</v>
      </c>
      <c r="O484">
        <f t="shared" si="7"/>
        <v>6211100</v>
      </c>
    </row>
    <row r="485" spans="2:15">
      <c r="B485" s="32">
        <v>6212000</v>
      </c>
      <c r="C485" s="33"/>
      <c r="D485" s="104" t="s">
        <v>181</v>
      </c>
      <c r="E485" s="105"/>
      <c r="F485" s="106"/>
      <c r="G485" s="108">
        <v>7304534.7400000002</v>
      </c>
      <c r="H485" s="106"/>
      <c r="I485" s="25"/>
      <c r="J485" s="26">
        <v>2277415.66</v>
      </c>
      <c r="K485" s="25"/>
      <c r="L485" s="26">
        <v>2277415.66</v>
      </c>
      <c r="M485" s="25"/>
      <c r="N485" s="29">
        <v>2277415.66</v>
      </c>
      <c r="O485">
        <f t="shared" si="7"/>
        <v>6212000</v>
      </c>
    </row>
    <row r="486" spans="2:15">
      <c r="B486" s="32">
        <v>6213000</v>
      </c>
      <c r="C486" s="33"/>
      <c r="D486" s="104" t="s">
        <v>575</v>
      </c>
      <c r="E486" s="105"/>
      <c r="F486" s="106"/>
      <c r="G486" s="107"/>
      <c r="H486" s="106"/>
      <c r="I486" s="25"/>
      <c r="J486" s="25"/>
      <c r="K486" s="25"/>
      <c r="L486" s="25"/>
      <c r="M486" s="25"/>
      <c r="N486" s="29">
        <v>0</v>
      </c>
      <c r="O486">
        <f t="shared" si="7"/>
        <v>6213000</v>
      </c>
    </row>
    <row r="487" spans="2:15">
      <c r="B487" s="32">
        <v>6214000</v>
      </c>
      <c r="C487" s="33"/>
      <c r="D487" s="104" t="s">
        <v>182</v>
      </c>
      <c r="E487" s="105"/>
      <c r="F487" s="106"/>
      <c r="G487" s="108">
        <v>8326.7999999999993</v>
      </c>
      <c r="H487" s="106"/>
      <c r="I487" s="25"/>
      <c r="J487" s="26">
        <v>2492046.15</v>
      </c>
      <c r="K487" s="25"/>
      <c r="L487" s="26">
        <v>2492046.15</v>
      </c>
      <c r="M487" s="25"/>
      <c r="N487" s="29">
        <v>2492046.15</v>
      </c>
      <c r="O487">
        <f t="shared" si="7"/>
        <v>6214000</v>
      </c>
    </row>
    <row r="488" spans="2:15">
      <c r="B488" s="32">
        <v>6214100</v>
      </c>
      <c r="C488" s="33"/>
      <c r="D488" s="104" t="s">
        <v>183</v>
      </c>
      <c r="E488" s="105"/>
      <c r="F488" s="106"/>
      <c r="G488" s="108">
        <v>2204944.5699999998</v>
      </c>
      <c r="H488" s="106"/>
      <c r="I488" s="25"/>
      <c r="J488" s="26">
        <v>2194369.27</v>
      </c>
      <c r="K488" s="25"/>
      <c r="L488" s="26">
        <v>2194369.27</v>
      </c>
      <c r="M488" s="25"/>
      <c r="N488" s="29">
        <v>2194369.27</v>
      </c>
      <c r="O488">
        <f t="shared" si="7"/>
        <v>6214100</v>
      </c>
    </row>
    <row r="489" spans="2:15">
      <c r="B489" s="32">
        <v>6215000</v>
      </c>
      <c r="C489" s="33"/>
      <c r="D489" s="104" t="s">
        <v>576</v>
      </c>
      <c r="E489" s="105"/>
      <c r="F489" s="106"/>
      <c r="G489" s="107"/>
      <c r="H489" s="106"/>
      <c r="I489" s="25"/>
      <c r="J489" s="25"/>
      <c r="K489" s="25"/>
      <c r="L489" s="25"/>
      <c r="M489" s="25"/>
      <c r="N489" s="29">
        <v>0</v>
      </c>
      <c r="O489">
        <f t="shared" si="7"/>
        <v>6215000</v>
      </c>
    </row>
    <row r="490" spans="2:15">
      <c r="B490" s="32">
        <v>6220000</v>
      </c>
      <c r="C490" s="33"/>
      <c r="D490" s="104" t="s">
        <v>6</v>
      </c>
      <c r="E490" s="105"/>
      <c r="F490" s="106"/>
      <c r="G490" s="107"/>
      <c r="H490" s="106"/>
      <c r="I490" s="25"/>
      <c r="J490" s="25"/>
      <c r="K490" s="25"/>
      <c r="L490" s="25"/>
      <c r="M490" s="25"/>
      <c r="N490" s="29">
        <v>0</v>
      </c>
      <c r="O490">
        <f t="shared" si="7"/>
        <v>6220000</v>
      </c>
    </row>
    <row r="491" spans="2:15">
      <c r="B491" s="32">
        <v>6230000</v>
      </c>
      <c r="C491" s="33"/>
      <c r="D491" s="104" t="s">
        <v>184</v>
      </c>
      <c r="E491" s="105"/>
      <c r="F491" s="106"/>
      <c r="G491" s="108">
        <v>204000</v>
      </c>
      <c r="H491" s="106"/>
      <c r="I491" s="25"/>
      <c r="J491" s="26">
        <v>181530.2</v>
      </c>
      <c r="K491" s="25"/>
      <c r="L491" s="26">
        <v>181530.2</v>
      </c>
      <c r="M491" s="25"/>
      <c r="N491" s="29">
        <v>181530.2</v>
      </c>
      <c r="O491">
        <f t="shared" si="7"/>
        <v>6230000</v>
      </c>
    </row>
    <row r="492" spans="2:15">
      <c r="B492" s="32">
        <v>6231000</v>
      </c>
      <c r="C492" s="33"/>
      <c r="D492" s="104" t="s">
        <v>185</v>
      </c>
      <c r="E492" s="105"/>
      <c r="F492" s="106"/>
      <c r="G492" s="108">
        <v>81110</v>
      </c>
      <c r="H492" s="106"/>
      <c r="I492" s="25"/>
      <c r="J492" s="26">
        <v>535553</v>
      </c>
      <c r="K492" s="25"/>
      <c r="L492" s="26">
        <v>535553</v>
      </c>
      <c r="M492" s="25"/>
      <c r="N492" s="29">
        <v>535553</v>
      </c>
      <c r="O492">
        <f t="shared" si="7"/>
        <v>6231000</v>
      </c>
    </row>
    <row r="493" spans="2:15">
      <c r="B493" s="32">
        <v>6240000</v>
      </c>
      <c r="C493" s="33"/>
      <c r="D493" s="104" t="s">
        <v>577</v>
      </c>
      <c r="E493" s="105"/>
      <c r="F493" s="106"/>
      <c r="G493" s="107"/>
      <c r="H493" s="106"/>
      <c r="I493" s="25"/>
      <c r="J493" s="25"/>
      <c r="K493" s="25"/>
      <c r="L493" s="25"/>
      <c r="M493" s="25"/>
      <c r="N493" s="29">
        <v>0</v>
      </c>
      <c r="O493">
        <f t="shared" si="7"/>
        <v>6240000</v>
      </c>
    </row>
    <row r="494" spans="2:15">
      <c r="B494" s="32">
        <v>6240001</v>
      </c>
      <c r="C494" s="33"/>
      <c r="D494" s="104" t="s">
        <v>186</v>
      </c>
      <c r="E494" s="105"/>
      <c r="F494" s="106"/>
      <c r="G494" s="108">
        <v>17142871.239999998</v>
      </c>
      <c r="H494" s="106"/>
      <c r="I494" s="25"/>
      <c r="J494" s="26">
        <v>3257535</v>
      </c>
      <c r="K494" s="25"/>
      <c r="L494" s="26">
        <v>3257535</v>
      </c>
      <c r="M494" s="25"/>
      <c r="N494" s="29">
        <v>3257535</v>
      </c>
      <c r="O494">
        <f t="shared" si="7"/>
        <v>6240001</v>
      </c>
    </row>
    <row r="495" spans="2:15">
      <c r="B495" s="32">
        <v>6240002</v>
      </c>
      <c r="C495" s="33"/>
      <c r="D495" s="104" t="s">
        <v>187</v>
      </c>
      <c r="E495" s="105"/>
      <c r="F495" s="106"/>
      <c r="G495" s="108">
        <v>10521502.199999999</v>
      </c>
      <c r="H495" s="106"/>
      <c r="I495" s="25"/>
      <c r="J495" s="26">
        <v>455867</v>
      </c>
      <c r="K495" s="25"/>
      <c r="L495" s="26">
        <v>455867</v>
      </c>
      <c r="M495" s="25"/>
      <c r="N495" s="29">
        <v>455867</v>
      </c>
      <c r="O495">
        <f t="shared" si="7"/>
        <v>6240002</v>
      </c>
    </row>
    <row r="496" spans="2:15">
      <c r="B496" s="32">
        <v>6240003</v>
      </c>
      <c r="C496" s="33"/>
      <c r="D496" s="104" t="s">
        <v>578</v>
      </c>
      <c r="E496" s="105"/>
      <c r="F496" s="106"/>
      <c r="G496" s="107"/>
      <c r="H496" s="106"/>
      <c r="I496" s="25"/>
      <c r="J496" s="25"/>
      <c r="K496" s="25"/>
      <c r="L496" s="25"/>
      <c r="M496" s="25"/>
      <c r="N496" s="29">
        <v>0</v>
      </c>
      <c r="O496">
        <f t="shared" si="7"/>
        <v>6240003</v>
      </c>
    </row>
    <row r="497" spans="2:15">
      <c r="B497" s="32">
        <v>6240004</v>
      </c>
      <c r="C497" s="33"/>
      <c r="D497" s="104" t="s">
        <v>188</v>
      </c>
      <c r="E497" s="105"/>
      <c r="F497" s="106"/>
      <c r="G497" s="108">
        <v>2777942</v>
      </c>
      <c r="H497" s="106"/>
      <c r="I497" s="25"/>
      <c r="J497" s="26">
        <v>1653933</v>
      </c>
      <c r="K497" s="25"/>
      <c r="L497" s="26">
        <v>1653933</v>
      </c>
      <c r="M497" s="25"/>
      <c r="N497" s="29">
        <v>1653933</v>
      </c>
      <c r="O497">
        <f t="shared" si="7"/>
        <v>6240004</v>
      </c>
    </row>
    <row r="498" spans="2:15">
      <c r="B498" s="32">
        <v>6240005</v>
      </c>
      <c r="C498" s="33"/>
      <c r="D498" s="104" t="s">
        <v>189</v>
      </c>
      <c r="E498" s="105"/>
      <c r="F498" s="106"/>
      <c r="G498" s="108">
        <v>70480825.420000002</v>
      </c>
      <c r="H498" s="106"/>
      <c r="I498" s="25"/>
      <c r="J498" s="26">
        <v>18454840.510000002</v>
      </c>
      <c r="K498" s="25"/>
      <c r="L498" s="26">
        <v>18454840.510000002</v>
      </c>
      <c r="M498" s="25"/>
      <c r="N498" s="29">
        <v>18454840.510000002</v>
      </c>
      <c r="O498">
        <f t="shared" si="7"/>
        <v>6240005</v>
      </c>
    </row>
    <row r="499" spans="2:15">
      <c r="B499" s="32">
        <v>6240006</v>
      </c>
      <c r="C499" s="33"/>
      <c r="D499" s="104" t="s">
        <v>190</v>
      </c>
      <c r="E499" s="105"/>
      <c r="F499" s="106"/>
      <c r="G499" s="108">
        <v>5259990.8099999996</v>
      </c>
      <c r="H499" s="106"/>
      <c r="I499" s="25"/>
      <c r="J499" s="26">
        <v>1675404.36</v>
      </c>
      <c r="K499" s="25"/>
      <c r="L499" s="26">
        <v>1675404.36</v>
      </c>
      <c r="M499" s="25"/>
      <c r="N499" s="29">
        <v>1675404.36</v>
      </c>
      <c r="O499">
        <f t="shared" si="7"/>
        <v>6240006</v>
      </c>
    </row>
    <row r="500" spans="2:15">
      <c r="B500" s="32">
        <v>6240007</v>
      </c>
      <c r="C500" s="33"/>
      <c r="D500" s="104" t="s">
        <v>191</v>
      </c>
      <c r="E500" s="105"/>
      <c r="F500" s="106"/>
      <c r="G500" s="108">
        <v>7268424.9699999997</v>
      </c>
      <c r="H500" s="106"/>
      <c r="I500" s="25"/>
      <c r="J500" s="26">
        <v>2878765.34</v>
      </c>
      <c r="K500" s="25"/>
      <c r="L500" s="26">
        <v>2878765.34</v>
      </c>
      <c r="M500" s="25"/>
      <c r="N500" s="29">
        <v>2878765.34</v>
      </c>
      <c r="O500">
        <f t="shared" si="7"/>
        <v>6240007</v>
      </c>
    </row>
    <row r="501" spans="2:15">
      <c r="B501" s="32">
        <v>6240008</v>
      </c>
      <c r="C501" s="33"/>
      <c r="D501" s="104" t="s">
        <v>192</v>
      </c>
      <c r="E501" s="105"/>
      <c r="F501" s="106"/>
      <c r="G501" s="108">
        <v>7483176</v>
      </c>
      <c r="H501" s="106"/>
      <c r="I501" s="25"/>
      <c r="J501" s="26">
        <v>781300</v>
      </c>
      <c r="K501" s="25"/>
      <c r="L501" s="26">
        <v>781300</v>
      </c>
      <c r="M501" s="25"/>
      <c r="N501" s="29">
        <v>781300</v>
      </c>
      <c r="O501">
        <f t="shared" si="7"/>
        <v>6240008</v>
      </c>
    </row>
    <row r="502" spans="2:15">
      <c r="B502" s="32">
        <v>6240009</v>
      </c>
      <c r="C502" s="33"/>
      <c r="D502" s="104" t="s">
        <v>579</v>
      </c>
      <c r="E502" s="105"/>
      <c r="F502" s="106"/>
      <c r="G502" s="108">
        <v>1342115</v>
      </c>
      <c r="H502" s="106"/>
      <c r="I502" s="25"/>
      <c r="J502" s="25"/>
      <c r="K502" s="25"/>
      <c r="L502" s="25"/>
      <c r="M502" s="25"/>
      <c r="N502" s="29">
        <v>0</v>
      </c>
      <c r="O502">
        <f t="shared" si="7"/>
        <v>6240009</v>
      </c>
    </row>
    <row r="503" spans="2:15">
      <c r="B503" s="32">
        <v>6240010</v>
      </c>
      <c r="C503" s="33"/>
      <c r="D503" s="104" t="s">
        <v>194</v>
      </c>
      <c r="E503" s="105"/>
      <c r="F503" s="106"/>
      <c r="G503" s="108">
        <v>596579.14</v>
      </c>
      <c r="H503" s="106"/>
      <c r="I503" s="25"/>
      <c r="J503" s="26">
        <v>5882.13</v>
      </c>
      <c r="K503" s="25"/>
      <c r="L503" s="26">
        <v>5882.13</v>
      </c>
      <c r="M503" s="25"/>
      <c r="N503" s="29">
        <v>5882.13</v>
      </c>
      <c r="O503">
        <f t="shared" si="7"/>
        <v>6240010</v>
      </c>
    </row>
    <row r="504" spans="2:15">
      <c r="B504" s="32">
        <v>6240011</v>
      </c>
      <c r="C504" s="33"/>
      <c r="D504" s="104" t="s">
        <v>580</v>
      </c>
      <c r="E504" s="105"/>
      <c r="F504" s="106"/>
      <c r="G504" s="107"/>
      <c r="H504" s="106"/>
      <c r="I504" s="25"/>
      <c r="J504" s="25"/>
      <c r="K504" s="25"/>
      <c r="L504" s="25"/>
      <c r="M504" s="25"/>
      <c r="N504" s="29">
        <v>0</v>
      </c>
      <c r="O504">
        <f t="shared" si="7"/>
        <v>6240011</v>
      </c>
    </row>
    <row r="505" spans="2:15">
      <c r="B505" s="32">
        <v>6240012</v>
      </c>
      <c r="C505" s="33"/>
      <c r="D505" s="104" t="s">
        <v>1</v>
      </c>
      <c r="E505" s="105"/>
      <c r="F505" s="106"/>
      <c r="G505" s="108">
        <v>1422652.8</v>
      </c>
      <c r="H505" s="106"/>
      <c r="I505" s="25"/>
      <c r="J505" s="25"/>
      <c r="K505" s="25"/>
      <c r="L505" s="25"/>
      <c r="M505" s="25"/>
      <c r="N505" s="29">
        <v>0</v>
      </c>
      <c r="O505">
        <f t="shared" si="7"/>
        <v>6240012</v>
      </c>
    </row>
    <row r="506" spans="2:15">
      <c r="B506" s="32">
        <v>6240013</v>
      </c>
      <c r="C506" s="33"/>
      <c r="D506" s="104" t="s">
        <v>2</v>
      </c>
      <c r="E506" s="105"/>
      <c r="F506" s="106"/>
      <c r="G506" s="108">
        <v>371356</v>
      </c>
      <c r="H506" s="106"/>
      <c r="I506" s="25"/>
      <c r="J506" s="26">
        <v>329207</v>
      </c>
      <c r="K506" s="25"/>
      <c r="L506" s="26">
        <v>329207</v>
      </c>
      <c r="M506" s="25"/>
      <c r="N506" s="29">
        <v>329207</v>
      </c>
      <c r="O506">
        <f t="shared" si="7"/>
        <v>6240013</v>
      </c>
    </row>
    <row r="507" spans="2:15">
      <c r="B507" s="32">
        <v>6240014</v>
      </c>
      <c r="C507" s="33"/>
      <c r="D507" s="104" t="s">
        <v>195</v>
      </c>
      <c r="E507" s="105"/>
      <c r="F507" s="106"/>
      <c r="G507" s="108">
        <v>72000</v>
      </c>
      <c r="H507" s="106"/>
      <c r="I507" s="25"/>
      <c r="J507" s="25"/>
      <c r="K507" s="25"/>
      <c r="L507" s="25"/>
      <c r="M507" s="25"/>
      <c r="N507" s="29">
        <v>0</v>
      </c>
      <c r="O507">
        <f t="shared" si="7"/>
        <v>6240014</v>
      </c>
    </row>
    <row r="508" spans="2:15">
      <c r="B508" s="32">
        <v>6240015</v>
      </c>
      <c r="C508" s="33"/>
      <c r="D508" s="104" t="s">
        <v>196</v>
      </c>
      <c r="E508" s="105"/>
      <c r="F508" s="106"/>
      <c r="G508" s="108">
        <v>135743.88</v>
      </c>
      <c r="H508" s="106"/>
      <c r="I508" s="25"/>
      <c r="J508" s="25"/>
      <c r="K508" s="25"/>
      <c r="L508" s="25"/>
      <c r="M508" s="25"/>
      <c r="N508" s="29">
        <v>0</v>
      </c>
      <c r="O508">
        <f t="shared" si="7"/>
        <v>6240015</v>
      </c>
    </row>
    <row r="509" spans="2:15">
      <c r="B509" s="32">
        <v>6240016</v>
      </c>
      <c r="C509" s="33"/>
      <c r="D509" s="104" t="s">
        <v>581</v>
      </c>
      <c r="E509" s="105"/>
      <c r="F509" s="106"/>
      <c r="G509" s="107"/>
      <c r="H509" s="106"/>
      <c r="I509" s="25"/>
      <c r="J509" s="25"/>
      <c r="K509" s="25"/>
      <c r="L509" s="25"/>
      <c r="M509" s="25"/>
      <c r="N509" s="29">
        <v>0</v>
      </c>
      <c r="O509">
        <f t="shared" si="7"/>
        <v>6240016</v>
      </c>
    </row>
    <row r="510" spans="2:15">
      <c r="B510" s="32">
        <v>6240017</v>
      </c>
      <c r="C510" s="33"/>
      <c r="D510" s="104" t="s">
        <v>197</v>
      </c>
      <c r="E510" s="105"/>
      <c r="F510" s="106"/>
      <c r="G510" s="108">
        <v>1352462.47</v>
      </c>
      <c r="H510" s="106"/>
      <c r="I510" s="25"/>
      <c r="J510" s="25"/>
      <c r="K510" s="25"/>
      <c r="L510" s="25"/>
      <c r="M510" s="25"/>
      <c r="N510" s="29">
        <v>0</v>
      </c>
      <c r="O510">
        <f t="shared" si="7"/>
        <v>6240017</v>
      </c>
    </row>
    <row r="511" spans="2:15">
      <c r="B511" s="32">
        <v>6240018</v>
      </c>
      <c r="C511" s="33"/>
      <c r="D511" s="104" t="s">
        <v>198</v>
      </c>
      <c r="E511" s="105"/>
      <c r="F511" s="106"/>
      <c r="G511" s="108">
        <v>949334.26</v>
      </c>
      <c r="H511" s="106"/>
      <c r="I511" s="25"/>
      <c r="J511" s="25"/>
      <c r="K511" s="25"/>
      <c r="L511" s="25"/>
      <c r="M511" s="25"/>
      <c r="N511" s="29">
        <v>0</v>
      </c>
      <c r="O511">
        <f t="shared" si="7"/>
        <v>6240018</v>
      </c>
    </row>
    <row r="512" spans="2:15">
      <c r="B512" s="32">
        <v>6240019</v>
      </c>
      <c r="C512" s="33"/>
      <c r="D512" s="104" t="s">
        <v>582</v>
      </c>
      <c r="E512" s="105"/>
      <c r="F512" s="106"/>
      <c r="G512" s="107"/>
      <c r="H512" s="106"/>
      <c r="I512" s="25"/>
      <c r="J512" s="25"/>
      <c r="K512" s="25"/>
      <c r="L512" s="25"/>
      <c r="M512" s="25"/>
      <c r="N512" s="29">
        <v>0</v>
      </c>
      <c r="O512">
        <f t="shared" si="7"/>
        <v>6240019</v>
      </c>
    </row>
    <row r="513" spans="2:15">
      <c r="B513" s="32">
        <v>6240020</v>
      </c>
      <c r="C513" s="33"/>
      <c r="D513" s="104" t="s">
        <v>199</v>
      </c>
      <c r="E513" s="105"/>
      <c r="F513" s="106"/>
      <c r="G513" s="108">
        <v>51056925</v>
      </c>
      <c r="H513" s="106"/>
      <c r="I513" s="25"/>
      <c r="J513" s="25"/>
      <c r="K513" s="25"/>
      <c r="L513" s="25"/>
      <c r="M513" s="25"/>
      <c r="N513" s="29">
        <v>0</v>
      </c>
      <c r="O513">
        <f t="shared" si="7"/>
        <v>6240020</v>
      </c>
    </row>
    <row r="514" spans="2:15">
      <c r="B514" s="32">
        <v>6240021</v>
      </c>
      <c r="C514" s="33"/>
      <c r="D514" s="104" t="s">
        <v>583</v>
      </c>
      <c r="E514" s="105"/>
      <c r="F514" s="106"/>
      <c r="G514" s="108">
        <v>10983166.52</v>
      </c>
      <c r="H514" s="106"/>
      <c r="I514" s="25"/>
      <c r="J514" s="26">
        <v>2167167.1</v>
      </c>
      <c r="K514" s="25"/>
      <c r="L514" s="26">
        <v>2167167.1</v>
      </c>
      <c r="M514" s="25"/>
      <c r="N514" s="29">
        <v>2167167.1</v>
      </c>
      <c r="O514">
        <f t="shared" si="7"/>
        <v>6240021</v>
      </c>
    </row>
    <row r="515" spans="2:15">
      <c r="B515" s="32">
        <v>6240022</v>
      </c>
      <c r="C515" s="33"/>
      <c r="D515" s="104" t="s">
        <v>201</v>
      </c>
      <c r="E515" s="105"/>
      <c r="F515" s="106"/>
      <c r="G515" s="108">
        <v>7912616.1799999997</v>
      </c>
      <c r="H515" s="106"/>
      <c r="I515" s="25"/>
      <c r="J515" s="25"/>
      <c r="K515" s="25"/>
      <c r="L515" s="25"/>
      <c r="M515" s="25"/>
      <c r="N515" s="29">
        <v>0</v>
      </c>
      <c r="O515">
        <f t="shared" si="7"/>
        <v>6240022</v>
      </c>
    </row>
    <row r="516" spans="2:15">
      <c r="B516" s="32">
        <v>6240023</v>
      </c>
      <c r="C516" s="33"/>
      <c r="D516" s="104" t="s">
        <v>584</v>
      </c>
      <c r="E516" s="105"/>
      <c r="F516" s="106"/>
      <c r="G516" s="107"/>
      <c r="H516" s="106"/>
      <c r="I516" s="25"/>
      <c r="J516" s="25"/>
      <c r="K516" s="25"/>
      <c r="L516" s="25"/>
      <c r="M516" s="25"/>
      <c r="N516" s="29">
        <v>0</v>
      </c>
      <c r="O516">
        <f t="shared" si="7"/>
        <v>6240023</v>
      </c>
    </row>
    <row r="517" spans="2:15">
      <c r="B517" s="32">
        <v>6240024</v>
      </c>
      <c r="C517" s="33"/>
      <c r="D517" s="104" t="s">
        <v>202</v>
      </c>
      <c r="E517" s="105"/>
      <c r="F517" s="106"/>
      <c r="G517" s="108">
        <v>2626990.69</v>
      </c>
      <c r="H517" s="106"/>
      <c r="I517" s="25"/>
      <c r="J517" s="26">
        <v>184493.43</v>
      </c>
      <c r="K517" s="25"/>
      <c r="L517" s="26">
        <v>184493.43</v>
      </c>
      <c r="M517" s="25"/>
      <c r="N517" s="29">
        <v>184493.43</v>
      </c>
      <c r="O517">
        <f t="shared" si="7"/>
        <v>6240024</v>
      </c>
    </row>
    <row r="518" spans="2:15">
      <c r="B518" s="32">
        <v>6240025</v>
      </c>
      <c r="C518" s="33"/>
      <c r="D518" s="104" t="s">
        <v>585</v>
      </c>
      <c r="E518" s="105"/>
      <c r="F518" s="106"/>
      <c r="G518" s="107"/>
      <c r="H518" s="106"/>
      <c r="I518" s="25"/>
      <c r="J518" s="25"/>
      <c r="K518" s="25"/>
      <c r="L518" s="25"/>
      <c r="M518" s="25"/>
      <c r="N518" s="29">
        <v>0</v>
      </c>
      <c r="O518">
        <f t="shared" si="7"/>
        <v>6240025</v>
      </c>
    </row>
    <row r="519" spans="2:15">
      <c r="B519" s="32">
        <v>6240026</v>
      </c>
      <c r="C519" s="33"/>
      <c r="D519" s="104" t="s">
        <v>203</v>
      </c>
      <c r="E519" s="105"/>
      <c r="F519" s="106"/>
      <c r="G519" s="108">
        <v>596160.1</v>
      </c>
      <c r="H519" s="106"/>
      <c r="I519" s="25"/>
      <c r="J519" s="26">
        <v>435583.88</v>
      </c>
      <c r="K519" s="25"/>
      <c r="L519" s="26">
        <v>435583.88</v>
      </c>
      <c r="M519" s="25"/>
      <c r="N519" s="29">
        <v>435583.88</v>
      </c>
      <c r="O519">
        <f t="shared" si="7"/>
        <v>6240026</v>
      </c>
    </row>
    <row r="520" spans="2:15">
      <c r="B520" s="32">
        <v>6240027</v>
      </c>
      <c r="C520" s="33"/>
      <c r="D520" s="104" t="s">
        <v>204</v>
      </c>
      <c r="E520" s="105"/>
      <c r="F520" s="106"/>
      <c r="G520" s="108">
        <v>1094096</v>
      </c>
      <c r="H520" s="106"/>
      <c r="I520" s="25"/>
      <c r="J520" s="26">
        <v>50750</v>
      </c>
      <c r="K520" s="25"/>
      <c r="L520" s="26">
        <v>50750</v>
      </c>
      <c r="M520" s="25"/>
      <c r="N520" s="29">
        <v>50750</v>
      </c>
      <c r="O520">
        <f t="shared" si="7"/>
        <v>6240027</v>
      </c>
    </row>
    <row r="521" spans="2:15">
      <c r="B521" s="32">
        <v>6240028</v>
      </c>
      <c r="C521" s="33"/>
      <c r="D521" s="104" t="s">
        <v>586</v>
      </c>
      <c r="E521" s="105"/>
      <c r="F521" s="106"/>
      <c r="G521" s="107"/>
      <c r="H521" s="106"/>
      <c r="I521" s="25"/>
      <c r="J521" s="25"/>
      <c r="K521" s="25"/>
      <c r="L521" s="25"/>
      <c r="M521" s="25"/>
      <c r="N521" s="29">
        <v>0</v>
      </c>
      <c r="O521">
        <f t="shared" si="7"/>
        <v>6240028</v>
      </c>
    </row>
    <row r="522" spans="2:15">
      <c r="B522" s="32">
        <v>6240029</v>
      </c>
      <c r="C522" s="33"/>
      <c r="D522" s="104" t="s">
        <v>205</v>
      </c>
      <c r="E522" s="105"/>
      <c r="F522" s="106"/>
      <c r="G522" s="108">
        <v>3503.5</v>
      </c>
      <c r="H522" s="106"/>
      <c r="I522" s="25"/>
      <c r="J522" s="25"/>
      <c r="K522" s="25"/>
      <c r="L522" s="25"/>
      <c r="M522" s="25"/>
      <c r="N522" s="29">
        <v>0</v>
      </c>
      <c r="O522">
        <f t="shared" si="7"/>
        <v>6240029</v>
      </c>
    </row>
    <row r="523" spans="2:15">
      <c r="B523" s="32">
        <v>6240030</v>
      </c>
      <c r="C523" s="33"/>
      <c r="D523" s="104" t="s">
        <v>206</v>
      </c>
      <c r="E523" s="105"/>
      <c r="F523" s="106"/>
      <c r="G523" s="108">
        <v>8993451.9800000004</v>
      </c>
      <c r="H523" s="106"/>
      <c r="I523" s="25"/>
      <c r="J523" s="26">
        <v>1771400</v>
      </c>
      <c r="K523" s="25"/>
      <c r="L523" s="26">
        <v>1771400</v>
      </c>
      <c r="M523" s="25"/>
      <c r="N523" s="29">
        <v>1771400</v>
      </c>
      <c r="O523">
        <f t="shared" si="7"/>
        <v>6240030</v>
      </c>
    </row>
    <row r="524" spans="2:15">
      <c r="B524" s="32">
        <v>6240031</v>
      </c>
      <c r="C524" s="33"/>
      <c r="D524" s="104" t="s">
        <v>207</v>
      </c>
      <c r="E524" s="105"/>
      <c r="F524" s="106"/>
      <c r="G524" s="107"/>
      <c r="H524" s="106"/>
      <c r="I524" s="25"/>
      <c r="J524" s="26">
        <v>4904880</v>
      </c>
      <c r="K524" s="25"/>
      <c r="L524" s="26">
        <v>4904880</v>
      </c>
      <c r="M524" s="25"/>
      <c r="N524" s="29">
        <v>4904880</v>
      </c>
      <c r="O524">
        <f t="shared" ref="O524:O587" si="8">B524+0</f>
        <v>6240031</v>
      </c>
    </row>
    <row r="525" spans="2:15">
      <c r="B525" s="32">
        <v>6240032</v>
      </c>
      <c r="C525" s="33"/>
      <c r="D525" s="104" t="s">
        <v>294</v>
      </c>
      <c r="E525" s="105"/>
      <c r="F525" s="106"/>
      <c r="G525" s="107"/>
      <c r="H525" s="106"/>
      <c r="I525" s="25"/>
      <c r="J525" s="26">
        <v>2785500</v>
      </c>
      <c r="K525" s="25"/>
      <c r="L525" s="26">
        <v>2785500</v>
      </c>
      <c r="M525" s="25"/>
      <c r="N525" s="29">
        <v>2785500</v>
      </c>
      <c r="O525">
        <f t="shared" si="8"/>
        <v>6240032</v>
      </c>
    </row>
    <row r="526" spans="2:15">
      <c r="B526" s="32">
        <v>6250000</v>
      </c>
      <c r="C526" s="33"/>
      <c r="D526" s="104" t="s">
        <v>587</v>
      </c>
      <c r="E526" s="105"/>
      <c r="F526" s="106"/>
      <c r="G526" s="107"/>
      <c r="H526" s="106"/>
      <c r="I526" s="25"/>
      <c r="J526" s="25"/>
      <c r="K526" s="25"/>
      <c r="L526" s="25"/>
      <c r="M526" s="25"/>
      <c r="N526" s="29">
        <v>0</v>
      </c>
      <c r="O526">
        <f t="shared" si="8"/>
        <v>6250000</v>
      </c>
    </row>
    <row r="527" spans="2:15">
      <c r="B527" s="32">
        <v>6251000</v>
      </c>
      <c r="C527" s="33"/>
      <c r="D527" s="104" t="s">
        <v>208</v>
      </c>
      <c r="E527" s="105"/>
      <c r="F527" s="106"/>
      <c r="G527" s="108">
        <v>2906511.28</v>
      </c>
      <c r="H527" s="106"/>
      <c r="I527" s="25"/>
      <c r="J527" s="26">
        <v>252366.25</v>
      </c>
      <c r="K527" s="25"/>
      <c r="L527" s="26">
        <v>252366.25</v>
      </c>
      <c r="M527" s="25"/>
      <c r="N527" s="29">
        <v>252366.25</v>
      </c>
      <c r="O527">
        <f t="shared" si="8"/>
        <v>6251000</v>
      </c>
    </row>
    <row r="528" spans="2:15">
      <c r="B528" s="32">
        <v>6252000</v>
      </c>
      <c r="C528" s="33"/>
      <c r="D528" s="104" t="s">
        <v>209</v>
      </c>
      <c r="E528" s="105"/>
      <c r="F528" s="106"/>
      <c r="G528" s="108">
        <v>18915.89</v>
      </c>
      <c r="H528" s="106"/>
      <c r="I528" s="25"/>
      <c r="J528" s="25"/>
      <c r="K528" s="25"/>
      <c r="L528" s="25"/>
      <c r="M528" s="25"/>
      <c r="N528" s="29">
        <v>0</v>
      </c>
      <c r="O528">
        <f t="shared" si="8"/>
        <v>6252000</v>
      </c>
    </row>
    <row r="529" spans="2:15">
      <c r="B529" s="32">
        <v>6253000</v>
      </c>
      <c r="C529" s="33"/>
      <c r="D529" s="104" t="s">
        <v>210</v>
      </c>
      <c r="E529" s="105"/>
      <c r="F529" s="106"/>
      <c r="G529" s="108">
        <v>781200</v>
      </c>
      <c r="H529" s="106"/>
      <c r="I529" s="25"/>
      <c r="J529" s="26">
        <v>203500</v>
      </c>
      <c r="K529" s="25"/>
      <c r="L529" s="26">
        <v>203500</v>
      </c>
      <c r="M529" s="25"/>
      <c r="N529" s="29">
        <v>203500</v>
      </c>
      <c r="O529">
        <f t="shared" si="8"/>
        <v>6253000</v>
      </c>
    </row>
    <row r="530" spans="2:15">
      <c r="B530" s="32">
        <v>6254000</v>
      </c>
      <c r="C530" s="33"/>
      <c r="D530" s="104" t="s">
        <v>211</v>
      </c>
      <c r="E530" s="105"/>
      <c r="F530" s="106"/>
      <c r="G530" s="108">
        <v>2239.1999999999998</v>
      </c>
      <c r="H530" s="106"/>
      <c r="I530" s="25"/>
      <c r="J530" s="25"/>
      <c r="K530" s="25"/>
      <c r="L530" s="25"/>
      <c r="M530" s="25"/>
      <c r="N530" s="29">
        <v>0</v>
      </c>
      <c r="O530">
        <f t="shared" si="8"/>
        <v>6254000</v>
      </c>
    </row>
    <row r="531" spans="2:15">
      <c r="B531" s="32">
        <v>6255000</v>
      </c>
      <c r="C531" s="33"/>
      <c r="D531" s="104" t="s">
        <v>588</v>
      </c>
      <c r="E531" s="105"/>
      <c r="F531" s="106"/>
      <c r="G531" s="107"/>
      <c r="H531" s="106"/>
      <c r="I531" s="25"/>
      <c r="J531" s="25"/>
      <c r="K531" s="25"/>
      <c r="L531" s="25"/>
      <c r="M531" s="25"/>
      <c r="N531" s="29">
        <v>0</v>
      </c>
      <c r="O531">
        <f t="shared" si="8"/>
        <v>6255000</v>
      </c>
    </row>
    <row r="532" spans="2:15">
      <c r="B532" s="32">
        <v>6256000</v>
      </c>
      <c r="C532" s="33"/>
      <c r="D532" s="104" t="s">
        <v>212</v>
      </c>
      <c r="E532" s="105"/>
      <c r="F532" s="106"/>
      <c r="G532" s="108">
        <v>119819.05</v>
      </c>
      <c r="H532" s="106"/>
      <c r="I532" s="25"/>
      <c r="J532" s="26">
        <v>3000</v>
      </c>
      <c r="K532" s="25"/>
      <c r="L532" s="26">
        <v>3000</v>
      </c>
      <c r="M532" s="25"/>
      <c r="N532" s="29">
        <v>3000</v>
      </c>
      <c r="O532">
        <f t="shared" si="8"/>
        <v>6256000</v>
      </c>
    </row>
    <row r="533" spans="2:15">
      <c r="B533" s="32">
        <v>6257000</v>
      </c>
      <c r="C533" s="33"/>
      <c r="D533" s="104" t="s">
        <v>213</v>
      </c>
      <c r="E533" s="105"/>
      <c r="F533" s="106"/>
      <c r="G533" s="108">
        <v>293905.25</v>
      </c>
      <c r="H533" s="106"/>
      <c r="I533" s="25"/>
      <c r="J533" s="26">
        <v>244404.86</v>
      </c>
      <c r="K533" s="25"/>
      <c r="L533" s="26">
        <v>244404.86</v>
      </c>
      <c r="M533" s="25"/>
      <c r="N533" s="29">
        <v>244404.86</v>
      </c>
      <c r="O533">
        <f t="shared" si="8"/>
        <v>6257000</v>
      </c>
    </row>
    <row r="534" spans="2:15">
      <c r="B534" s="32">
        <v>6260000</v>
      </c>
      <c r="C534" s="33"/>
      <c r="D534" s="104" t="s">
        <v>589</v>
      </c>
      <c r="E534" s="105"/>
      <c r="F534" s="106"/>
      <c r="G534" s="107"/>
      <c r="H534" s="106"/>
      <c r="I534" s="25"/>
      <c r="J534" s="25"/>
      <c r="K534" s="25"/>
      <c r="L534" s="25"/>
      <c r="M534" s="25"/>
      <c r="N534" s="29">
        <v>0</v>
      </c>
      <c r="O534">
        <f t="shared" si="8"/>
        <v>6260000</v>
      </c>
    </row>
    <row r="535" spans="2:15">
      <c r="B535" s="32">
        <v>6261000</v>
      </c>
      <c r="C535" s="33"/>
      <c r="D535" s="104" t="s">
        <v>214</v>
      </c>
      <c r="E535" s="105"/>
      <c r="F535" s="106"/>
      <c r="G535" s="108">
        <v>3588899.02</v>
      </c>
      <c r="H535" s="106"/>
      <c r="I535" s="25"/>
      <c r="J535" s="26">
        <v>739574.17</v>
      </c>
      <c r="K535" s="25"/>
      <c r="L535" s="26">
        <v>739574.17</v>
      </c>
      <c r="M535" s="25"/>
      <c r="N535" s="29">
        <v>739574.17</v>
      </c>
      <c r="O535">
        <f t="shared" si="8"/>
        <v>6261000</v>
      </c>
    </row>
    <row r="536" spans="2:15">
      <c r="B536" s="32">
        <v>6262000</v>
      </c>
      <c r="C536" s="33"/>
      <c r="D536" s="104" t="s">
        <v>215</v>
      </c>
      <c r="E536" s="105"/>
      <c r="F536" s="106"/>
      <c r="G536" s="108">
        <v>707406.9</v>
      </c>
      <c r="H536" s="106"/>
      <c r="I536" s="25"/>
      <c r="J536" s="26">
        <v>401399.57</v>
      </c>
      <c r="K536" s="25"/>
      <c r="L536" s="26">
        <v>401399.57</v>
      </c>
      <c r="M536" s="25"/>
      <c r="N536" s="29">
        <v>401399.57</v>
      </c>
      <c r="O536">
        <f t="shared" si="8"/>
        <v>6262000</v>
      </c>
    </row>
    <row r="537" spans="2:15">
      <c r="B537" s="32">
        <v>6263000</v>
      </c>
      <c r="C537" s="33"/>
      <c r="D537" s="104" t="s">
        <v>216</v>
      </c>
      <c r="E537" s="105"/>
      <c r="F537" s="106"/>
      <c r="G537" s="108">
        <v>2445099.92</v>
      </c>
      <c r="H537" s="106"/>
      <c r="I537" s="25"/>
      <c r="J537" s="26">
        <v>1711016.6</v>
      </c>
      <c r="K537" s="25"/>
      <c r="L537" s="26">
        <v>1711016.6</v>
      </c>
      <c r="M537" s="25"/>
      <c r="N537" s="29">
        <v>1711016.6</v>
      </c>
      <c r="O537">
        <f t="shared" si="8"/>
        <v>6263000</v>
      </c>
    </row>
    <row r="538" spans="2:15">
      <c r="B538" s="32">
        <v>6264000</v>
      </c>
      <c r="C538" s="33"/>
      <c r="D538" s="104" t="s">
        <v>217</v>
      </c>
      <c r="E538" s="105"/>
      <c r="F538" s="106"/>
      <c r="G538" s="108">
        <v>1092905.6299999999</v>
      </c>
      <c r="H538" s="106"/>
      <c r="I538" s="25"/>
      <c r="J538" s="26">
        <v>325339.05</v>
      </c>
      <c r="K538" s="25"/>
      <c r="L538" s="26">
        <v>325339.05</v>
      </c>
      <c r="M538" s="25"/>
      <c r="N538" s="29">
        <v>325339.05</v>
      </c>
      <c r="O538">
        <f t="shared" si="8"/>
        <v>6264000</v>
      </c>
    </row>
    <row r="539" spans="2:15">
      <c r="B539" s="32">
        <v>6264100</v>
      </c>
      <c r="C539" s="33"/>
      <c r="D539" s="104" t="s">
        <v>218</v>
      </c>
      <c r="E539" s="105"/>
      <c r="F539" s="106"/>
      <c r="G539" s="108">
        <v>4142604</v>
      </c>
      <c r="H539" s="106"/>
      <c r="I539" s="25"/>
      <c r="J539" s="26">
        <v>2860720.25</v>
      </c>
      <c r="K539" s="25"/>
      <c r="L539" s="26">
        <v>2860720.25</v>
      </c>
      <c r="M539" s="25"/>
      <c r="N539" s="29">
        <v>2860720.25</v>
      </c>
      <c r="O539">
        <f t="shared" si="8"/>
        <v>6264100</v>
      </c>
    </row>
    <row r="540" spans="2:15">
      <c r="B540" s="32">
        <v>6265000</v>
      </c>
      <c r="C540" s="33"/>
      <c r="D540" s="104" t="s">
        <v>219</v>
      </c>
      <c r="E540" s="105"/>
      <c r="F540" s="106"/>
      <c r="G540" s="108">
        <v>2175036.88</v>
      </c>
      <c r="H540" s="106"/>
      <c r="I540" s="25"/>
      <c r="J540" s="26">
        <v>1878739.85</v>
      </c>
      <c r="K540" s="25"/>
      <c r="L540" s="26">
        <v>1878739.85</v>
      </c>
      <c r="M540" s="25"/>
      <c r="N540" s="29">
        <v>1878739.85</v>
      </c>
      <c r="O540">
        <f t="shared" si="8"/>
        <v>6265000</v>
      </c>
    </row>
    <row r="541" spans="2:15">
      <c r="B541" s="32">
        <v>6270000</v>
      </c>
      <c r="C541" s="33"/>
      <c r="D541" s="104" t="s">
        <v>590</v>
      </c>
      <c r="E541" s="105"/>
      <c r="F541" s="106"/>
      <c r="G541" s="107"/>
      <c r="H541" s="106"/>
      <c r="I541" s="25"/>
      <c r="J541" s="25"/>
      <c r="K541" s="25"/>
      <c r="L541" s="25"/>
      <c r="M541" s="25"/>
      <c r="N541" s="29">
        <v>0</v>
      </c>
      <c r="O541">
        <f t="shared" si="8"/>
        <v>6270000</v>
      </c>
    </row>
    <row r="542" spans="2:15">
      <c r="B542" s="32">
        <v>6271000</v>
      </c>
      <c r="C542" s="33"/>
      <c r="D542" s="104" t="s">
        <v>220</v>
      </c>
      <c r="E542" s="105"/>
      <c r="F542" s="106"/>
      <c r="G542" s="108">
        <v>55668.26</v>
      </c>
      <c r="H542" s="106"/>
      <c r="I542" s="25"/>
      <c r="J542" s="25"/>
      <c r="K542" s="25"/>
      <c r="L542" s="25"/>
      <c r="M542" s="25"/>
      <c r="N542" s="29">
        <v>0</v>
      </c>
      <c r="O542">
        <f t="shared" si="8"/>
        <v>6271000</v>
      </c>
    </row>
    <row r="543" spans="2:15">
      <c r="B543" s="32">
        <v>6272000</v>
      </c>
      <c r="C543" s="33"/>
      <c r="D543" s="104" t="s">
        <v>221</v>
      </c>
      <c r="E543" s="105"/>
      <c r="F543" s="106"/>
      <c r="G543" s="108">
        <v>200906.5</v>
      </c>
      <c r="H543" s="106"/>
      <c r="I543" s="25"/>
      <c r="J543" s="26">
        <v>57390</v>
      </c>
      <c r="K543" s="25"/>
      <c r="L543" s="26">
        <v>57390</v>
      </c>
      <c r="M543" s="25"/>
      <c r="N543" s="29">
        <v>57390</v>
      </c>
      <c r="O543">
        <f t="shared" si="8"/>
        <v>6272000</v>
      </c>
    </row>
    <row r="544" spans="2:15">
      <c r="B544" s="32">
        <v>6273000</v>
      </c>
      <c r="C544" s="33"/>
      <c r="D544" s="104" t="s">
        <v>591</v>
      </c>
      <c r="E544" s="105"/>
      <c r="F544" s="106"/>
      <c r="G544" s="107"/>
      <c r="H544" s="106"/>
      <c r="I544" s="25"/>
      <c r="J544" s="25"/>
      <c r="K544" s="25"/>
      <c r="L544" s="25"/>
      <c r="M544" s="25"/>
      <c r="N544" s="29">
        <v>0</v>
      </c>
      <c r="O544">
        <f t="shared" si="8"/>
        <v>6273000</v>
      </c>
    </row>
    <row r="545" spans="2:15">
      <c r="B545" s="32">
        <v>6276000</v>
      </c>
      <c r="C545" s="33"/>
      <c r="D545" s="104" t="s">
        <v>222</v>
      </c>
      <c r="E545" s="105"/>
      <c r="F545" s="106"/>
      <c r="G545" s="108">
        <v>14639.76</v>
      </c>
      <c r="H545" s="106"/>
      <c r="I545" s="25"/>
      <c r="J545" s="26">
        <v>94328.95</v>
      </c>
      <c r="K545" s="25"/>
      <c r="L545" s="26">
        <v>94328.95</v>
      </c>
      <c r="M545" s="25"/>
      <c r="N545" s="29">
        <v>94328.95</v>
      </c>
      <c r="O545">
        <f t="shared" si="8"/>
        <v>6276000</v>
      </c>
    </row>
    <row r="546" spans="2:15">
      <c r="B546" s="32">
        <v>6280000</v>
      </c>
      <c r="C546" s="33"/>
      <c r="D546" s="104" t="s">
        <v>223</v>
      </c>
      <c r="E546" s="105"/>
      <c r="F546" s="106"/>
      <c r="G546" s="108">
        <v>193164.82</v>
      </c>
      <c r="H546" s="106"/>
      <c r="I546" s="25"/>
      <c r="J546" s="26">
        <v>223628.3</v>
      </c>
      <c r="K546" s="25"/>
      <c r="L546" s="26">
        <v>223628.3</v>
      </c>
      <c r="M546" s="25"/>
      <c r="N546" s="29">
        <v>223628.3</v>
      </c>
      <c r="O546">
        <f t="shared" si="8"/>
        <v>6280000</v>
      </c>
    </row>
    <row r="547" spans="2:15">
      <c r="B547" s="32">
        <v>6300000</v>
      </c>
      <c r="C547" s="33"/>
      <c r="D547" s="104" t="s">
        <v>592</v>
      </c>
      <c r="E547" s="105"/>
      <c r="F547" s="106"/>
      <c r="G547" s="107"/>
      <c r="H547" s="106"/>
      <c r="I547" s="25"/>
      <c r="J547" s="25"/>
      <c r="K547" s="25"/>
      <c r="L547" s="25"/>
      <c r="M547" s="25"/>
      <c r="N547" s="29">
        <v>0</v>
      </c>
      <c r="O547">
        <f t="shared" si="8"/>
        <v>6300000</v>
      </c>
    </row>
    <row r="548" spans="2:15">
      <c r="B548" s="32">
        <v>6310000</v>
      </c>
      <c r="C548" s="33"/>
      <c r="D548" s="104" t="s">
        <v>593</v>
      </c>
      <c r="E548" s="105"/>
      <c r="F548" s="106"/>
      <c r="G548" s="107"/>
      <c r="H548" s="106"/>
      <c r="I548" s="25"/>
      <c r="J548" s="25"/>
      <c r="K548" s="25"/>
      <c r="L548" s="25"/>
      <c r="M548" s="25"/>
      <c r="N548" s="29">
        <v>0</v>
      </c>
      <c r="O548">
        <f t="shared" si="8"/>
        <v>6310000</v>
      </c>
    </row>
    <row r="549" spans="2:15">
      <c r="B549" s="32">
        <v>6320000</v>
      </c>
      <c r="C549" s="33"/>
      <c r="D549" s="104" t="s">
        <v>224</v>
      </c>
      <c r="E549" s="105"/>
      <c r="F549" s="106"/>
      <c r="G549" s="108">
        <v>8000</v>
      </c>
      <c r="H549" s="106"/>
      <c r="I549" s="25"/>
      <c r="J549" s="26">
        <v>25640.05</v>
      </c>
      <c r="K549" s="25"/>
      <c r="L549" s="26">
        <v>25640.05</v>
      </c>
      <c r="M549" s="25"/>
      <c r="N549" s="29">
        <v>25640.05</v>
      </c>
      <c r="O549">
        <f t="shared" si="8"/>
        <v>6320000</v>
      </c>
    </row>
    <row r="550" spans="2:15">
      <c r="B550" s="32">
        <v>6330000</v>
      </c>
      <c r="C550" s="33"/>
      <c r="D550" s="104" t="s">
        <v>594</v>
      </c>
      <c r="E550" s="105"/>
      <c r="F550" s="106"/>
      <c r="G550" s="107"/>
      <c r="H550" s="106"/>
      <c r="I550" s="25"/>
      <c r="J550" s="25"/>
      <c r="K550" s="25"/>
      <c r="L550" s="25"/>
      <c r="M550" s="25"/>
      <c r="N550" s="29">
        <v>0</v>
      </c>
      <c r="O550">
        <f t="shared" si="8"/>
        <v>6330000</v>
      </c>
    </row>
    <row r="551" spans="2:15">
      <c r="B551" s="32">
        <v>6330100</v>
      </c>
      <c r="C551" s="33"/>
      <c r="D551" s="104" t="s">
        <v>594</v>
      </c>
      <c r="E551" s="105"/>
      <c r="F551" s="106"/>
      <c r="G551" s="107"/>
      <c r="H551" s="106"/>
      <c r="I551" s="25"/>
      <c r="J551" s="25"/>
      <c r="K551" s="25"/>
      <c r="L551" s="25"/>
      <c r="M551" s="25"/>
      <c r="N551" s="29">
        <v>0</v>
      </c>
      <c r="O551">
        <f t="shared" si="8"/>
        <v>6330100</v>
      </c>
    </row>
    <row r="552" spans="2:15">
      <c r="B552" s="32">
        <v>6330200</v>
      </c>
      <c r="C552" s="33"/>
      <c r="D552" s="104" t="s">
        <v>225</v>
      </c>
      <c r="E552" s="105"/>
      <c r="F552" s="106"/>
      <c r="G552" s="108">
        <v>13157871.4</v>
      </c>
      <c r="H552" s="106"/>
      <c r="I552" s="25"/>
      <c r="J552" s="26">
        <v>7025565.9299999997</v>
      </c>
      <c r="K552" s="25"/>
      <c r="L552" s="26">
        <v>7025565.9299999997</v>
      </c>
      <c r="M552" s="25"/>
      <c r="N552" s="29">
        <v>7025565.9299999997</v>
      </c>
      <c r="O552">
        <f t="shared" si="8"/>
        <v>6330200</v>
      </c>
    </row>
    <row r="553" spans="2:15">
      <c r="B553" s="32">
        <v>6330300</v>
      </c>
      <c r="C553" s="33"/>
      <c r="D553" s="104" t="s">
        <v>226</v>
      </c>
      <c r="E553" s="105"/>
      <c r="F553" s="106"/>
      <c r="G553" s="108">
        <v>59808510</v>
      </c>
      <c r="H553" s="106"/>
      <c r="I553" s="25"/>
      <c r="J553" s="26">
        <v>28431495</v>
      </c>
      <c r="K553" s="25"/>
      <c r="L553" s="26">
        <v>28431495</v>
      </c>
      <c r="M553" s="25"/>
      <c r="N553" s="29">
        <v>28431495</v>
      </c>
      <c r="O553">
        <f t="shared" si="8"/>
        <v>6330300</v>
      </c>
    </row>
    <row r="554" spans="2:15">
      <c r="B554" s="32">
        <v>6330400</v>
      </c>
      <c r="C554" s="33"/>
      <c r="D554" s="104" t="s">
        <v>595</v>
      </c>
      <c r="E554" s="105"/>
      <c r="F554" s="106"/>
      <c r="G554" s="107"/>
      <c r="H554" s="106"/>
      <c r="I554" s="25"/>
      <c r="J554" s="25"/>
      <c r="K554" s="25"/>
      <c r="L554" s="25"/>
      <c r="M554" s="25"/>
      <c r="N554" s="29">
        <v>0</v>
      </c>
      <c r="O554">
        <f t="shared" si="8"/>
        <v>6330400</v>
      </c>
    </row>
    <row r="555" spans="2:15">
      <c r="B555" s="32">
        <v>6330500</v>
      </c>
      <c r="C555" s="33"/>
      <c r="D555" s="104" t="s">
        <v>227</v>
      </c>
      <c r="E555" s="105"/>
      <c r="F555" s="106"/>
      <c r="G555" s="107"/>
      <c r="H555" s="106"/>
      <c r="I555" s="25"/>
      <c r="J555" s="26">
        <v>3502895.5</v>
      </c>
      <c r="K555" s="25"/>
      <c r="L555" s="26">
        <v>3502895.5</v>
      </c>
      <c r="M555" s="25"/>
      <c r="N555" s="29">
        <v>3502895.5</v>
      </c>
      <c r="O555">
        <f t="shared" si="8"/>
        <v>6330500</v>
      </c>
    </row>
    <row r="556" spans="2:15">
      <c r="B556" s="32">
        <v>6330600</v>
      </c>
      <c r="C556" s="33"/>
      <c r="D556" s="104" t="s">
        <v>228</v>
      </c>
      <c r="E556" s="105"/>
      <c r="F556" s="106"/>
      <c r="G556" s="108">
        <v>2990426.5</v>
      </c>
      <c r="H556" s="106"/>
      <c r="I556" s="25"/>
      <c r="J556" s="26">
        <v>1999996.5</v>
      </c>
      <c r="K556" s="25"/>
      <c r="L556" s="26">
        <v>1999996.5</v>
      </c>
      <c r="M556" s="25"/>
      <c r="N556" s="29">
        <v>1999996.5</v>
      </c>
      <c r="O556">
        <f t="shared" si="8"/>
        <v>6330600</v>
      </c>
    </row>
    <row r="557" spans="2:15">
      <c r="B557" s="34">
        <v>6340000</v>
      </c>
      <c r="C557" s="35"/>
      <c r="D557" s="115" t="s">
        <v>229</v>
      </c>
      <c r="E557" s="116"/>
      <c r="F557" s="117"/>
      <c r="G557" s="118">
        <v>19742300</v>
      </c>
      <c r="H557" s="117"/>
      <c r="I557" s="27"/>
      <c r="J557" s="27"/>
      <c r="K557" s="28">
        <v>2055901</v>
      </c>
      <c r="L557" s="27"/>
      <c r="M557" s="28">
        <v>2055901</v>
      </c>
      <c r="N557" s="30">
        <v>-2055901</v>
      </c>
      <c r="O557">
        <f t="shared" si="8"/>
        <v>6340000</v>
      </c>
    </row>
    <row r="558" spans="2:15">
      <c r="B558" s="32">
        <v>6341000</v>
      </c>
      <c r="C558" s="33"/>
      <c r="D558" s="104" t="s">
        <v>596</v>
      </c>
      <c r="E558" s="105"/>
      <c r="F558" s="106"/>
      <c r="G558" s="107"/>
      <c r="H558" s="106"/>
      <c r="I558" s="25"/>
      <c r="J558" s="25"/>
      <c r="K558" s="25"/>
      <c r="L558" s="25"/>
      <c r="M558" s="25"/>
      <c r="N558" s="29">
        <v>0</v>
      </c>
      <c r="O558">
        <f t="shared" si="8"/>
        <v>6341000</v>
      </c>
    </row>
    <row r="559" spans="2:15">
      <c r="B559" s="32">
        <v>6342000</v>
      </c>
      <c r="C559" s="33"/>
      <c r="D559" s="104" t="s">
        <v>597</v>
      </c>
      <c r="E559" s="105"/>
      <c r="F559" s="106"/>
      <c r="G559" s="107"/>
      <c r="H559" s="106"/>
      <c r="I559" s="25"/>
      <c r="J559" s="25"/>
      <c r="K559" s="25"/>
      <c r="L559" s="25"/>
      <c r="M559" s="25"/>
      <c r="N559" s="29">
        <v>0</v>
      </c>
      <c r="O559">
        <f t="shared" si="8"/>
        <v>6342000</v>
      </c>
    </row>
    <row r="560" spans="2:15">
      <c r="B560" s="32">
        <v>6343000</v>
      </c>
      <c r="C560" s="33"/>
      <c r="D560" s="104" t="s">
        <v>598</v>
      </c>
      <c r="E560" s="105"/>
      <c r="F560" s="106"/>
      <c r="G560" s="107"/>
      <c r="H560" s="106"/>
      <c r="I560" s="25"/>
      <c r="J560" s="25"/>
      <c r="K560" s="25"/>
      <c r="L560" s="25"/>
      <c r="M560" s="25"/>
      <c r="N560" s="29">
        <v>0</v>
      </c>
      <c r="O560">
        <f t="shared" si="8"/>
        <v>6343000</v>
      </c>
    </row>
    <row r="561" spans="2:15">
      <c r="B561" s="32">
        <v>6344000</v>
      </c>
      <c r="C561" s="33"/>
      <c r="D561" s="104" t="s">
        <v>599</v>
      </c>
      <c r="E561" s="105"/>
      <c r="F561" s="106"/>
      <c r="G561" s="107"/>
      <c r="H561" s="106"/>
      <c r="I561" s="25"/>
      <c r="J561" s="25"/>
      <c r="K561" s="25"/>
      <c r="L561" s="25"/>
      <c r="M561" s="25"/>
      <c r="N561" s="29">
        <v>0</v>
      </c>
      <c r="O561">
        <f t="shared" si="8"/>
        <v>6344000</v>
      </c>
    </row>
    <row r="562" spans="2:15">
      <c r="B562" s="32">
        <v>6344100</v>
      </c>
      <c r="C562" s="33"/>
      <c r="D562" s="104" t="s">
        <v>600</v>
      </c>
      <c r="E562" s="105"/>
      <c r="F562" s="106"/>
      <c r="G562" s="107"/>
      <c r="H562" s="106"/>
      <c r="I562" s="25"/>
      <c r="J562" s="25"/>
      <c r="K562" s="25"/>
      <c r="L562" s="25"/>
      <c r="M562" s="25"/>
      <c r="N562" s="29">
        <v>0</v>
      </c>
      <c r="O562">
        <f t="shared" si="8"/>
        <v>6344100</v>
      </c>
    </row>
    <row r="563" spans="2:15">
      <c r="B563" s="32">
        <v>6350000</v>
      </c>
      <c r="C563" s="33"/>
      <c r="D563" s="104" t="s">
        <v>230</v>
      </c>
      <c r="E563" s="105"/>
      <c r="F563" s="106"/>
      <c r="G563" s="108">
        <v>125019.6</v>
      </c>
      <c r="H563" s="106"/>
      <c r="I563" s="25"/>
      <c r="J563" s="26">
        <v>106024</v>
      </c>
      <c r="K563" s="25"/>
      <c r="L563" s="26">
        <v>106024</v>
      </c>
      <c r="M563" s="25"/>
      <c r="N563" s="29">
        <v>106024</v>
      </c>
      <c r="O563">
        <f t="shared" si="8"/>
        <v>6350000</v>
      </c>
    </row>
    <row r="564" spans="2:15">
      <c r="B564" s="32">
        <v>6360000</v>
      </c>
      <c r="C564" s="33"/>
      <c r="D564" s="104" t="s">
        <v>231</v>
      </c>
      <c r="E564" s="105"/>
      <c r="F564" s="106"/>
      <c r="G564" s="108">
        <v>1400</v>
      </c>
      <c r="H564" s="106"/>
      <c r="I564" s="25"/>
      <c r="J564" s="25"/>
      <c r="K564" s="25"/>
      <c r="L564" s="25"/>
      <c r="M564" s="25"/>
      <c r="N564" s="29">
        <v>0</v>
      </c>
      <c r="O564">
        <f t="shared" si="8"/>
        <v>6360000</v>
      </c>
    </row>
    <row r="565" spans="2:15">
      <c r="B565" s="32">
        <v>6400000</v>
      </c>
      <c r="C565" s="33"/>
      <c r="D565" s="104" t="s">
        <v>601</v>
      </c>
      <c r="E565" s="105"/>
      <c r="F565" s="106"/>
      <c r="G565" s="107"/>
      <c r="H565" s="106"/>
      <c r="I565" s="25"/>
      <c r="J565" s="25"/>
      <c r="K565" s="25"/>
      <c r="L565" s="25"/>
      <c r="M565" s="25"/>
      <c r="N565" s="29">
        <v>0</v>
      </c>
      <c r="O565">
        <f t="shared" si="8"/>
        <v>6400000</v>
      </c>
    </row>
    <row r="566" spans="2:15">
      <c r="B566" s="32">
        <v>6410000</v>
      </c>
      <c r="C566" s="33"/>
      <c r="D566" s="104" t="s">
        <v>232</v>
      </c>
      <c r="E566" s="105"/>
      <c r="F566" s="106"/>
      <c r="G566" s="107"/>
      <c r="H566" s="106"/>
      <c r="I566" s="25"/>
      <c r="J566" s="25"/>
      <c r="K566" s="25"/>
      <c r="L566" s="25"/>
      <c r="M566" s="25"/>
      <c r="N566" s="29">
        <v>0</v>
      </c>
      <c r="O566">
        <f t="shared" si="8"/>
        <v>6410000</v>
      </c>
    </row>
    <row r="567" spans="2:15">
      <c r="B567" s="32">
        <v>6410100</v>
      </c>
      <c r="C567" s="33"/>
      <c r="D567" s="104" t="s">
        <v>232</v>
      </c>
      <c r="E567" s="105"/>
      <c r="F567" s="106"/>
      <c r="G567" s="108">
        <v>108970042.95</v>
      </c>
      <c r="H567" s="106"/>
      <c r="I567" s="25"/>
      <c r="J567" s="26">
        <v>85135041.659999996</v>
      </c>
      <c r="K567" s="25"/>
      <c r="L567" s="26">
        <v>85135041.659999996</v>
      </c>
      <c r="M567" s="25"/>
      <c r="N567" s="29">
        <v>85135041.659999996</v>
      </c>
      <c r="O567">
        <f t="shared" si="8"/>
        <v>6410100</v>
      </c>
    </row>
    <row r="568" spans="2:15">
      <c r="B568" s="32">
        <v>6410110</v>
      </c>
      <c r="C568" s="33"/>
      <c r="D568" s="104" t="s">
        <v>233</v>
      </c>
      <c r="E568" s="105"/>
      <c r="F568" s="106"/>
      <c r="G568" s="108">
        <v>1245280</v>
      </c>
      <c r="H568" s="106"/>
      <c r="I568" s="25"/>
      <c r="J568" s="25"/>
      <c r="K568" s="25"/>
      <c r="L568" s="25"/>
      <c r="M568" s="25"/>
      <c r="N568" s="29">
        <v>0</v>
      </c>
      <c r="O568">
        <f t="shared" si="8"/>
        <v>6410110</v>
      </c>
    </row>
    <row r="569" spans="2:15">
      <c r="B569" s="32">
        <v>6410120</v>
      </c>
      <c r="C569" s="33"/>
      <c r="D569" s="104" t="s">
        <v>234</v>
      </c>
      <c r="E569" s="105"/>
      <c r="F569" s="106"/>
      <c r="G569" s="108">
        <v>803832</v>
      </c>
      <c r="H569" s="106"/>
      <c r="I569" s="25"/>
      <c r="J569" s="25"/>
      <c r="K569" s="25"/>
      <c r="L569" s="25"/>
      <c r="M569" s="25"/>
      <c r="N569" s="29">
        <v>0</v>
      </c>
      <c r="O569">
        <f t="shared" si="8"/>
        <v>6410120</v>
      </c>
    </row>
    <row r="570" spans="2:15">
      <c r="B570" s="32">
        <v>6410200</v>
      </c>
      <c r="C570" s="33"/>
      <c r="D570" s="104" t="s">
        <v>235</v>
      </c>
      <c r="E570" s="105"/>
      <c r="F570" s="106"/>
      <c r="G570" s="108">
        <v>293798</v>
      </c>
      <c r="H570" s="106"/>
      <c r="I570" s="25"/>
      <c r="J570" s="25"/>
      <c r="K570" s="25"/>
      <c r="L570" s="25"/>
      <c r="M570" s="25"/>
      <c r="N570" s="29">
        <v>0</v>
      </c>
      <c r="O570">
        <f t="shared" si="8"/>
        <v>6410200</v>
      </c>
    </row>
    <row r="571" spans="2:15">
      <c r="B571" s="32">
        <v>6410300</v>
      </c>
      <c r="C571" s="33"/>
      <c r="D571" s="104" t="s">
        <v>602</v>
      </c>
      <c r="E571" s="105"/>
      <c r="F571" s="106"/>
      <c r="G571" s="107"/>
      <c r="H571" s="106"/>
      <c r="I571" s="25"/>
      <c r="J571" s="25"/>
      <c r="K571" s="25"/>
      <c r="L571" s="25"/>
      <c r="M571" s="25"/>
      <c r="N571" s="29">
        <v>0</v>
      </c>
      <c r="O571">
        <f t="shared" si="8"/>
        <v>6410300</v>
      </c>
    </row>
    <row r="572" spans="2:15">
      <c r="B572" s="32">
        <v>6410400</v>
      </c>
      <c r="C572" s="33"/>
      <c r="D572" s="104" t="s">
        <v>603</v>
      </c>
      <c r="E572" s="105"/>
      <c r="F572" s="106"/>
      <c r="G572" s="107"/>
      <c r="H572" s="106"/>
      <c r="I572" s="25"/>
      <c r="J572" s="25"/>
      <c r="K572" s="25"/>
      <c r="L572" s="25"/>
      <c r="M572" s="25"/>
      <c r="N572" s="29">
        <v>0</v>
      </c>
      <c r="O572">
        <f t="shared" si="8"/>
        <v>6410400</v>
      </c>
    </row>
    <row r="573" spans="2:15">
      <c r="B573" s="32">
        <v>6410500</v>
      </c>
      <c r="C573" s="33"/>
      <c r="D573" s="104" t="s">
        <v>295</v>
      </c>
      <c r="E573" s="105"/>
      <c r="F573" s="106"/>
      <c r="G573" s="107"/>
      <c r="H573" s="106"/>
      <c r="I573" s="25"/>
      <c r="J573" s="26">
        <v>44900</v>
      </c>
      <c r="K573" s="25"/>
      <c r="L573" s="26">
        <v>44900</v>
      </c>
      <c r="M573" s="25"/>
      <c r="N573" s="29">
        <v>44900</v>
      </c>
      <c r="O573">
        <f t="shared" si="8"/>
        <v>6410500</v>
      </c>
    </row>
    <row r="574" spans="2:15">
      <c r="B574" s="32">
        <v>6410600</v>
      </c>
      <c r="C574" s="33"/>
      <c r="D574" s="104" t="s">
        <v>236</v>
      </c>
      <c r="E574" s="105"/>
      <c r="F574" s="106"/>
      <c r="G574" s="108">
        <v>8943736</v>
      </c>
      <c r="H574" s="106"/>
      <c r="I574" s="25"/>
      <c r="J574" s="25"/>
      <c r="K574" s="25"/>
      <c r="L574" s="25"/>
      <c r="M574" s="25"/>
      <c r="N574" s="29">
        <v>0</v>
      </c>
      <c r="O574">
        <f t="shared" si="8"/>
        <v>6410600</v>
      </c>
    </row>
    <row r="575" spans="2:15">
      <c r="B575" s="32">
        <v>6410610</v>
      </c>
      <c r="C575" s="33"/>
      <c r="D575" s="104" t="s">
        <v>237</v>
      </c>
      <c r="E575" s="105"/>
      <c r="F575" s="106"/>
      <c r="G575" s="108">
        <v>1014937</v>
      </c>
      <c r="H575" s="106"/>
      <c r="I575" s="25"/>
      <c r="J575" s="25"/>
      <c r="K575" s="25"/>
      <c r="L575" s="25"/>
      <c r="M575" s="25"/>
      <c r="N575" s="29">
        <v>0</v>
      </c>
      <c r="O575">
        <f t="shared" si="8"/>
        <v>6410610</v>
      </c>
    </row>
    <row r="576" spans="2:15">
      <c r="B576" s="32">
        <v>6410700</v>
      </c>
      <c r="C576" s="33"/>
      <c r="D576" s="104" t="s">
        <v>238</v>
      </c>
      <c r="E576" s="105"/>
      <c r="F576" s="106"/>
      <c r="G576" s="108">
        <v>406488.52</v>
      </c>
      <c r="H576" s="106"/>
      <c r="I576" s="25"/>
      <c r="J576" s="26">
        <v>5000</v>
      </c>
      <c r="K576" s="25"/>
      <c r="L576" s="26">
        <v>5000</v>
      </c>
      <c r="M576" s="25"/>
      <c r="N576" s="29">
        <v>5000</v>
      </c>
      <c r="O576">
        <f t="shared" si="8"/>
        <v>6410700</v>
      </c>
    </row>
    <row r="577" spans="2:15">
      <c r="B577" s="32">
        <v>6410800</v>
      </c>
      <c r="C577" s="33"/>
      <c r="D577" s="104" t="s">
        <v>239</v>
      </c>
      <c r="E577" s="105"/>
      <c r="F577" s="106"/>
      <c r="G577" s="107"/>
      <c r="H577" s="106"/>
      <c r="I577" s="25"/>
      <c r="J577" s="26">
        <v>2590449.63</v>
      </c>
      <c r="K577" s="25"/>
      <c r="L577" s="26">
        <v>2590449.63</v>
      </c>
      <c r="M577" s="25"/>
      <c r="N577" s="29">
        <v>2590449.63</v>
      </c>
      <c r="O577">
        <f t="shared" si="8"/>
        <v>6410800</v>
      </c>
    </row>
    <row r="578" spans="2:15">
      <c r="B578" s="32">
        <v>6410801</v>
      </c>
      <c r="C578" s="33"/>
      <c r="D578" s="104" t="s">
        <v>604</v>
      </c>
      <c r="E578" s="105"/>
      <c r="F578" s="106"/>
      <c r="G578" s="107"/>
      <c r="H578" s="106"/>
      <c r="I578" s="25"/>
      <c r="J578" s="25"/>
      <c r="K578" s="25"/>
      <c r="L578" s="25"/>
      <c r="M578" s="25"/>
      <c r="N578" s="29">
        <v>0</v>
      </c>
      <c r="O578">
        <f t="shared" si="8"/>
        <v>6410801</v>
      </c>
    </row>
    <row r="579" spans="2:15">
      <c r="B579" s="32">
        <v>6410802</v>
      </c>
      <c r="C579" s="33"/>
      <c r="D579" s="104" t="s">
        <v>605</v>
      </c>
      <c r="E579" s="105"/>
      <c r="F579" s="106"/>
      <c r="G579" s="107"/>
      <c r="H579" s="106"/>
      <c r="I579" s="25"/>
      <c r="J579" s="25"/>
      <c r="K579" s="25"/>
      <c r="L579" s="25"/>
      <c r="M579" s="25"/>
      <c r="N579" s="29">
        <v>0</v>
      </c>
      <c r="O579">
        <f t="shared" si="8"/>
        <v>6410802</v>
      </c>
    </row>
    <row r="580" spans="2:15">
      <c r="B580" s="32">
        <v>6410803</v>
      </c>
      <c r="C580" s="33"/>
      <c r="D580" s="104" t="s">
        <v>606</v>
      </c>
      <c r="E580" s="105"/>
      <c r="F580" s="106"/>
      <c r="G580" s="107"/>
      <c r="H580" s="106"/>
      <c r="I580" s="25"/>
      <c r="J580" s="25"/>
      <c r="K580" s="25"/>
      <c r="L580" s="25"/>
      <c r="M580" s="25"/>
      <c r="N580" s="29">
        <v>0</v>
      </c>
      <c r="O580">
        <f t="shared" si="8"/>
        <v>6410803</v>
      </c>
    </row>
    <row r="581" spans="2:15">
      <c r="B581" s="32">
        <v>6410900</v>
      </c>
      <c r="C581" s="33"/>
      <c r="D581" s="104" t="s">
        <v>240</v>
      </c>
      <c r="E581" s="105"/>
      <c r="F581" s="106"/>
      <c r="G581" s="107"/>
      <c r="H581" s="106"/>
      <c r="I581" s="25"/>
      <c r="J581" s="25"/>
      <c r="K581" s="26">
        <v>2049864.4</v>
      </c>
      <c r="L581" s="25"/>
      <c r="M581" s="26">
        <v>2049864.4</v>
      </c>
      <c r="N581" s="29">
        <v>-2049864.4</v>
      </c>
      <c r="O581">
        <f t="shared" si="8"/>
        <v>6410900</v>
      </c>
    </row>
    <row r="582" spans="2:15">
      <c r="B582" s="32">
        <v>6411000</v>
      </c>
      <c r="C582" s="33"/>
      <c r="D582" s="104" t="s">
        <v>607</v>
      </c>
      <c r="E582" s="105"/>
      <c r="F582" s="106"/>
      <c r="G582" s="107"/>
      <c r="H582" s="106"/>
      <c r="I582" s="25"/>
      <c r="J582" s="25"/>
      <c r="K582" s="25"/>
      <c r="L582" s="25"/>
      <c r="M582" s="25"/>
      <c r="N582" s="29">
        <v>0</v>
      </c>
      <c r="O582">
        <f t="shared" si="8"/>
        <v>6411000</v>
      </c>
    </row>
    <row r="583" spans="2:15">
      <c r="B583" s="32">
        <v>6412000</v>
      </c>
      <c r="C583" s="33"/>
      <c r="D583" s="104" t="s">
        <v>608</v>
      </c>
      <c r="E583" s="105"/>
      <c r="F583" s="106"/>
      <c r="G583" s="107"/>
      <c r="H583" s="106"/>
      <c r="I583" s="25"/>
      <c r="J583" s="25"/>
      <c r="K583" s="25"/>
      <c r="L583" s="25"/>
      <c r="M583" s="25"/>
      <c r="N583" s="29">
        <v>0</v>
      </c>
      <c r="O583">
        <f t="shared" si="8"/>
        <v>6412000</v>
      </c>
    </row>
    <row r="584" spans="2:15">
      <c r="B584" s="32">
        <v>6413000</v>
      </c>
      <c r="C584" s="33"/>
      <c r="D584" s="104" t="s">
        <v>609</v>
      </c>
      <c r="E584" s="105"/>
      <c r="F584" s="106"/>
      <c r="G584" s="107"/>
      <c r="H584" s="106"/>
      <c r="I584" s="25"/>
      <c r="J584" s="25"/>
      <c r="K584" s="25"/>
      <c r="L584" s="25"/>
      <c r="M584" s="25"/>
      <c r="N584" s="29">
        <v>0</v>
      </c>
      <c r="O584">
        <f t="shared" si="8"/>
        <v>6413000</v>
      </c>
    </row>
    <row r="585" spans="2:15">
      <c r="B585" s="32">
        <v>6440000</v>
      </c>
      <c r="C585" s="33"/>
      <c r="D585" s="104" t="s">
        <v>241</v>
      </c>
      <c r="E585" s="105"/>
      <c r="F585" s="106"/>
      <c r="G585" s="107"/>
      <c r="H585" s="106"/>
      <c r="I585" s="25"/>
      <c r="J585" s="25"/>
      <c r="K585" s="25"/>
      <c r="L585" s="25"/>
      <c r="M585" s="25"/>
      <c r="N585" s="29">
        <v>0</v>
      </c>
      <c r="O585">
        <f t="shared" si="8"/>
        <v>6440000</v>
      </c>
    </row>
    <row r="586" spans="2:15">
      <c r="B586" s="32">
        <v>6440100</v>
      </c>
      <c r="C586" s="33"/>
      <c r="D586" s="104" t="s">
        <v>241</v>
      </c>
      <c r="E586" s="105"/>
      <c r="F586" s="106"/>
      <c r="G586" s="108">
        <v>10575321.9</v>
      </c>
      <c r="H586" s="106"/>
      <c r="I586" s="25"/>
      <c r="J586" s="26">
        <v>7437193.9900000002</v>
      </c>
      <c r="K586" s="25"/>
      <c r="L586" s="26">
        <v>7437193.9900000002</v>
      </c>
      <c r="M586" s="25"/>
      <c r="N586" s="29">
        <v>7437193.9900000002</v>
      </c>
      <c r="O586">
        <f t="shared" si="8"/>
        <v>6440100</v>
      </c>
    </row>
    <row r="587" spans="2:15">
      <c r="B587" s="32">
        <v>6440110</v>
      </c>
      <c r="C587" s="33"/>
      <c r="D587" s="104" t="s">
        <v>242</v>
      </c>
      <c r="E587" s="105"/>
      <c r="F587" s="106"/>
      <c r="G587" s="108">
        <v>184599</v>
      </c>
      <c r="H587" s="106"/>
      <c r="I587" s="25"/>
      <c r="J587" s="25"/>
      <c r="K587" s="25"/>
      <c r="L587" s="25"/>
      <c r="M587" s="25"/>
      <c r="N587" s="29">
        <v>0</v>
      </c>
      <c r="O587">
        <f t="shared" si="8"/>
        <v>6440110</v>
      </c>
    </row>
    <row r="588" spans="2:15">
      <c r="B588" s="32">
        <v>6440120</v>
      </c>
      <c r="C588" s="33"/>
      <c r="D588" s="104" t="s">
        <v>243</v>
      </c>
      <c r="E588" s="105"/>
      <c r="F588" s="106"/>
      <c r="G588" s="108">
        <v>67692</v>
      </c>
      <c r="H588" s="106"/>
      <c r="I588" s="25"/>
      <c r="J588" s="25"/>
      <c r="K588" s="25"/>
      <c r="L588" s="25"/>
      <c r="M588" s="25"/>
      <c r="N588" s="29">
        <v>0</v>
      </c>
      <c r="O588">
        <f t="shared" ref="O588:O651" si="9">B588+0</f>
        <v>6440120</v>
      </c>
    </row>
    <row r="589" spans="2:15">
      <c r="B589" s="32">
        <v>6440130</v>
      </c>
      <c r="C589" s="33"/>
      <c r="D589" s="104" t="s">
        <v>244</v>
      </c>
      <c r="E589" s="105"/>
      <c r="F589" s="106"/>
      <c r="G589" s="107"/>
      <c r="H589" s="106"/>
      <c r="I589" s="25"/>
      <c r="J589" s="26">
        <v>450246.5</v>
      </c>
      <c r="K589" s="25"/>
      <c r="L589" s="26">
        <v>450246.5</v>
      </c>
      <c r="M589" s="25"/>
      <c r="N589" s="29">
        <v>450246.5</v>
      </c>
      <c r="O589">
        <f t="shared" si="9"/>
        <v>6440130</v>
      </c>
    </row>
    <row r="590" spans="2:15">
      <c r="B590" s="32">
        <v>6440200</v>
      </c>
      <c r="C590" s="33"/>
      <c r="D590" s="104" t="s">
        <v>610</v>
      </c>
      <c r="E590" s="105"/>
      <c r="F590" s="106"/>
      <c r="G590" s="107"/>
      <c r="H590" s="106"/>
      <c r="I590" s="25"/>
      <c r="J590" s="25"/>
      <c r="K590" s="25"/>
      <c r="L590" s="25"/>
      <c r="M590" s="25"/>
      <c r="N590" s="29">
        <v>0</v>
      </c>
      <c r="O590">
        <f t="shared" si="9"/>
        <v>6440200</v>
      </c>
    </row>
    <row r="591" spans="2:15">
      <c r="B591" s="32">
        <v>6441000</v>
      </c>
      <c r="C591" s="33"/>
      <c r="D591" s="104" t="s">
        <v>611</v>
      </c>
      <c r="E591" s="105"/>
      <c r="F591" s="106"/>
      <c r="G591" s="107"/>
      <c r="H591" s="106"/>
      <c r="I591" s="25"/>
      <c r="J591" s="25"/>
      <c r="K591" s="25"/>
      <c r="L591" s="25"/>
      <c r="M591" s="25"/>
      <c r="N591" s="29">
        <v>0</v>
      </c>
      <c r="O591">
        <f t="shared" si="9"/>
        <v>6441000</v>
      </c>
    </row>
    <row r="592" spans="2:15">
      <c r="B592" s="32">
        <v>6442000</v>
      </c>
      <c r="C592" s="33"/>
      <c r="D592" s="104" t="s">
        <v>611</v>
      </c>
      <c r="E592" s="105"/>
      <c r="F592" s="106"/>
      <c r="G592" s="107"/>
      <c r="H592" s="106"/>
      <c r="I592" s="25"/>
      <c r="J592" s="25"/>
      <c r="K592" s="25"/>
      <c r="L592" s="25"/>
      <c r="M592" s="25"/>
      <c r="N592" s="29">
        <v>0</v>
      </c>
      <c r="O592">
        <f t="shared" si="9"/>
        <v>6442000</v>
      </c>
    </row>
    <row r="593" spans="2:15">
      <c r="B593" s="32">
        <v>6443000</v>
      </c>
      <c r="C593" s="33"/>
      <c r="D593" s="104" t="s">
        <v>611</v>
      </c>
      <c r="E593" s="105"/>
      <c r="F593" s="106"/>
      <c r="G593" s="107"/>
      <c r="H593" s="106"/>
      <c r="I593" s="25"/>
      <c r="J593" s="25"/>
      <c r="K593" s="25"/>
      <c r="L593" s="25"/>
      <c r="M593" s="25"/>
      <c r="N593" s="29">
        <v>0</v>
      </c>
      <c r="O593">
        <f t="shared" si="9"/>
        <v>6443000</v>
      </c>
    </row>
    <row r="594" spans="2:15">
      <c r="B594" s="32">
        <v>6450000</v>
      </c>
      <c r="C594" s="33"/>
      <c r="D594" s="104" t="s">
        <v>612</v>
      </c>
      <c r="E594" s="105"/>
      <c r="F594" s="106"/>
      <c r="G594" s="107"/>
      <c r="H594" s="106"/>
      <c r="I594" s="25"/>
      <c r="J594" s="25"/>
      <c r="K594" s="25"/>
      <c r="L594" s="25"/>
      <c r="M594" s="25"/>
      <c r="N594" s="29">
        <v>0</v>
      </c>
      <c r="O594">
        <f t="shared" si="9"/>
        <v>6450000</v>
      </c>
    </row>
    <row r="595" spans="2:15">
      <c r="B595" s="32">
        <v>6451000</v>
      </c>
      <c r="C595" s="33"/>
      <c r="D595" s="104" t="s">
        <v>7</v>
      </c>
      <c r="E595" s="105"/>
      <c r="F595" s="106"/>
      <c r="G595" s="107"/>
      <c r="H595" s="106"/>
      <c r="I595" s="25"/>
      <c r="J595" s="25"/>
      <c r="K595" s="25"/>
      <c r="L595" s="25"/>
      <c r="M595" s="25"/>
      <c r="N595" s="29">
        <v>0</v>
      </c>
      <c r="O595">
        <f t="shared" si="9"/>
        <v>6451000</v>
      </c>
    </row>
    <row r="596" spans="2:15">
      <c r="B596" s="32">
        <v>6452000</v>
      </c>
      <c r="C596" s="33"/>
      <c r="D596" s="104" t="s">
        <v>245</v>
      </c>
      <c r="E596" s="105"/>
      <c r="F596" s="106"/>
      <c r="G596" s="108">
        <v>494400</v>
      </c>
      <c r="H596" s="106"/>
      <c r="I596" s="25"/>
      <c r="J596" s="25"/>
      <c r="K596" s="25"/>
      <c r="L596" s="25"/>
      <c r="M596" s="25"/>
      <c r="N596" s="29">
        <v>0</v>
      </c>
      <c r="O596">
        <f t="shared" si="9"/>
        <v>6452000</v>
      </c>
    </row>
    <row r="597" spans="2:15">
      <c r="B597" s="32">
        <v>6453000</v>
      </c>
      <c r="C597" s="33"/>
      <c r="D597" s="104" t="s">
        <v>3</v>
      </c>
      <c r="E597" s="105"/>
      <c r="F597" s="106"/>
      <c r="G597" s="108">
        <v>3301716.18</v>
      </c>
      <c r="H597" s="106"/>
      <c r="I597" s="25"/>
      <c r="J597" s="26">
        <v>101400</v>
      </c>
      <c r="K597" s="25"/>
      <c r="L597" s="26">
        <v>101400</v>
      </c>
      <c r="M597" s="25"/>
      <c r="N597" s="29">
        <v>101400</v>
      </c>
      <c r="O597">
        <f t="shared" si="9"/>
        <v>6453000</v>
      </c>
    </row>
    <row r="598" spans="2:15">
      <c r="B598" s="32">
        <v>6454000</v>
      </c>
      <c r="C598" s="33"/>
      <c r="D598" s="104" t="s">
        <v>246</v>
      </c>
      <c r="E598" s="105"/>
      <c r="F598" s="106"/>
      <c r="G598" s="108">
        <v>1882748.22</v>
      </c>
      <c r="H598" s="106"/>
      <c r="I598" s="25"/>
      <c r="J598" s="26">
        <v>31516</v>
      </c>
      <c r="K598" s="25"/>
      <c r="L598" s="26">
        <v>31516</v>
      </c>
      <c r="M598" s="25"/>
      <c r="N598" s="29">
        <v>31516</v>
      </c>
      <c r="O598">
        <f t="shared" si="9"/>
        <v>6454000</v>
      </c>
    </row>
    <row r="599" spans="2:15">
      <c r="B599" s="32">
        <v>6480000</v>
      </c>
      <c r="C599" s="33"/>
      <c r="D599" s="104" t="s">
        <v>613</v>
      </c>
      <c r="E599" s="105"/>
      <c r="F599" s="106"/>
      <c r="G599" s="107"/>
      <c r="H599" s="106"/>
      <c r="I599" s="25"/>
      <c r="J599" s="25"/>
      <c r="K599" s="25"/>
      <c r="L599" s="25"/>
      <c r="M599" s="25"/>
      <c r="N599" s="29">
        <v>0</v>
      </c>
      <c r="O599">
        <f t="shared" si="9"/>
        <v>6480000</v>
      </c>
    </row>
    <row r="600" spans="2:15">
      <c r="B600" s="32">
        <v>6480100</v>
      </c>
      <c r="C600" s="33"/>
      <c r="D600" s="104" t="s">
        <v>247</v>
      </c>
      <c r="E600" s="105"/>
      <c r="F600" s="106"/>
      <c r="G600" s="108">
        <v>464247.61</v>
      </c>
      <c r="H600" s="106"/>
      <c r="I600" s="25"/>
      <c r="J600" s="26">
        <v>147648.20000000001</v>
      </c>
      <c r="K600" s="25"/>
      <c r="L600" s="26">
        <v>147648.20000000001</v>
      </c>
      <c r="M600" s="25"/>
      <c r="N600" s="29">
        <v>147648.20000000001</v>
      </c>
      <c r="O600">
        <f t="shared" si="9"/>
        <v>6480100</v>
      </c>
    </row>
    <row r="601" spans="2:15">
      <c r="B601" s="32">
        <v>6480200</v>
      </c>
      <c r="C601" s="33"/>
      <c r="D601" s="104" t="s">
        <v>248</v>
      </c>
      <c r="E601" s="105"/>
      <c r="F601" s="106"/>
      <c r="G601" s="108">
        <v>89276.5</v>
      </c>
      <c r="H601" s="106"/>
      <c r="I601" s="25"/>
      <c r="J601" s="25"/>
      <c r="K601" s="25"/>
      <c r="L601" s="25"/>
      <c r="M601" s="25"/>
      <c r="N601" s="29">
        <v>0</v>
      </c>
      <c r="O601">
        <f t="shared" si="9"/>
        <v>6480200</v>
      </c>
    </row>
    <row r="602" spans="2:15">
      <c r="B602" s="32">
        <v>6500000</v>
      </c>
      <c r="C602" s="33"/>
      <c r="D602" s="104" t="s">
        <v>614</v>
      </c>
      <c r="E602" s="105"/>
      <c r="F602" s="106"/>
      <c r="G602" s="107"/>
      <c r="H602" s="106"/>
      <c r="I602" s="25"/>
      <c r="J602" s="25"/>
      <c r="K602" s="25"/>
      <c r="L602" s="25"/>
      <c r="M602" s="25"/>
      <c r="N602" s="29">
        <v>0</v>
      </c>
      <c r="O602">
        <f t="shared" si="9"/>
        <v>6500000</v>
      </c>
    </row>
    <row r="603" spans="2:15">
      <c r="B603" s="32">
        <v>6530000</v>
      </c>
      <c r="C603" s="33"/>
      <c r="D603" s="104" t="s">
        <v>615</v>
      </c>
      <c r="E603" s="105"/>
      <c r="F603" s="106"/>
      <c r="G603" s="107"/>
      <c r="H603" s="106"/>
      <c r="I603" s="25"/>
      <c r="J603" s="25"/>
      <c r="K603" s="25"/>
      <c r="L603" s="25"/>
      <c r="M603" s="25"/>
      <c r="N603" s="29">
        <v>0</v>
      </c>
      <c r="O603">
        <f t="shared" si="9"/>
        <v>6530000</v>
      </c>
    </row>
    <row r="604" spans="2:15">
      <c r="B604" s="32">
        <v>6540000</v>
      </c>
      <c r="C604" s="33"/>
      <c r="D604" s="104" t="s">
        <v>249</v>
      </c>
      <c r="E604" s="105"/>
      <c r="F604" s="106"/>
      <c r="G604" s="108">
        <v>1027213.48</v>
      </c>
      <c r="H604" s="106"/>
      <c r="I604" s="25"/>
      <c r="J604" s="26">
        <v>542687.23</v>
      </c>
      <c r="K604" s="25"/>
      <c r="L604" s="26">
        <v>542687.23</v>
      </c>
      <c r="M604" s="25"/>
      <c r="N604" s="29">
        <v>542687.23</v>
      </c>
      <c r="O604">
        <f t="shared" si="9"/>
        <v>6540000</v>
      </c>
    </row>
    <row r="605" spans="2:15">
      <c r="B605" s="32">
        <v>6541000</v>
      </c>
      <c r="C605" s="33"/>
      <c r="D605" s="104" t="s">
        <v>250</v>
      </c>
      <c r="E605" s="105"/>
      <c r="F605" s="106"/>
      <c r="G605" s="108">
        <v>375133.5</v>
      </c>
      <c r="H605" s="106"/>
      <c r="I605" s="25"/>
      <c r="J605" s="26">
        <v>356798.64</v>
      </c>
      <c r="K605" s="25"/>
      <c r="L605" s="26">
        <v>356798.64</v>
      </c>
      <c r="M605" s="25"/>
      <c r="N605" s="29">
        <v>356798.64</v>
      </c>
      <c r="O605">
        <f t="shared" si="9"/>
        <v>6541000</v>
      </c>
    </row>
    <row r="606" spans="2:15">
      <c r="B606" s="32">
        <v>6542000</v>
      </c>
      <c r="C606" s="33"/>
      <c r="D606" s="104" t="s">
        <v>251</v>
      </c>
      <c r="E606" s="105"/>
      <c r="F606" s="106"/>
      <c r="G606" s="108">
        <v>2326310.7200000002</v>
      </c>
      <c r="H606" s="106"/>
      <c r="I606" s="25"/>
      <c r="J606" s="26">
        <v>218814</v>
      </c>
      <c r="K606" s="25"/>
      <c r="L606" s="26">
        <v>218814</v>
      </c>
      <c r="M606" s="25"/>
      <c r="N606" s="29">
        <v>218814</v>
      </c>
      <c r="O606">
        <f t="shared" si="9"/>
        <v>6542000</v>
      </c>
    </row>
    <row r="607" spans="2:15">
      <c r="B607" s="32">
        <v>6543000</v>
      </c>
      <c r="C607" s="33"/>
      <c r="D607" s="104" t="s">
        <v>252</v>
      </c>
      <c r="E607" s="105"/>
      <c r="F607" s="106"/>
      <c r="G607" s="108">
        <v>490560</v>
      </c>
      <c r="H607" s="106"/>
      <c r="I607" s="25"/>
      <c r="J607" s="26">
        <v>431578.98</v>
      </c>
      <c r="K607" s="25"/>
      <c r="L607" s="26">
        <v>431578.98</v>
      </c>
      <c r="M607" s="25"/>
      <c r="N607" s="29">
        <v>431578.98</v>
      </c>
      <c r="O607">
        <f t="shared" si="9"/>
        <v>6543000</v>
      </c>
    </row>
    <row r="608" spans="2:15">
      <c r="B608" s="32">
        <v>6570000</v>
      </c>
      <c r="C608" s="33"/>
      <c r="D608" s="104" t="s">
        <v>253</v>
      </c>
      <c r="E608" s="105"/>
      <c r="F608" s="106"/>
      <c r="G608" s="108">
        <v>543036.17000000004</v>
      </c>
      <c r="H608" s="106"/>
      <c r="I608" s="25"/>
      <c r="J608" s="26">
        <v>54060.42</v>
      </c>
      <c r="K608" s="25"/>
      <c r="L608" s="26">
        <v>54060.42</v>
      </c>
      <c r="M608" s="25"/>
      <c r="N608" s="29">
        <v>54060.42</v>
      </c>
      <c r="O608">
        <f t="shared" si="9"/>
        <v>6570000</v>
      </c>
    </row>
    <row r="609" spans="2:15">
      <c r="B609" s="32">
        <v>6571000</v>
      </c>
      <c r="C609" s="33"/>
      <c r="D609" s="104" t="s">
        <v>254</v>
      </c>
      <c r="E609" s="105"/>
      <c r="F609" s="106"/>
      <c r="G609" s="108">
        <v>35487433</v>
      </c>
      <c r="H609" s="106"/>
      <c r="I609" s="25"/>
      <c r="J609" s="26">
        <v>3033462</v>
      </c>
      <c r="K609" s="25"/>
      <c r="L609" s="26">
        <v>3033462</v>
      </c>
      <c r="M609" s="25"/>
      <c r="N609" s="29">
        <v>3033462</v>
      </c>
      <c r="O609">
        <f t="shared" si="9"/>
        <v>6571000</v>
      </c>
    </row>
    <row r="610" spans="2:15">
      <c r="B610" s="32">
        <v>6580000</v>
      </c>
      <c r="C610" s="33"/>
      <c r="D610" s="104" t="s">
        <v>616</v>
      </c>
      <c r="E610" s="105"/>
      <c r="F610" s="106"/>
      <c r="G610" s="107"/>
      <c r="H610" s="106"/>
      <c r="I610" s="25"/>
      <c r="J610" s="25"/>
      <c r="K610" s="25"/>
      <c r="L610" s="25"/>
      <c r="M610" s="25"/>
      <c r="N610" s="29">
        <v>0</v>
      </c>
      <c r="O610">
        <f t="shared" si="9"/>
        <v>6580000</v>
      </c>
    </row>
    <row r="611" spans="2:15">
      <c r="B611" s="32">
        <v>6590000</v>
      </c>
      <c r="C611" s="33"/>
      <c r="D611" s="104" t="s">
        <v>255</v>
      </c>
      <c r="E611" s="105"/>
      <c r="F611" s="106"/>
      <c r="G611" s="108">
        <v>283187.43</v>
      </c>
      <c r="H611" s="106"/>
      <c r="I611" s="25"/>
      <c r="J611" s="26">
        <v>847043.02</v>
      </c>
      <c r="K611" s="25"/>
      <c r="L611" s="26">
        <v>847043.02</v>
      </c>
      <c r="M611" s="25"/>
      <c r="N611" s="29">
        <v>847043.02</v>
      </c>
      <c r="O611">
        <f t="shared" si="9"/>
        <v>6590000</v>
      </c>
    </row>
    <row r="612" spans="2:15">
      <c r="B612" s="32">
        <v>6600000</v>
      </c>
      <c r="C612" s="33"/>
      <c r="D612" s="104" t="s">
        <v>256</v>
      </c>
      <c r="E612" s="105"/>
      <c r="F612" s="106"/>
      <c r="G612" s="108">
        <v>820.17</v>
      </c>
      <c r="H612" s="106"/>
      <c r="I612" s="25"/>
      <c r="J612" s="26">
        <v>545.77</v>
      </c>
      <c r="K612" s="25"/>
      <c r="L612" s="26">
        <v>545.77</v>
      </c>
      <c r="M612" s="25"/>
      <c r="N612" s="29">
        <v>545.77</v>
      </c>
      <c r="O612">
        <f t="shared" si="9"/>
        <v>6600000</v>
      </c>
    </row>
    <row r="613" spans="2:15">
      <c r="B613" s="32">
        <v>6620000</v>
      </c>
      <c r="C613" s="33"/>
      <c r="D613" s="104" t="s">
        <v>617</v>
      </c>
      <c r="E613" s="105"/>
      <c r="F613" s="106"/>
      <c r="G613" s="107"/>
      <c r="H613" s="106"/>
      <c r="I613" s="25"/>
      <c r="J613" s="25"/>
      <c r="K613" s="25"/>
      <c r="L613" s="25"/>
      <c r="M613" s="25"/>
      <c r="N613" s="29">
        <v>0</v>
      </c>
      <c r="O613">
        <f t="shared" si="9"/>
        <v>6620000</v>
      </c>
    </row>
    <row r="614" spans="2:15">
      <c r="B614" s="32">
        <v>6640000</v>
      </c>
      <c r="C614" s="33"/>
      <c r="D614" s="104" t="s">
        <v>618</v>
      </c>
      <c r="E614" s="105"/>
      <c r="F614" s="106"/>
      <c r="G614" s="107"/>
      <c r="H614" s="106"/>
      <c r="I614" s="25"/>
      <c r="J614" s="25"/>
      <c r="K614" s="25"/>
      <c r="L614" s="25"/>
      <c r="M614" s="25"/>
      <c r="N614" s="29">
        <v>0</v>
      </c>
      <c r="O614">
        <f t="shared" si="9"/>
        <v>6640000</v>
      </c>
    </row>
    <row r="615" spans="2:15">
      <c r="B615" s="32">
        <v>6650000</v>
      </c>
      <c r="C615" s="33"/>
      <c r="D615" s="104" t="s">
        <v>619</v>
      </c>
      <c r="E615" s="105"/>
      <c r="F615" s="106"/>
      <c r="G615" s="107"/>
      <c r="H615" s="106"/>
      <c r="I615" s="25"/>
      <c r="J615" s="25"/>
      <c r="K615" s="25"/>
      <c r="L615" s="25"/>
      <c r="M615" s="25"/>
      <c r="N615" s="29">
        <v>0</v>
      </c>
      <c r="O615">
        <f t="shared" si="9"/>
        <v>6650000</v>
      </c>
    </row>
    <row r="616" spans="2:15">
      <c r="B616" s="32">
        <v>6670000</v>
      </c>
      <c r="C616" s="33"/>
      <c r="D616" s="104" t="s">
        <v>257</v>
      </c>
      <c r="E616" s="105"/>
      <c r="F616" s="106"/>
      <c r="G616" s="108">
        <v>27526006.390000001</v>
      </c>
      <c r="H616" s="106"/>
      <c r="I616" s="25"/>
      <c r="J616" s="26">
        <v>45179321.729999997</v>
      </c>
      <c r="K616" s="25"/>
      <c r="L616" s="26">
        <v>45179321.729999997</v>
      </c>
      <c r="M616" s="25"/>
      <c r="N616" s="29">
        <v>45179321.729999997</v>
      </c>
      <c r="O616">
        <f t="shared" si="9"/>
        <v>6670000</v>
      </c>
    </row>
    <row r="617" spans="2:15">
      <c r="B617" s="32">
        <v>6671000</v>
      </c>
      <c r="C617" s="33"/>
      <c r="D617" s="104" t="s">
        <v>258</v>
      </c>
      <c r="E617" s="105"/>
      <c r="F617" s="106"/>
      <c r="G617" s="108">
        <v>98615.74</v>
      </c>
      <c r="H617" s="106"/>
      <c r="I617" s="25"/>
      <c r="J617" s="26">
        <v>1337.92</v>
      </c>
      <c r="K617" s="25"/>
      <c r="L617" s="26">
        <v>1337.92</v>
      </c>
      <c r="M617" s="25"/>
      <c r="N617" s="29">
        <v>1337.92</v>
      </c>
      <c r="O617">
        <f t="shared" si="9"/>
        <v>6671000</v>
      </c>
    </row>
    <row r="618" spans="2:15">
      <c r="B618" s="32">
        <v>6672000</v>
      </c>
      <c r="C618" s="33"/>
      <c r="D618" s="104" t="s">
        <v>259</v>
      </c>
      <c r="E618" s="105"/>
      <c r="F618" s="106"/>
      <c r="G618" s="108">
        <v>2098125</v>
      </c>
      <c r="H618" s="106"/>
      <c r="I618" s="25"/>
      <c r="J618" s="26">
        <v>1118830</v>
      </c>
      <c r="K618" s="25"/>
      <c r="L618" s="26">
        <v>1118830</v>
      </c>
      <c r="M618" s="25"/>
      <c r="N618" s="29">
        <v>1118830</v>
      </c>
      <c r="O618">
        <f t="shared" si="9"/>
        <v>6672000</v>
      </c>
    </row>
    <row r="619" spans="2:15">
      <c r="B619" s="32">
        <v>6673000</v>
      </c>
      <c r="C619" s="33"/>
      <c r="D619" s="104" t="s">
        <v>620</v>
      </c>
      <c r="E619" s="105"/>
      <c r="F619" s="106"/>
      <c r="G619" s="107"/>
      <c r="H619" s="106"/>
      <c r="I619" s="25"/>
      <c r="J619" s="25"/>
      <c r="K619" s="25"/>
      <c r="L619" s="25"/>
      <c r="M619" s="25"/>
      <c r="N619" s="29">
        <v>0</v>
      </c>
      <c r="O619">
        <f t="shared" si="9"/>
        <v>6673000</v>
      </c>
    </row>
    <row r="620" spans="2:15">
      <c r="B620" s="32">
        <v>6680000</v>
      </c>
      <c r="C620" s="33"/>
      <c r="D620" s="104" t="s">
        <v>260</v>
      </c>
      <c r="E620" s="105"/>
      <c r="F620" s="106"/>
      <c r="G620" s="108">
        <v>274594.21999999997</v>
      </c>
      <c r="H620" s="106"/>
      <c r="I620" s="25"/>
      <c r="J620" s="26">
        <v>237142.31</v>
      </c>
      <c r="K620" s="25"/>
      <c r="L620" s="26">
        <v>237142.31</v>
      </c>
      <c r="M620" s="25"/>
      <c r="N620" s="29">
        <v>237142.31</v>
      </c>
      <c r="O620">
        <f t="shared" si="9"/>
        <v>6680000</v>
      </c>
    </row>
    <row r="621" spans="2:15">
      <c r="B621" s="32">
        <v>6690000</v>
      </c>
      <c r="C621" s="33"/>
      <c r="D621" s="104" t="s">
        <v>261</v>
      </c>
      <c r="E621" s="105"/>
      <c r="F621" s="106"/>
      <c r="G621" s="108">
        <v>1777781.19</v>
      </c>
      <c r="H621" s="106"/>
      <c r="I621" s="25"/>
      <c r="J621" s="26">
        <v>5505000.1600000001</v>
      </c>
      <c r="K621" s="25"/>
      <c r="L621" s="26">
        <v>5505000.1600000001</v>
      </c>
      <c r="M621" s="25"/>
      <c r="N621" s="29">
        <v>5505000.1600000001</v>
      </c>
      <c r="O621">
        <f t="shared" si="9"/>
        <v>6690000</v>
      </c>
    </row>
    <row r="622" spans="2:15">
      <c r="B622" s="32">
        <v>6690100</v>
      </c>
      <c r="C622" s="33"/>
      <c r="D622" s="104" t="s">
        <v>262</v>
      </c>
      <c r="E622" s="105"/>
      <c r="F622" s="106"/>
      <c r="G622" s="107"/>
      <c r="H622" s="106"/>
      <c r="I622" s="26">
        <v>21541.62</v>
      </c>
      <c r="J622" s="26">
        <v>3574570.82</v>
      </c>
      <c r="K622" s="25"/>
      <c r="L622" s="26">
        <v>3574570.82</v>
      </c>
      <c r="M622" s="25"/>
      <c r="N622" s="29">
        <v>3574570.82</v>
      </c>
      <c r="O622">
        <f t="shared" si="9"/>
        <v>6690100</v>
      </c>
    </row>
    <row r="623" spans="2:15">
      <c r="B623" s="32">
        <v>6700000</v>
      </c>
      <c r="C623" s="33"/>
      <c r="D623" s="104" t="s">
        <v>621</v>
      </c>
      <c r="E623" s="105"/>
      <c r="F623" s="106"/>
      <c r="G623" s="107"/>
      <c r="H623" s="106"/>
      <c r="I623" s="25"/>
      <c r="J623" s="25"/>
      <c r="K623" s="25"/>
      <c r="L623" s="25"/>
      <c r="M623" s="25"/>
      <c r="N623" s="29">
        <v>0</v>
      </c>
      <c r="O623">
        <f t="shared" si="9"/>
        <v>6700000</v>
      </c>
    </row>
    <row r="624" spans="2:15">
      <c r="B624" s="32">
        <v>6720000</v>
      </c>
      <c r="C624" s="33"/>
      <c r="D624" s="104" t="s">
        <v>622</v>
      </c>
      <c r="E624" s="105"/>
      <c r="F624" s="106"/>
      <c r="G624" s="107"/>
      <c r="H624" s="106"/>
      <c r="I624" s="25"/>
      <c r="J624" s="25"/>
      <c r="K624" s="25"/>
      <c r="L624" s="25"/>
      <c r="M624" s="25"/>
      <c r="N624" s="29">
        <v>0</v>
      </c>
      <c r="O624">
        <f t="shared" si="9"/>
        <v>6720000</v>
      </c>
    </row>
    <row r="625" spans="2:15">
      <c r="B625" s="32">
        <v>6770000</v>
      </c>
      <c r="C625" s="33"/>
      <c r="D625" s="104" t="s">
        <v>623</v>
      </c>
      <c r="E625" s="105"/>
      <c r="F625" s="106"/>
      <c r="G625" s="107"/>
      <c r="H625" s="106"/>
      <c r="I625" s="25"/>
      <c r="J625" s="25"/>
      <c r="K625" s="25"/>
      <c r="L625" s="25"/>
      <c r="M625" s="25"/>
      <c r="N625" s="29">
        <v>0</v>
      </c>
      <c r="O625">
        <f t="shared" si="9"/>
        <v>6770000</v>
      </c>
    </row>
    <row r="626" spans="2:15">
      <c r="B626" s="32">
        <v>6800000</v>
      </c>
      <c r="C626" s="33"/>
      <c r="D626" s="104" t="s">
        <v>624</v>
      </c>
      <c r="E626" s="105"/>
      <c r="F626" s="106"/>
      <c r="G626" s="107"/>
      <c r="H626" s="106"/>
      <c r="I626" s="25"/>
      <c r="J626" s="25"/>
      <c r="K626" s="25"/>
      <c r="L626" s="25"/>
      <c r="M626" s="25"/>
      <c r="N626" s="29">
        <v>0</v>
      </c>
      <c r="O626">
        <f t="shared" si="9"/>
        <v>6800000</v>
      </c>
    </row>
    <row r="627" spans="2:15">
      <c r="B627" s="32">
        <v>6801000</v>
      </c>
      <c r="C627" s="33"/>
      <c r="D627" s="104" t="s">
        <v>335</v>
      </c>
      <c r="E627" s="105"/>
      <c r="F627" s="106"/>
      <c r="G627" s="107"/>
      <c r="H627" s="106"/>
      <c r="I627" s="25"/>
      <c r="J627" s="25"/>
      <c r="K627" s="25"/>
      <c r="L627" s="25"/>
      <c r="M627" s="25"/>
      <c r="N627" s="29">
        <v>0</v>
      </c>
      <c r="O627">
        <f t="shared" si="9"/>
        <v>6801000</v>
      </c>
    </row>
    <row r="628" spans="2:15">
      <c r="B628" s="32">
        <v>6805000</v>
      </c>
      <c r="C628" s="33"/>
      <c r="D628" s="104" t="s">
        <v>26</v>
      </c>
      <c r="E628" s="105"/>
      <c r="F628" s="106"/>
      <c r="G628" s="108">
        <v>50450450.399999999</v>
      </c>
      <c r="H628" s="106"/>
      <c r="I628" s="25"/>
      <c r="J628" s="26">
        <v>50450450.439999998</v>
      </c>
      <c r="K628" s="25"/>
      <c r="L628" s="26">
        <v>50450450.439999998</v>
      </c>
      <c r="M628" s="25"/>
      <c r="N628" s="29">
        <v>50450450.439999998</v>
      </c>
      <c r="O628">
        <f t="shared" si="9"/>
        <v>6805000</v>
      </c>
    </row>
    <row r="629" spans="2:15">
      <c r="B629" s="32">
        <v>6805999</v>
      </c>
      <c r="C629" s="33"/>
      <c r="D629" s="104" t="s">
        <v>27</v>
      </c>
      <c r="E629" s="105"/>
      <c r="F629" s="106"/>
      <c r="G629" s="107"/>
      <c r="H629" s="106"/>
      <c r="I629" s="26">
        <v>450450.4</v>
      </c>
      <c r="J629" s="25"/>
      <c r="K629" s="26">
        <v>450450.44</v>
      </c>
      <c r="L629" s="25"/>
      <c r="M629" s="26">
        <v>450450.44</v>
      </c>
      <c r="N629" s="29">
        <v>-450450.44</v>
      </c>
      <c r="O629">
        <f t="shared" si="9"/>
        <v>6805999</v>
      </c>
    </row>
    <row r="630" spans="2:15">
      <c r="B630" s="32">
        <v>6808000</v>
      </c>
      <c r="C630" s="33"/>
      <c r="D630" s="104" t="s">
        <v>28</v>
      </c>
      <c r="E630" s="105"/>
      <c r="F630" s="106"/>
      <c r="G630" s="108">
        <v>6371738.0800000001</v>
      </c>
      <c r="H630" s="106"/>
      <c r="I630" s="25"/>
      <c r="J630" s="26">
        <v>6531082.8899999997</v>
      </c>
      <c r="K630" s="25"/>
      <c r="L630" s="26">
        <v>6531082.8899999997</v>
      </c>
      <c r="M630" s="25"/>
      <c r="N630" s="29">
        <v>6531082.8899999997</v>
      </c>
      <c r="O630">
        <f t="shared" si="9"/>
        <v>6808000</v>
      </c>
    </row>
    <row r="631" spans="2:15">
      <c r="B631" s="32">
        <v>6810000</v>
      </c>
      <c r="C631" s="33"/>
      <c r="D631" s="104" t="s">
        <v>625</v>
      </c>
      <c r="E631" s="105"/>
      <c r="F631" s="106"/>
      <c r="G631" s="107"/>
      <c r="H631" s="106"/>
      <c r="I631" s="25"/>
      <c r="J631" s="25"/>
      <c r="K631" s="25"/>
      <c r="L631" s="25"/>
      <c r="M631" s="25"/>
      <c r="N631" s="29">
        <v>0</v>
      </c>
      <c r="O631">
        <f t="shared" si="9"/>
        <v>6810000</v>
      </c>
    </row>
    <row r="632" spans="2:15">
      <c r="B632" s="32">
        <v>6812000</v>
      </c>
      <c r="C632" s="33"/>
      <c r="D632" s="104" t="s">
        <v>29</v>
      </c>
      <c r="E632" s="105"/>
      <c r="F632" s="106"/>
      <c r="G632" s="108">
        <v>2450445.27</v>
      </c>
      <c r="H632" s="106"/>
      <c r="I632" s="25"/>
      <c r="J632" s="26">
        <v>2461365.11</v>
      </c>
      <c r="K632" s="25"/>
      <c r="L632" s="26">
        <v>2461365.11</v>
      </c>
      <c r="M632" s="25"/>
      <c r="N632" s="29">
        <v>2461365.11</v>
      </c>
      <c r="O632">
        <f t="shared" si="9"/>
        <v>6812000</v>
      </c>
    </row>
    <row r="633" spans="2:15">
      <c r="B633" s="32">
        <v>6812100</v>
      </c>
      <c r="C633" s="33"/>
      <c r="D633" s="104" t="s">
        <v>626</v>
      </c>
      <c r="E633" s="105"/>
      <c r="F633" s="106"/>
      <c r="G633" s="107"/>
      <c r="H633" s="106"/>
      <c r="I633" s="25"/>
      <c r="J633" s="25"/>
      <c r="K633" s="25"/>
      <c r="L633" s="25"/>
      <c r="M633" s="25"/>
      <c r="N633" s="29">
        <v>0</v>
      </c>
      <c r="O633">
        <f t="shared" si="9"/>
        <v>6812100</v>
      </c>
    </row>
    <row r="634" spans="2:15">
      <c r="B634" s="32">
        <v>6812200</v>
      </c>
      <c r="C634" s="33"/>
      <c r="D634" s="104" t="s">
        <v>626</v>
      </c>
      <c r="E634" s="105"/>
      <c r="F634" s="106"/>
      <c r="G634" s="107"/>
      <c r="H634" s="106"/>
      <c r="I634" s="25"/>
      <c r="J634" s="25"/>
      <c r="K634" s="25"/>
      <c r="L634" s="25"/>
      <c r="M634" s="25"/>
      <c r="N634" s="29">
        <v>0</v>
      </c>
      <c r="O634">
        <f t="shared" si="9"/>
        <v>6812200</v>
      </c>
    </row>
    <row r="635" spans="2:15">
      <c r="B635" s="32">
        <v>6812300</v>
      </c>
      <c r="C635" s="33"/>
      <c r="D635" s="104" t="s">
        <v>627</v>
      </c>
      <c r="E635" s="105"/>
      <c r="F635" s="106"/>
      <c r="G635" s="107"/>
      <c r="H635" s="106"/>
      <c r="I635" s="25"/>
      <c r="J635" s="25"/>
      <c r="K635" s="25"/>
      <c r="L635" s="25"/>
      <c r="M635" s="25"/>
      <c r="N635" s="29">
        <v>0</v>
      </c>
      <c r="O635">
        <f t="shared" si="9"/>
        <v>6812300</v>
      </c>
    </row>
    <row r="636" spans="2:15">
      <c r="B636" s="32">
        <v>6813000</v>
      </c>
      <c r="C636" s="33"/>
      <c r="D636" s="104" t="s">
        <v>30</v>
      </c>
      <c r="E636" s="105"/>
      <c r="F636" s="106"/>
      <c r="G636" s="108">
        <v>153381.48000000001</v>
      </c>
      <c r="H636" s="106"/>
      <c r="I636" s="25"/>
      <c r="J636" s="26">
        <v>153381.70000000001</v>
      </c>
      <c r="K636" s="25"/>
      <c r="L636" s="26">
        <v>153381.70000000001</v>
      </c>
      <c r="M636" s="25"/>
      <c r="N636" s="29">
        <v>153381.70000000001</v>
      </c>
      <c r="O636">
        <f t="shared" si="9"/>
        <v>6813000</v>
      </c>
    </row>
    <row r="637" spans="2:15">
      <c r="B637" s="32">
        <v>6813100</v>
      </c>
      <c r="C637" s="33"/>
      <c r="D637" s="104" t="s">
        <v>628</v>
      </c>
      <c r="E637" s="105"/>
      <c r="F637" s="106"/>
      <c r="G637" s="107"/>
      <c r="H637" s="106"/>
      <c r="I637" s="25"/>
      <c r="J637" s="25"/>
      <c r="K637" s="25"/>
      <c r="L637" s="25"/>
      <c r="M637" s="25"/>
      <c r="N637" s="29">
        <v>0</v>
      </c>
      <c r="O637">
        <f t="shared" si="9"/>
        <v>6813100</v>
      </c>
    </row>
    <row r="638" spans="2:15">
      <c r="B638" s="32">
        <v>6813200</v>
      </c>
      <c r="C638" s="33"/>
      <c r="D638" s="104" t="s">
        <v>628</v>
      </c>
      <c r="E638" s="105"/>
      <c r="F638" s="106"/>
      <c r="G638" s="107"/>
      <c r="H638" s="106"/>
      <c r="I638" s="25"/>
      <c r="J638" s="25"/>
      <c r="K638" s="25"/>
      <c r="L638" s="25"/>
      <c r="M638" s="25"/>
      <c r="N638" s="29">
        <v>0</v>
      </c>
      <c r="O638">
        <f t="shared" si="9"/>
        <v>6813200</v>
      </c>
    </row>
    <row r="639" spans="2:15">
      <c r="B639" s="32">
        <v>6813300</v>
      </c>
      <c r="C639" s="33"/>
      <c r="D639" s="104" t="s">
        <v>629</v>
      </c>
      <c r="E639" s="105"/>
      <c r="F639" s="106"/>
      <c r="G639" s="107"/>
      <c r="H639" s="106"/>
      <c r="I639" s="25"/>
      <c r="J639" s="25"/>
      <c r="K639" s="25"/>
      <c r="L639" s="25"/>
      <c r="M639" s="25"/>
      <c r="N639" s="29">
        <v>0</v>
      </c>
      <c r="O639">
        <f t="shared" si="9"/>
        <v>6813300</v>
      </c>
    </row>
    <row r="640" spans="2:15">
      <c r="B640" s="32">
        <v>6815000</v>
      </c>
      <c r="C640" s="33"/>
      <c r="D640" s="104" t="s">
        <v>630</v>
      </c>
      <c r="E640" s="105"/>
      <c r="F640" s="106"/>
      <c r="G640" s="107"/>
      <c r="H640" s="106"/>
      <c r="I640" s="25"/>
      <c r="J640" s="25"/>
      <c r="K640" s="25"/>
      <c r="L640" s="25"/>
      <c r="M640" s="25"/>
      <c r="N640" s="29">
        <v>0</v>
      </c>
      <c r="O640">
        <f t="shared" si="9"/>
        <v>6815000</v>
      </c>
    </row>
    <row r="641" spans="2:15">
      <c r="B641" s="32">
        <v>6815100</v>
      </c>
      <c r="C641" s="33"/>
      <c r="D641" s="104" t="s">
        <v>631</v>
      </c>
      <c r="E641" s="105"/>
      <c r="F641" s="106"/>
      <c r="G641" s="107"/>
      <c r="H641" s="106"/>
      <c r="I641" s="25"/>
      <c r="J641" s="25"/>
      <c r="K641" s="25"/>
      <c r="L641" s="25"/>
      <c r="M641" s="25"/>
      <c r="N641" s="29">
        <v>0</v>
      </c>
      <c r="O641">
        <f t="shared" si="9"/>
        <v>6815100</v>
      </c>
    </row>
    <row r="642" spans="2:15">
      <c r="B642" s="32">
        <v>6815200</v>
      </c>
      <c r="C642" s="33"/>
      <c r="D642" s="104" t="s">
        <v>632</v>
      </c>
      <c r="E642" s="105"/>
      <c r="F642" s="106"/>
      <c r="G642" s="107"/>
      <c r="H642" s="106"/>
      <c r="I642" s="25"/>
      <c r="J642" s="25"/>
      <c r="K642" s="25"/>
      <c r="L642" s="25"/>
      <c r="M642" s="25"/>
      <c r="N642" s="29">
        <v>0</v>
      </c>
      <c r="O642">
        <f t="shared" si="9"/>
        <v>6815200</v>
      </c>
    </row>
    <row r="643" spans="2:15">
      <c r="B643" s="32">
        <v>6815300</v>
      </c>
      <c r="C643" s="33"/>
      <c r="D643" s="104" t="s">
        <v>263</v>
      </c>
      <c r="E643" s="105"/>
      <c r="F643" s="106"/>
      <c r="G643" s="108">
        <v>8956012.75</v>
      </c>
      <c r="H643" s="106"/>
      <c r="I643" s="25"/>
      <c r="J643" s="26">
        <v>8830360.6300000008</v>
      </c>
      <c r="K643" s="25"/>
      <c r="L643" s="26">
        <v>8830360.6300000008</v>
      </c>
      <c r="M643" s="25"/>
      <c r="N643" s="29">
        <v>8830360.6300000008</v>
      </c>
      <c r="O643">
        <f t="shared" si="9"/>
        <v>6815300</v>
      </c>
    </row>
    <row r="644" spans="2:15">
      <c r="B644" s="32">
        <v>6818000</v>
      </c>
      <c r="C644" s="33"/>
      <c r="D644" s="104" t="s">
        <v>344</v>
      </c>
      <c r="E644" s="105"/>
      <c r="F644" s="106"/>
      <c r="G644" s="107"/>
      <c r="H644" s="106"/>
      <c r="I644" s="25"/>
      <c r="J644" s="25"/>
      <c r="K644" s="25"/>
      <c r="L644" s="25"/>
      <c r="M644" s="25"/>
      <c r="N644" s="29">
        <v>0</v>
      </c>
      <c r="O644">
        <f t="shared" si="9"/>
        <v>6818000</v>
      </c>
    </row>
    <row r="645" spans="2:15">
      <c r="B645" s="32">
        <v>6818100</v>
      </c>
      <c r="C645" s="33"/>
      <c r="D645" s="104" t="s">
        <v>32</v>
      </c>
      <c r="E645" s="105"/>
      <c r="F645" s="106"/>
      <c r="G645" s="108">
        <v>24694859.73</v>
      </c>
      <c r="H645" s="106"/>
      <c r="I645" s="25"/>
      <c r="J645" s="26">
        <v>29521049.260000002</v>
      </c>
      <c r="K645" s="25"/>
      <c r="L645" s="26">
        <v>29521049.260000002</v>
      </c>
      <c r="M645" s="25"/>
      <c r="N645" s="29">
        <v>29521049.260000002</v>
      </c>
      <c r="O645">
        <f t="shared" si="9"/>
        <v>6818100</v>
      </c>
    </row>
    <row r="646" spans="2:15">
      <c r="B646" s="32">
        <v>6818200</v>
      </c>
      <c r="C646" s="33"/>
      <c r="D646" s="104" t="s">
        <v>33</v>
      </c>
      <c r="E646" s="105"/>
      <c r="F646" s="106"/>
      <c r="G646" s="108">
        <v>1700894.47</v>
      </c>
      <c r="H646" s="106"/>
      <c r="I646" s="25"/>
      <c r="J646" s="26">
        <v>1811602.19</v>
      </c>
      <c r="K646" s="25"/>
      <c r="L646" s="26">
        <v>1811602.19</v>
      </c>
      <c r="M646" s="25"/>
      <c r="N646" s="29">
        <v>1811602.19</v>
      </c>
      <c r="O646">
        <f t="shared" si="9"/>
        <v>6818200</v>
      </c>
    </row>
    <row r="647" spans="2:15">
      <c r="B647" s="32">
        <v>6818300</v>
      </c>
      <c r="C647" s="33"/>
      <c r="D647" s="104" t="s">
        <v>34</v>
      </c>
      <c r="E647" s="105"/>
      <c r="F647" s="106"/>
      <c r="G647" s="108">
        <v>8406899.9499999993</v>
      </c>
      <c r="H647" s="106"/>
      <c r="I647" s="25"/>
      <c r="J647" s="26">
        <v>10698114.17</v>
      </c>
      <c r="K647" s="25"/>
      <c r="L647" s="26">
        <v>10698114.17</v>
      </c>
      <c r="M647" s="25"/>
      <c r="N647" s="29">
        <v>10698114.17</v>
      </c>
      <c r="O647">
        <f t="shared" si="9"/>
        <v>6818300</v>
      </c>
    </row>
    <row r="648" spans="2:15">
      <c r="B648" s="32">
        <v>6818400</v>
      </c>
      <c r="C648" s="33"/>
      <c r="D648" s="104" t="s">
        <v>35</v>
      </c>
      <c r="E648" s="105"/>
      <c r="F648" s="106"/>
      <c r="G648" s="108">
        <v>531848.35</v>
      </c>
      <c r="H648" s="106"/>
      <c r="I648" s="25"/>
      <c r="J648" s="26">
        <v>1115037.26</v>
      </c>
      <c r="K648" s="25"/>
      <c r="L648" s="26">
        <v>1115037.26</v>
      </c>
      <c r="M648" s="25"/>
      <c r="N648" s="29">
        <v>1115037.26</v>
      </c>
      <c r="O648">
        <f t="shared" si="9"/>
        <v>6818400</v>
      </c>
    </row>
    <row r="649" spans="2:15">
      <c r="B649" s="32">
        <v>6818410</v>
      </c>
      <c r="C649" s="33"/>
      <c r="D649" s="104" t="s">
        <v>264</v>
      </c>
      <c r="E649" s="105"/>
      <c r="F649" s="106"/>
      <c r="G649" s="108">
        <v>1357175.01</v>
      </c>
      <c r="H649" s="106"/>
      <c r="I649" s="25"/>
      <c r="J649" s="26">
        <v>1429425.4</v>
      </c>
      <c r="K649" s="25"/>
      <c r="L649" s="26">
        <v>1429425.4</v>
      </c>
      <c r="M649" s="25"/>
      <c r="N649" s="29">
        <v>1429425.4</v>
      </c>
      <c r="O649">
        <f t="shared" si="9"/>
        <v>6818410</v>
      </c>
    </row>
    <row r="650" spans="2:15">
      <c r="B650" s="32">
        <v>6861000</v>
      </c>
      <c r="C650" s="33"/>
      <c r="D650" s="104" t="s">
        <v>265</v>
      </c>
      <c r="E650" s="105"/>
      <c r="F650" s="106"/>
      <c r="G650" s="108">
        <v>510403.38</v>
      </c>
      <c r="H650" s="106"/>
      <c r="I650" s="25"/>
      <c r="J650" s="25"/>
      <c r="K650" s="25"/>
      <c r="L650" s="25"/>
      <c r="M650" s="25"/>
      <c r="N650" s="29">
        <v>0</v>
      </c>
      <c r="O650">
        <f t="shared" si="9"/>
        <v>6861000</v>
      </c>
    </row>
    <row r="651" spans="2:15">
      <c r="B651" s="32">
        <v>6862000</v>
      </c>
      <c r="C651" s="33"/>
      <c r="D651" s="104" t="s">
        <v>296</v>
      </c>
      <c r="E651" s="105"/>
      <c r="F651" s="106"/>
      <c r="G651" s="107"/>
      <c r="H651" s="106"/>
      <c r="I651" s="25"/>
      <c r="J651" s="26">
        <v>344000</v>
      </c>
      <c r="K651" s="25"/>
      <c r="L651" s="26">
        <v>344000</v>
      </c>
      <c r="M651" s="25"/>
      <c r="N651" s="29">
        <v>344000</v>
      </c>
      <c r="O651">
        <f t="shared" si="9"/>
        <v>6862000</v>
      </c>
    </row>
    <row r="652" spans="2:15">
      <c r="B652" s="32">
        <v>6870000</v>
      </c>
      <c r="C652" s="33"/>
      <c r="D652" s="104" t="s">
        <v>633</v>
      </c>
      <c r="E652" s="105"/>
      <c r="F652" s="106"/>
      <c r="G652" s="107"/>
      <c r="H652" s="106"/>
      <c r="I652" s="25"/>
      <c r="J652" s="25"/>
      <c r="K652" s="25"/>
      <c r="L652" s="25"/>
      <c r="M652" s="25"/>
      <c r="N652" s="29">
        <v>0</v>
      </c>
      <c r="O652">
        <f t="shared" ref="O652:O715" si="10">B652+0</f>
        <v>6870000</v>
      </c>
    </row>
    <row r="653" spans="2:15">
      <c r="B653" s="32">
        <v>6900000</v>
      </c>
      <c r="C653" s="33"/>
      <c r="D653" s="104" t="s">
        <v>634</v>
      </c>
      <c r="E653" s="105"/>
      <c r="F653" s="106"/>
      <c r="G653" s="107"/>
      <c r="H653" s="106"/>
      <c r="I653" s="25"/>
      <c r="J653" s="25"/>
      <c r="K653" s="25"/>
      <c r="L653" s="25"/>
      <c r="M653" s="25"/>
      <c r="N653" s="29">
        <v>0</v>
      </c>
      <c r="O653">
        <f t="shared" si="10"/>
        <v>6900000</v>
      </c>
    </row>
    <row r="654" spans="2:15">
      <c r="B654" s="32">
        <v>6901000</v>
      </c>
      <c r="C654" s="33"/>
      <c r="D654" s="104" t="s">
        <v>311</v>
      </c>
      <c r="E654" s="105"/>
      <c r="F654" s="106"/>
      <c r="G654" s="107"/>
      <c r="H654" s="106"/>
      <c r="I654" s="25"/>
      <c r="J654" s="25"/>
      <c r="K654" s="25"/>
      <c r="L654" s="25"/>
      <c r="M654" s="25"/>
      <c r="N654" s="29">
        <v>0</v>
      </c>
      <c r="O654">
        <f t="shared" si="10"/>
        <v>6901000</v>
      </c>
    </row>
    <row r="655" spans="2:15">
      <c r="B655" s="32">
        <v>6902000</v>
      </c>
      <c r="C655" s="33"/>
      <c r="D655" s="104" t="s">
        <v>266</v>
      </c>
      <c r="E655" s="105"/>
      <c r="F655" s="106"/>
      <c r="G655" s="108">
        <v>3876358.92</v>
      </c>
      <c r="H655" s="106"/>
      <c r="I655" s="25"/>
      <c r="J655" s="25"/>
      <c r="K655" s="25"/>
      <c r="L655" s="25"/>
      <c r="M655" s="25"/>
      <c r="N655" s="29">
        <v>0</v>
      </c>
      <c r="O655">
        <f t="shared" si="10"/>
        <v>6902000</v>
      </c>
    </row>
    <row r="656" spans="2:15">
      <c r="B656" s="32">
        <v>6999995</v>
      </c>
      <c r="C656" s="33"/>
      <c r="D656" s="104" t="s">
        <v>267</v>
      </c>
      <c r="E656" s="105"/>
      <c r="F656" s="106"/>
      <c r="G656" s="107"/>
      <c r="H656" s="106"/>
      <c r="I656" s="25"/>
      <c r="J656" s="26">
        <v>11950</v>
      </c>
      <c r="K656" s="25"/>
      <c r="L656" s="26">
        <v>11950</v>
      </c>
      <c r="M656" s="25"/>
      <c r="N656" s="29">
        <v>11950</v>
      </c>
      <c r="O656">
        <f t="shared" si="10"/>
        <v>6999995</v>
      </c>
    </row>
    <row r="657" spans="2:15">
      <c r="B657" s="32">
        <v>6999996</v>
      </c>
      <c r="C657" s="33"/>
      <c r="D657" s="104" t="s">
        <v>268</v>
      </c>
      <c r="E657" s="105"/>
      <c r="F657" s="106"/>
      <c r="G657" s="108">
        <v>45638</v>
      </c>
      <c r="H657" s="106"/>
      <c r="I657" s="25"/>
      <c r="J657" s="25"/>
      <c r="K657" s="25"/>
      <c r="L657" s="25"/>
      <c r="M657" s="25"/>
      <c r="N657" s="29">
        <v>0</v>
      </c>
      <c r="O657">
        <f t="shared" si="10"/>
        <v>6999996</v>
      </c>
    </row>
    <row r="658" spans="2:15">
      <c r="B658" s="32">
        <v>6999997</v>
      </c>
      <c r="C658" s="33"/>
      <c r="D658" s="104" t="s">
        <v>269</v>
      </c>
      <c r="E658" s="105"/>
      <c r="F658" s="106"/>
      <c r="G658" s="108">
        <v>12338850</v>
      </c>
      <c r="H658" s="106"/>
      <c r="I658" s="25"/>
      <c r="J658" s="26">
        <v>20350</v>
      </c>
      <c r="K658" s="25"/>
      <c r="L658" s="26">
        <v>20350</v>
      </c>
      <c r="M658" s="25"/>
      <c r="N658" s="29">
        <v>20350</v>
      </c>
      <c r="O658">
        <f t="shared" si="10"/>
        <v>6999997</v>
      </c>
    </row>
    <row r="659" spans="2:15">
      <c r="B659" s="32">
        <v>6999998</v>
      </c>
      <c r="C659" s="33"/>
      <c r="D659" s="104" t="s">
        <v>270</v>
      </c>
      <c r="E659" s="105"/>
      <c r="F659" s="106"/>
      <c r="G659" s="108">
        <v>384240</v>
      </c>
      <c r="H659" s="106"/>
      <c r="I659" s="25"/>
      <c r="J659" s="26">
        <v>259845</v>
      </c>
      <c r="K659" s="25"/>
      <c r="L659" s="26">
        <v>259845</v>
      </c>
      <c r="M659" s="25"/>
      <c r="N659" s="29">
        <v>259845</v>
      </c>
      <c r="O659">
        <f t="shared" si="10"/>
        <v>6999998</v>
      </c>
    </row>
    <row r="660" spans="2:15">
      <c r="B660" s="32">
        <v>6999999</v>
      </c>
      <c r="C660" s="33"/>
      <c r="D660" s="104" t="s">
        <v>271</v>
      </c>
      <c r="E660" s="105"/>
      <c r="F660" s="106"/>
      <c r="G660" s="108">
        <v>862800</v>
      </c>
      <c r="H660" s="106"/>
      <c r="I660" s="25"/>
      <c r="J660" s="26">
        <v>510700</v>
      </c>
      <c r="K660" s="25"/>
      <c r="L660" s="26">
        <v>510700</v>
      </c>
      <c r="M660" s="25"/>
      <c r="N660" s="29">
        <v>510700</v>
      </c>
      <c r="O660">
        <f t="shared" si="10"/>
        <v>6999999</v>
      </c>
    </row>
    <row r="661" spans="2:15">
      <c r="B661" s="32">
        <v>7000000</v>
      </c>
      <c r="C661" s="33"/>
      <c r="D661" s="104" t="s">
        <v>635</v>
      </c>
      <c r="E661" s="105"/>
      <c r="F661" s="106"/>
      <c r="G661" s="107"/>
      <c r="H661" s="106"/>
      <c r="I661" s="25"/>
      <c r="J661" s="25"/>
      <c r="K661" s="25"/>
      <c r="L661" s="25"/>
      <c r="M661" s="25"/>
      <c r="N661" s="29">
        <v>0</v>
      </c>
      <c r="O661">
        <f t="shared" si="10"/>
        <v>7000000</v>
      </c>
    </row>
    <row r="662" spans="2:15">
      <c r="B662" s="32">
        <v>7000001</v>
      </c>
      <c r="C662" s="33"/>
      <c r="D662" s="104" t="s">
        <v>636</v>
      </c>
      <c r="E662" s="105"/>
      <c r="F662" s="106"/>
      <c r="G662" s="107"/>
      <c r="H662" s="106"/>
      <c r="I662" s="25"/>
      <c r="J662" s="25"/>
      <c r="K662" s="25"/>
      <c r="L662" s="25"/>
      <c r="M662" s="25"/>
      <c r="N662" s="29">
        <v>0</v>
      </c>
      <c r="O662">
        <f t="shared" si="10"/>
        <v>7000001</v>
      </c>
    </row>
    <row r="663" spans="2:15">
      <c r="B663" s="32">
        <v>7010000</v>
      </c>
      <c r="C663" s="33"/>
      <c r="D663" s="104" t="s">
        <v>637</v>
      </c>
      <c r="E663" s="105"/>
      <c r="F663" s="106"/>
      <c r="G663" s="107"/>
      <c r="H663" s="106"/>
      <c r="I663" s="25"/>
      <c r="J663" s="25"/>
      <c r="K663" s="25"/>
      <c r="L663" s="25"/>
      <c r="M663" s="25"/>
      <c r="N663" s="29">
        <v>0</v>
      </c>
      <c r="O663">
        <f t="shared" si="10"/>
        <v>7010000</v>
      </c>
    </row>
    <row r="664" spans="2:15">
      <c r="B664" s="32">
        <v>7020000</v>
      </c>
      <c r="C664" s="33"/>
      <c r="D664" s="104" t="s">
        <v>638</v>
      </c>
      <c r="E664" s="105"/>
      <c r="F664" s="106"/>
      <c r="G664" s="107"/>
      <c r="H664" s="106"/>
      <c r="I664" s="25"/>
      <c r="J664" s="25"/>
      <c r="K664" s="25"/>
      <c r="L664" s="25"/>
      <c r="M664" s="25"/>
      <c r="N664" s="29">
        <v>0</v>
      </c>
      <c r="O664">
        <f t="shared" si="10"/>
        <v>7020000</v>
      </c>
    </row>
    <row r="665" spans="2:15">
      <c r="B665" s="32">
        <v>7030000</v>
      </c>
      <c r="C665" s="33"/>
      <c r="D665" s="104" t="s">
        <v>639</v>
      </c>
      <c r="E665" s="105"/>
      <c r="F665" s="106"/>
      <c r="G665" s="107"/>
      <c r="H665" s="106"/>
      <c r="I665" s="25"/>
      <c r="J665" s="25"/>
      <c r="K665" s="25"/>
      <c r="L665" s="25"/>
      <c r="M665" s="25"/>
      <c r="N665" s="29">
        <v>0</v>
      </c>
      <c r="O665">
        <f t="shared" si="10"/>
        <v>7030000</v>
      </c>
    </row>
    <row r="666" spans="2:15">
      <c r="B666" s="32">
        <v>7040000</v>
      </c>
      <c r="C666" s="33"/>
      <c r="D666" s="104" t="s">
        <v>640</v>
      </c>
      <c r="E666" s="105"/>
      <c r="F666" s="106"/>
      <c r="G666" s="107"/>
      <c r="H666" s="106"/>
      <c r="I666" s="25"/>
      <c r="J666" s="25"/>
      <c r="K666" s="25"/>
      <c r="L666" s="25"/>
      <c r="M666" s="25"/>
      <c r="N666" s="29">
        <v>0</v>
      </c>
      <c r="O666">
        <f t="shared" si="10"/>
        <v>7040000</v>
      </c>
    </row>
    <row r="667" spans="2:15">
      <c r="B667" s="32">
        <v>7040100</v>
      </c>
      <c r="C667" s="33"/>
      <c r="D667" s="104" t="s">
        <v>272</v>
      </c>
      <c r="E667" s="105"/>
      <c r="F667" s="106"/>
      <c r="G667" s="107"/>
      <c r="H667" s="106"/>
      <c r="I667" s="26">
        <v>230123700</v>
      </c>
      <c r="J667" s="25"/>
      <c r="K667" s="26">
        <v>61402800</v>
      </c>
      <c r="L667" s="25"/>
      <c r="M667" s="26">
        <v>61402800</v>
      </c>
      <c r="N667" s="29">
        <v>-61402800</v>
      </c>
      <c r="O667">
        <f t="shared" si="10"/>
        <v>7040100</v>
      </c>
    </row>
    <row r="668" spans="2:15">
      <c r="B668" s="32">
        <v>7040200</v>
      </c>
      <c r="C668" s="33"/>
      <c r="D668" s="104" t="s">
        <v>273</v>
      </c>
      <c r="E668" s="105"/>
      <c r="F668" s="106"/>
      <c r="G668" s="107"/>
      <c r="H668" s="106"/>
      <c r="I668" s="26">
        <v>348464000</v>
      </c>
      <c r="J668" s="25"/>
      <c r="K668" s="26">
        <v>222579700</v>
      </c>
      <c r="L668" s="25"/>
      <c r="M668" s="26">
        <v>222579700</v>
      </c>
      <c r="N668" s="29">
        <v>-222579700</v>
      </c>
      <c r="O668">
        <f t="shared" si="10"/>
        <v>7040200</v>
      </c>
    </row>
    <row r="669" spans="2:15">
      <c r="B669" s="32">
        <v>7040201</v>
      </c>
      <c r="C669" s="33"/>
      <c r="D669" s="104" t="s">
        <v>641</v>
      </c>
      <c r="E669" s="105"/>
      <c r="F669" s="106"/>
      <c r="G669" s="107"/>
      <c r="H669" s="106"/>
      <c r="I669" s="25"/>
      <c r="J669" s="25"/>
      <c r="K669" s="25"/>
      <c r="L669" s="25"/>
      <c r="M669" s="25"/>
      <c r="N669" s="29">
        <v>0</v>
      </c>
      <c r="O669">
        <f t="shared" si="10"/>
        <v>7040201</v>
      </c>
    </row>
    <row r="670" spans="2:15">
      <c r="B670" s="32">
        <v>7040300</v>
      </c>
      <c r="C670" s="33"/>
      <c r="D670" s="104" t="s">
        <v>274</v>
      </c>
      <c r="E670" s="105"/>
      <c r="F670" s="106"/>
      <c r="G670" s="107"/>
      <c r="H670" s="106"/>
      <c r="I670" s="26">
        <v>7257050</v>
      </c>
      <c r="J670" s="25"/>
      <c r="K670" s="26">
        <v>1398150</v>
      </c>
      <c r="L670" s="25"/>
      <c r="M670" s="26">
        <v>1398150</v>
      </c>
      <c r="N670" s="29">
        <v>-1398150</v>
      </c>
      <c r="O670">
        <f t="shared" si="10"/>
        <v>7040300</v>
      </c>
    </row>
    <row r="671" spans="2:15">
      <c r="B671" s="32">
        <v>7040400</v>
      </c>
      <c r="C671" s="33"/>
      <c r="D671" s="104" t="s">
        <v>275</v>
      </c>
      <c r="E671" s="105"/>
      <c r="F671" s="106"/>
      <c r="G671" s="107"/>
      <c r="H671" s="106"/>
      <c r="I671" s="25"/>
      <c r="J671" s="25"/>
      <c r="K671" s="26">
        <v>35028955</v>
      </c>
      <c r="L671" s="25"/>
      <c r="M671" s="26">
        <v>35028955</v>
      </c>
      <c r="N671" s="29">
        <v>-35028955</v>
      </c>
      <c r="O671">
        <f t="shared" si="10"/>
        <v>7040400</v>
      </c>
    </row>
    <row r="672" spans="2:15">
      <c r="B672" s="32">
        <v>7040500</v>
      </c>
      <c r="C672" s="33"/>
      <c r="D672" s="104" t="s">
        <v>642</v>
      </c>
      <c r="E672" s="105"/>
      <c r="F672" s="106"/>
      <c r="G672" s="107"/>
      <c r="H672" s="106"/>
      <c r="I672" s="25"/>
      <c r="J672" s="25"/>
      <c r="K672" s="25"/>
      <c r="L672" s="25"/>
      <c r="M672" s="25"/>
      <c r="N672" s="29">
        <v>0</v>
      </c>
      <c r="O672">
        <f t="shared" si="10"/>
        <v>7040500</v>
      </c>
    </row>
    <row r="673" spans="2:15">
      <c r="B673" s="32">
        <v>7040600</v>
      </c>
      <c r="C673" s="33"/>
      <c r="D673" s="104" t="s">
        <v>642</v>
      </c>
      <c r="E673" s="105"/>
      <c r="F673" s="106"/>
      <c r="G673" s="107"/>
      <c r="H673" s="106"/>
      <c r="I673" s="25"/>
      <c r="J673" s="25"/>
      <c r="K673" s="25"/>
      <c r="L673" s="25"/>
      <c r="M673" s="25"/>
      <c r="N673" s="29">
        <v>0</v>
      </c>
      <c r="O673">
        <f t="shared" si="10"/>
        <v>7040600</v>
      </c>
    </row>
    <row r="674" spans="2:15">
      <c r="B674" s="32">
        <v>7040700</v>
      </c>
      <c r="C674" s="33"/>
      <c r="D674" s="104" t="s">
        <v>642</v>
      </c>
      <c r="E674" s="105"/>
      <c r="F674" s="106"/>
      <c r="G674" s="107"/>
      <c r="H674" s="106"/>
      <c r="I674" s="25"/>
      <c r="J674" s="25"/>
      <c r="K674" s="25"/>
      <c r="L674" s="25"/>
      <c r="M674" s="25"/>
      <c r="N674" s="29">
        <v>0</v>
      </c>
      <c r="O674">
        <f t="shared" si="10"/>
        <v>7040700</v>
      </c>
    </row>
    <row r="675" spans="2:15">
      <c r="B675" s="32">
        <v>7040800</v>
      </c>
      <c r="C675" s="33"/>
      <c r="D675" s="104" t="s">
        <v>642</v>
      </c>
      <c r="E675" s="105"/>
      <c r="F675" s="106"/>
      <c r="G675" s="107"/>
      <c r="H675" s="106"/>
      <c r="I675" s="25"/>
      <c r="J675" s="25"/>
      <c r="K675" s="25"/>
      <c r="L675" s="25"/>
      <c r="M675" s="25"/>
      <c r="N675" s="29">
        <v>0</v>
      </c>
      <c r="O675">
        <f t="shared" si="10"/>
        <v>7040800</v>
      </c>
    </row>
    <row r="676" spans="2:15">
      <c r="B676" s="32">
        <v>7040900</v>
      </c>
      <c r="C676" s="33"/>
      <c r="D676" s="104" t="s">
        <v>642</v>
      </c>
      <c r="E676" s="105"/>
      <c r="F676" s="106"/>
      <c r="G676" s="107"/>
      <c r="H676" s="106"/>
      <c r="I676" s="25"/>
      <c r="J676" s="25"/>
      <c r="K676" s="25"/>
      <c r="L676" s="25"/>
      <c r="M676" s="25"/>
      <c r="N676" s="29">
        <v>0</v>
      </c>
      <c r="O676">
        <f t="shared" si="10"/>
        <v>7040900</v>
      </c>
    </row>
    <row r="677" spans="2:15">
      <c r="B677" s="32">
        <v>7041000</v>
      </c>
      <c r="C677" s="33"/>
      <c r="D677" s="104" t="s">
        <v>642</v>
      </c>
      <c r="E677" s="105"/>
      <c r="F677" s="106"/>
      <c r="G677" s="107"/>
      <c r="H677" s="106"/>
      <c r="I677" s="25"/>
      <c r="J677" s="25"/>
      <c r="K677" s="25"/>
      <c r="L677" s="25"/>
      <c r="M677" s="25"/>
      <c r="N677" s="29">
        <v>0</v>
      </c>
      <c r="O677">
        <f t="shared" si="10"/>
        <v>7041000</v>
      </c>
    </row>
    <row r="678" spans="2:15">
      <c r="B678" s="32">
        <v>7041100</v>
      </c>
      <c r="C678" s="33"/>
      <c r="D678" s="104" t="s">
        <v>642</v>
      </c>
      <c r="E678" s="105"/>
      <c r="F678" s="106"/>
      <c r="G678" s="107"/>
      <c r="H678" s="106"/>
      <c r="I678" s="25"/>
      <c r="J678" s="25"/>
      <c r="K678" s="25"/>
      <c r="L678" s="25"/>
      <c r="M678" s="25"/>
      <c r="N678" s="29">
        <v>0</v>
      </c>
      <c r="O678">
        <f t="shared" si="10"/>
        <v>7041100</v>
      </c>
    </row>
    <row r="679" spans="2:15">
      <c r="B679" s="32">
        <v>7041200</v>
      </c>
      <c r="C679" s="33"/>
      <c r="D679" s="104" t="s">
        <v>642</v>
      </c>
      <c r="E679" s="105"/>
      <c r="F679" s="106"/>
      <c r="G679" s="107"/>
      <c r="H679" s="106"/>
      <c r="I679" s="25"/>
      <c r="J679" s="25"/>
      <c r="K679" s="25"/>
      <c r="L679" s="25"/>
      <c r="M679" s="25"/>
      <c r="N679" s="29">
        <v>0</v>
      </c>
      <c r="O679">
        <f t="shared" si="10"/>
        <v>7041200</v>
      </c>
    </row>
    <row r="680" spans="2:15">
      <c r="B680" s="32">
        <v>7041300</v>
      </c>
      <c r="C680" s="33"/>
      <c r="D680" s="104" t="s">
        <v>642</v>
      </c>
      <c r="E680" s="105"/>
      <c r="F680" s="106"/>
      <c r="G680" s="107"/>
      <c r="H680" s="106"/>
      <c r="I680" s="25"/>
      <c r="J680" s="25"/>
      <c r="K680" s="25"/>
      <c r="L680" s="25"/>
      <c r="M680" s="25"/>
      <c r="N680" s="29">
        <v>0</v>
      </c>
      <c r="O680">
        <f t="shared" si="10"/>
        <v>7041300</v>
      </c>
    </row>
    <row r="681" spans="2:15">
      <c r="B681" s="32">
        <v>7041400</v>
      </c>
      <c r="C681" s="33"/>
      <c r="D681" s="104" t="s">
        <v>642</v>
      </c>
      <c r="E681" s="105"/>
      <c r="F681" s="106"/>
      <c r="G681" s="107"/>
      <c r="H681" s="106"/>
      <c r="I681" s="25"/>
      <c r="J681" s="25"/>
      <c r="K681" s="25"/>
      <c r="L681" s="25"/>
      <c r="M681" s="25"/>
      <c r="N681" s="29">
        <v>0</v>
      </c>
      <c r="O681">
        <f t="shared" si="10"/>
        <v>7041400</v>
      </c>
    </row>
    <row r="682" spans="2:15">
      <c r="B682" s="32">
        <v>7041500</v>
      </c>
      <c r="C682" s="33"/>
      <c r="D682" s="104" t="s">
        <v>643</v>
      </c>
      <c r="E682" s="105"/>
      <c r="F682" s="106"/>
      <c r="G682" s="107"/>
      <c r="H682" s="106"/>
      <c r="I682" s="25"/>
      <c r="J682" s="25"/>
      <c r="K682" s="25"/>
      <c r="L682" s="25"/>
      <c r="M682" s="25"/>
      <c r="N682" s="29">
        <v>0</v>
      </c>
      <c r="O682">
        <f t="shared" si="10"/>
        <v>7041500</v>
      </c>
    </row>
    <row r="683" spans="2:15">
      <c r="B683" s="32">
        <v>7050000</v>
      </c>
      <c r="C683" s="33"/>
      <c r="D683" s="104" t="s">
        <v>644</v>
      </c>
      <c r="E683" s="105"/>
      <c r="F683" s="106"/>
      <c r="G683" s="107"/>
      <c r="H683" s="106"/>
      <c r="I683" s="25"/>
      <c r="J683" s="25"/>
      <c r="K683" s="25"/>
      <c r="L683" s="25"/>
      <c r="M683" s="25"/>
      <c r="N683" s="29">
        <v>0</v>
      </c>
      <c r="O683">
        <f t="shared" si="10"/>
        <v>7050000</v>
      </c>
    </row>
    <row r="684" spans="2:15">
      <c r="B684" s="32">
        <v>7060000</v>
      </c>
      <c r="C684" s="33"/>
      <c r="D684" s="104" t="s">
        <v>645</v>
      </c>
      <c r="E684" s="105"/>
      <c r="F684" s="106"/>
      <c r="G684" s="107"/>
      <c r="H684" s="106"/>
      <c r="I684" s="25"/>
      <c r="J684" s="25"/>
      <c r="K684" s="25"/>
      <c r="L684" s="25"/>
      <c r="M684" s="25"/>
      <c r="N684" s="29">
        <v>0</v>
      </c>
      <c r="O684">
        <f t="shared" si="10"/>
        <v>7060000</v>
      </c>
    </row>
    <row r="685" spans="2:15">
      <c r="B685" s="32">
        <v>7070000</v>
      </c>
      <c r="C685" s="33"/>
      <c r="D685" s="104" t="s">
        <v>646</v>
      </c>
      <c r="E685" s="105"/>
      <c r="F685" s="106"/>
      <c r="G685" s="107"/>
      <c r="H685" s="106"/>
      <c r="I685" s="25"/>
      <c r="J685" s="25"/>
      <c r="K685" s="25"/>
      <c r="L685" s="25"/>
      <c r="M685" s="25"/>
      <c r="N685" s="29">
        <v>0</v>
      </c>
      <c r="O685">
        <f t="shared" si="10"/>
        <v>7070000</v>
      </c>
    </row>
    <row r="686" spans="2:15">
      <c r="B686" s="32">
        <v>7071000</v>
      </c>
      <c r="C686" s="33"/>
      <c r="D686" s="104" t="s">
        <v>647</v>
      </c>
      <c r="E686" s="105"/>
      <c r="F686" s="106"/>
      <c r="G686" s="107"/>
      <c r="H686" s="106"/>
      <c r="I686" s="25"/>
      <c r="J686" s="25"/>
      <c r="K686" s="25"/>
      <c r="L686" s="25"/>
      <c r="M686" s="25"/>
      <c r="N686" s="29">
        <v>0</v>
      </c>
      <c r="O686">
        <f t="shared" si="10"/>
        <v>7071000</v>
      </c>
    </row>
    <row r="687" spans="2:15">
      <c r="B687" s="32">
        <v>7071100</v>
      </c>
      <c r="C687" s="33"/>
      <c r="D687" s="104" t="s">
        <v>648</v>
      </c>
      <c r="E687" s="105"/>
      <c r="F687" s="106"/>
      <c r="G687" s="107"/>
      <c r="H687" s="106"/>
      <c r="I687" s="25"/>
      <c r="J687" s="25"/>
      <c r="K687" s="25"/>
      <c r="L687" s="25"/>
      <c r="M687" s="25"/>
      <c r="N687" s="29">
        <v>0</v>
      </c>
      <c r="O687">
        <f t="shared" si="10"/>
        <v>7071100</v>
      </c>
    </row>
    <row r="688" spans="2:15">
      <c r="B688" s="32">
        <v>7071200</v>
      </c>
      <c r="C688" s="33"/>
      <c r="D688" s="104" t="s">
        <v>649</v>
      </c>
      <c r="E688" s="105"/>
      <c r="F688" s="106"/>
      <c r="G688" s="107"/>
      <c r="H688" s="106"/>
      <c r="I688" s="25"/>
      <c r="J688" s="25"/>
      <c r="K688" s="25"/>
      <c r="L688" s="25"/>
      <c r="M688" s="25"/>
      <c r="N688" s="29">
        <v>0</v>
      </c>
      <c r="O688">
        <f t="shared" si="10"/>
        <v>7071200</v>
      </c>
    </row>
    <row r="689" spans="2:15">
      <c r="B689" s="32">
        <v>7072000</v>
      </c>
      <c r="C689" s="33"/>
      <c r="D689" s="104" t="s">
        <v>648</v>
      </c>
      <c r="E689" s="105"/>
      <c r="F689" s="106"/>
      <c r="G689" s="107"/>
      <c r="H689" s="106"/>
      <c r="I689" s="25"/>
      <c r="J689" s="25"/>
      <c r="K689" s="25"/>
      <c r="L689" s="25"/>
      <c r="M689" s="25"/>
      <c r="N689" s="29">
        <v>0</v>
      </c>
      <c r="O689">
        <f t="shared" si="10"/>
        <v>7072000</v>
      </c>
    </row>
    <row r="690" spans="2:15">
      <c r="B690" s="32">
        <v>7073000</v>
      </c>
      <c r="C690" s="33"/>
      <c r="D690" s="104" t="s">
        <v>649</v>
      </c>
      <c r="E690" s="105"/>
      <c r="F690" s="106"/>
      <c r="G690" s="107"/>
      <c r="H690" s="106"/>
      <c r="I690" s="25"/>
      <c r="J690" s="25"/>
      <c r="K690" s="25"/>
      <c r="L690" s="25"/>
      <c r="M690" s="25"/>
      <c r="N690" s="29">
        <v>0</v>
      </c>
      <c r="O690">
        <f t="shared" si="10"/>
        <v>7073000</v>
      </c>
    </row>
    <row r="691" spans="2:15">
      <c r="B691" s="32">
        <v>7074000</v>
      </c>
      <c r="C691" s="33"/>
      <c r="D691" s="104" t="s">
        <v>297</v>
      </c>
      <c r="E691" s="105"/>
      <c r="F691" s="106"/>
      <c r="G691" s="107"/>
      <c r="H691" s="106"/>
      <c r="I691" s="25"/>
      <c r="J691" s="25"/>
      <c r="K691" s="26">
        <v>615166.47</v>
      </c>
      <c r="L691" s="25"/>
      <c r="M691" s="26">
        <v>615166.47</v>
      </c>
      <c r="N691" s="29">
        <v>-615166.47</v>
      </c>
      <c r="O691">
        <f t="shared" si="10"/>
        <v>7074000</v>
      </c>
    </row>
    <row r="692" spans="2:15">
      <c r="B692" s="32">
        <v>7080000</v>
      </c>
      <c r="C692" s="33"/>
      <c r="D692" s="104" t="s">
        <v>650</v>
      </c>
      <c r="E692" s="105"/>
      <c r="F692" s="106"/>
      <c r="G692" s="107"/>
      <c r="H692" s="106"/>
      <c r="I692" s="25"/>
      <c r="J692" s="25"/>
      <c r="K692" s="25"/>
      <c r="L692" s="25"/>
      <c r="M692" s="25"/>
      <c r="N692" s="29">
        <v>0</v>
      </c>
      <c r="O692">
        <f t="shared" si="10"/>
        <v>7080000</v>
      </c>
    </row>
    <row r="693" spans="2:15">
      <c r="B693" s="32">
        <v>7081000</v>
      </c>
      <c r="C693" s="33"/>
      <c r="D693" s="104" t="s">
        <v>276</v>
      </c>
      <c r="E693" s="105"/>
      <c r="F693" s="106"/>
      <c r="G693" s="107"/>
      <c r="H693" s="106"/>
      <c r="I693" s="26">
        <v>12629</v>
      </c>
      <c r="J693" s="25"/>
      <c r="K693" s="25"/>
      <c r="L693" s="25"/>
      <c r="M693" s="25"/>
      <c r="N693" s="29">
        <v>0</v>
      </c>
      <c r="O693">
        <f t="shared" si="10"/>
        <v>7081000</v>
      </c>
    </row>
    <row r="694" spans="2:15">
      <c r="B694" s="32">
        <v>7082000</v>
      </c>
      <c r="C694" s="33"/>
      <c r="D694" s="104" t="s">
        <v>277</v>
      </c>
      <c r="E694" s="105"/>
      <c r="F694" s="106"/>
      <c r="G694" s="107"/>
      <c r="H694" s="106"/>
      <c r="I694" s="25"/>
      <c r="J694" s="25"/>
      <c r="K694" s="26">
        <v>38421824.829999998</v>
      </c>
      <c r="L694" s="25"/>
      <c r="M694" s="26">
        <v>38421824.829999998</v>
      </c>
      <c r="N694" s="29">
        <v>-38421824.829999998</v>
      </c>
      <c r="O694">
        <f t="shared" si="10"/>
        <v>7082000</v>
      </c>
    </row>
    <row r="695" spans="2:15">
      <c r="B695" s="32">
        <v>7083000</v>
      </c>
      <c r="C695" s="33"/>
      <c r="D695" s="104" t="s">
        <v>651</v>
      </c>
      <c r="E695" s="105"/>
      <c r="F695" s="106"/>
      <c r="G695" s="107"/>
      <c r="H695" s="106"/>
      <c r="I695" s="25"/>
      <c r="J695" s="25"/>
      <c r="K695" s="25"/>
      <c r="L695" s="25"/>
      <c r="M695" s="25"/>
      <c r="N695" s="29">
        <v>0</v>
      </c>
      <c r="O695">
        <f t="shared" si="10"/>
        <v>7083000</v>
      </c>
    </row>
    <row r="696" spans="2:15">
      <c r="B696" s="32">
        <v>7084000</v>
      </c>
      <c r="C696" s="33"/>
      <c r="D696" s="104" t="s">
        <v>652</v>
      </c>
      <c r="E696" s="105"/>
      <c r="F696" s="106"/>
      <c r="G696" s="107"/>
      <c r="H696" s="106"/>
      <c r="I696" s="25"/>
      <c r="J696" s="25"/>
      <c r="K696" s="25"/>
      <c r="L696" s="25"/>
      <c r="M696" s="25"/>
      <c r="N696" s="29">
        <v>0</v>
      </c>
      <c r="O696">
        <f t="shared" si="10"/>
        <v>7084000</v>
      </c>
    </row>
    <row r="697" spans="2:15">
      <c r="B697" s="32">
        <v>7085000</v>
      </c>
      <c r="C697" s="33"/>
      <c r="D697" s="104" t="s">
        <v>653</v>
      </c>
      <c r="E697" s="105"/>
      <c r="F697" s="106"/>
      <c r="G697" s="107"/>
      <c r="H697" s="106"/>
      <c r="I697" s="25"/>
      <c r="J697" s="25"/>
      <c r="K697" s="25"/>
      <c r="L697" s="25"/>
      <c r="M697" s="25"/>
      <c r="N697" s="29">
        <v>0</v>
      </c>
      <c r="O697">
        <f t="shared" si="10"/>
        <v>7085000</v>
      </c>
    </row>
    <row r="698" spans="2:15">
      <c r="B698" s="32">
        <v>7088000</v>
      </c>
      <c r="C698" s="33"/>
      <c r="D698" s="104" t="s">
        <v>298</v>
      </c>
      <c r="E698" s="105"/>
      <c r="F698" s="106"/>
      <c r="G698" s="107"/>
      <c r="H698" s="106"/>
      <c r="I698" s="25"/>
      <c r="J698" s="25"/>
      <c r="K698" s="26">
        <v>182688</v>
      </c>
      <c r="L698" s="25"/>
      <c r="M698" s="26">
        <v>182688</v>
      </c>
      <c r="N698" s="29">
        <v>-182688</v>
      </c>
      <c r="O698">
        <f t="shared" si="10"/>
        <v>7088000</v>
      </c>
    </row>
    <row r="699" spans="2:15">
      <c r="B699" s="32">
        <v>7100000</v>
      </c>
      <c r="C699" s="33"/>
      <c r="D699" s="104" t="s">
        <v>654</v>
      </c>
      <c r="E699" s="105"/>
      <c r="F699" s="106"/>
      <c r="G699" s="107"/>
      <c r="H699" s="106"/>
      <c r="I699" s="25"/>
      <c r="J699" s="25"/>
      <c r="K699" s="25"/>
      <c r="L699" s="25"/>
      <c r="M699" s="25"/>
      <c r="N699" s="29">
        <v>0</v>
      </c>
      <c r="O699">
        <f t="shared" si="10"/>
        <v>7100000</v>
      </c>
    </row>
    <row r="700" spans="2:15">
      <c r="B700" s="32">
        <v>7200000</v>
      </c>
      <c r="C700" s="33"/>
      <c r="D700" s="104" t="s">
        <v>655</v>
      </c>
      <c r="E700" s="105"/>
      <c r="F700" s="106"/>
      <c r="G700" s="107"/>
      <c r="H700" s="106"/>
      <c r="I700" s="25"/>
      <c r="J700" s="25"/>
      <c r="K700" s="25"/>
      <c r="L700" s="25"/>
      <c r="M700" s="25"/>
      <c r="N700" s="29">
        <v>0</v>
      </c>
      <c r="O700">
        <f t="shared" si="10"/>
        <v>7200000</v>
      </c>
    </row>
    <row r="701" spans="2:15">
      <c r="B701" s="32">
        <v>7210000</v>
      </c>
      <c r="C701" s="33"/>
      <c r="D701" s="104" t="s">
        <v>656</v>
      </c>
      <c r="E701" s="105"/>
      <c r="F701" s="106"/>
      <c r="G701" s="107"/>
      <c r="H701" s="106"/>
      <c r="I701" s="25"/>
      <c r="J701" s="25"/>
      <c r="K701" s="25"/>
      <c r="L701" s="25"/>
      <c r="M701" s="25"/>
      <c r="N701" s="29">
        <v>0</v>
      </c>
      <c r="O701">
        <f t="shared" si="10"/>
        <v>7210000</v>
      </c>
    </row>
    <row r="702" spans="2:15">
      <c r="B702" s="32">
        <v>7220000</v>
      </c>
      <c r="C702" s="33"/>
      <c r="D702" s="104" t="s">
        <v>657</v>
      </c>
      <c r="E702" s="105"/>
      <c r="F702" s="106"/>
      <c r="G702" s="107"/>
      <c r="H702" s="106"/>
      <c r="I702" s="25"/>
      <c r="J702" s="25"/>
      <c r="K702" s="25"/>
      <c r="L702" s="25"/>
      <c r="M702" s="25"/>
      <c r="N702" s="29">
        <v>0</v>
      </c>
      <c r="O702">
        <f t="shared" si="10"/>
        <v>7220000</v>
      </c>
    </row>
    <row r="703" spans="2:15">
      <c r="B703" s="32">
        <v>7300000</v>
      </c>
      <c r="C703" s="33"/>
      <c r="D703" s="104" t="s">
        <v>658</v>
      </c>
      <c r="E703" s="105"/>
      <c r="F703" s="106"/>
      <c r="G703" s="107"/>
      <c r="H703" s="106"/>
      <c r="I703" s="25"/>
      <c r="J703" s="25"/>
      <c r="K703" s="25"/>
      <c r="L703" s="25"/>
      <c r="M703" s="25"/>
      <c r="N703" s="29">
        <v>0</v>
      </c>
      <c r="O703">
        <f t="shared" si="10"/>
        <v>7300000</v>
      </c>
    </row>
    <row r="704" spans="2:15">
      <c r="B704" s="32">
        <v>7500000</v>
      </c>
      <c r="C704" s="33"/>
      <c r="D704" s="104" t="s">
        <v>659</v>
      </c>
      <c r="E704" s="105"/>
      <c r="F704" s="106"/>
      <c r="G704" s="107"/>
      <c r="H704" s="106"/>
      <c r="I704" s="25"/>
      <c r="J704" s="25"/>
      <c r="K704" s="25"/>
      <c r="L704" s="25"/>
      <c r="M704" s="25"/>
      <c r="N704" s="29">
        <v>0</v>
      </c>
      <c r="O704">
        <f t="shared" si="10"/>
        <v>7500000</v>
      </c>
    </row>
    <row r="705" spans="2:15">
      <c r="B705" s="32">
        <v>7590000</v>
      </c>
      <c r="C705" s="33"/>
      <c r="D705" s="104" t="s">
        <v>278</v>
      </c>
      <c r="E705" s="105"/>
      <c r="F705" s="106"/>
      <c r="G705" s="107"/>
      <c r="H705" s="106"/>
      <c r="I705" s="26">
        <v>368415.52</v>
      </c>
      <c r="J705" s="25"/>
      <c r="K705" s="26">
        <v>189337</v>
      </c>
      <c r="L705" s="25"/>
      <c r="M705" s="26">
        <v>189337</v>
      </c>
      <c r="N705" s="29">
        <v>-189337</v>
      </c>
      <c r="O705">
        <f t="shared" si="10"/>
        <v>7590000</v>
      </c>
    </row>
    <row r="706" spans="2:15">
      <c r="B706" s="32">
        <v>7600000</v>
      </c>
      <c r="C706" s="33"/>
      <c r="D706" s="104" t="s">
        <v>660</v>
      </c>
      <c r="E706" s="105"/>
      <c r="F706" s="106"/>
      <c r="G706" s="107"/>
      <c r="H706" s="106"/>
      <c r="I706" s="25"/>
      <c r="J706" s="25"/>
      <c r="K706" s="25"/>
      <c r="L706" s="25"/>
      <c r="M706" s="25"/>
      <c r="N706" s="29">
        <v>0</v>
      </c>
      <c r="O706">
        <f t="shared" si="10"/>
        <v>7600000</v>
      </c>
    </row>
    <row r="707" spans="2:15">
      <c r="B707" s="32">
        <v>7610000</v>
      </c>
      <c r="C707" s="33"/>
      <c r="D707" s="104" t="s">
        <v>661</v>
      </c>
      <c r="E707" s="105"/>
      <c r="F707" s="106"/>
      <c r="G707" s="107"/>
      <c r="H707" s="106"/>
      <c r="I707" s="25"/>
      <c r="J707" s="25"/>
      <c r="K707" s="25"/>
      <c r="L707" s="25"/>
      <c r="M707" s="25"/>
      <c r="N707" s="29">
        <v>0</v>
      </c>
      <c r="O707">
        <f t="shared" si="10"/>
        <v>7610000</v>
      </c>
    </row>
    <row r="708" spans="2:15">
      <c r="B708" s="32">
        <v>7620000</v>
      </c>
      <c r="C708" s="33"/>
      <c r="D708" s="104" t="s">
        <v>661</v>
      </c>
      <c r="E708" s="105"/>
      <c r="F708" s="106"/>
      <c r="G708" s="107"/>
      <c r="H708" s="106"/>
      <c r="I708" s="25"/>
      <c r="J708" s="25"/>
      <c r="K708" s="25"/>
      <c r="L708" s="25"/>
      <c r="M708" s="25"/>
      <c r="N708" s="29">
        <v>0</v>
      </c>
      <c r="O708">
        <f t="shared" si="10"/>
        <v>7620000</v>
      </c>
    </row>
    <row r="709" spans="2:15">
      <c r="B709" s="32">
        <v>7630000</v>
      </c>
      <c r="C709" s="33"/>
      <c r="D709" s="104" t="s">
        <v>662</v>
      </c>
      <c r="E709" s="105"/>
      <c r="F709" s="106"/>
      <c r="G709" s="107"/>
      <c r="H709" s="106"/>
      <c r="I709" s="25"/>
      <c r="J709" s="25"/>
      <c r="K709" s="25"/>
      <c r="L709" s="25"/>
      <c r="M709" s="25"/>
      <c r="N709" s="29">
        <v>0</v>
      </c>
      <c r="O709">
        <f t="shared" si="10"/>
        <v>7630000</v>
      </c>
    </row>
    <row r="710" spans="2:15">
      <c r="B710" s="32">
        <v>7640000</v>
      </c>
      <c r="C710" s="33"/>
      <c r="D710" s="104" t="s">
        <v>663</v>
      </c>
      <c r="E710" s="105"/>
      <c r="F710" s="106"/>
      <c r="G710" s="107"/>
      <c r="H710" s="106"/>
      <c r="I710" s="25"/>
      <c r="J710" s="25"/>
      <c r="K710" s="25"/>
      <c r="L710" s="25"/>
      <c r="M710" s="25"/>
      <c r="N710" s="29">
        <v>0</v>
      </c>
      <c r="O710">
        <f t="shared" si="10"/>
        <v>7640000</v>
      </c>
    </row>
    <row r="711" spans="2:15">
      <c r="B711" s="32">
        <v>7650000</v>
      </c>
      <c r="C711" s="33"/>
      <c r="D711" s="104" t="s">
        <v>664</v>
      </c>
      <c r="E711" s="105"/>
      <c r="F711" s="106"/>
      <c r="G711" s="107"/>
      <c r="H711" s="106"/>
      <c r="I711" s="25"/>
      <c r="J711" s="25"/>
      <c r="K711" s="25"/>
      <c r="L711" s="25"/>
      <c r="M711" s="25"/>
      <c r="N711" s="29">
        <v>0</v>
      </c>
      <c r="O711">
        <f t="shared" si="10"/>
        <v>7650000</v>
      </c>
    </row>
    <row r="712" spans="2:15">
      <c r="B712" s="32">
        <v>7670000</v>
      </c>
      <c r="C712" s="33"/>
      <c r="D712" s="104" t="s">
        <v>665</v>
      </c>
      <c r="E712" s="105"/>
      <c r="F712" s="106"/>
      <c r="G712" s="107"/>
      <c r="H712" s="106"/>
      <c r="I712" s="25"/>
      <c r="J712" s="25"/>
      <c r="K712" s="25"/>
      <c r="L712" s="25"/>
      <c r="M712" s="25"/>
      <c r="N712" s="29">
        <v>0</v>
      </c>
      <c r="O712">
        <f t="shared" si="10"/>
        <v>7670000</v>
      </c>
    </row>
    <row r="713" spans="2:15">
      <c r="B713" s="32">
        <v>7671000</v>
      </c>
      <c r="C713" s="33"/>
      <c r="D713" s="104" t="s">
        <v>8</v>
      </c>
      <c r="E713" s="105"/>
      <c r="F713" s="106"/>
      <c r="G713" s="107"/>
      <c r="H713" s="106"/>
      <c r="I713" s="26">
        <v>159169.85</v>
      </c>
      <c r="J713" s="25"/>
      <c r="K713" s="26">
        <v>11926.98</v>
      </c>
      <c r="L713" s="25"/>
      <c r="M713" s="26">
        <v>11926.98</v>
      </c>
      <c r="N713" s="29">
        <v>-11926.98</v>
      </c>
      <c r="O713">
        <f t="shared" si="10"/>
        <v>7671000</v>
      </c>
    </row>
    <row r="714" spans="2:15">
      <c r="B714" s="32">
        <v>7672000</v>
      </c>
      <c r="C714" s="33"/>
      <c r="D714" s="104" t="s">
        <v>666</v>
      </c>
      <c r="E714" s="105"/>
      <c r="F714" s="106"/>
      <c r="G714" s="107"/>
      <c r="H714" s="106"/>
      <c r="I714" s="25"/>
      <c r="J714" s="25"/>
      <c r="K714" s="25"/>
      <c r="L714" s="25"/>
      <c r="M714" s="25"/>
      <c r="N714" s="29">
        <v>0</v>
      </c>
      <c r="O714">
        <f t="shared" si="10"/>
        <v>7672000</v>
      </c>
    </row>
    <row r="715" spans="2:15">
      <c r="B715" s="32">
        <v>7673000</v>
      </c>
      <c r="C715" s="33"/>
      <c r="D715" s="104" t="s">
        <v>667</v>
      </c>
      <c r="E715" s="105"/>
      <c r="F715" s="106"/>
      <c r="G715" s="107"/>
      <c r="H715" s="106"/>
      <c r="I715" s="25"/>
      <c r="J715" s="25"/>
      <c r="K715" s="25"/>
      <c r="L715" s="25"/>
      <c r="M715" s="25"/>
      <c r="N715" s="29">
        <v>0</v>
      </c>
      <c r="O715">
        <f t="shared" si="10"/>
        <v>7673000</v>
      </c>
    </row>
    <row r="716" spans="2:15">
      <c r="B716" s="32">
        <v>7674000</v>
      </c>
      <c r="C716" s="33"/>
      <c r="D716" s="104" t="s">
        <v>668</v>
      </c>
      <c r="E716" s="105"/>
      <c r="F716" s="106"/>
      <c r="G716" s="107"/>
      <c r="H716" s="106"/>
      <c r="I716" s="25"/>
      <c r="J716" s="25"/>
      <c r="K716" s="25"/>
      <c r="L716" s="25"/>
      <c r="M716" s="25"/>
      <c r="N716" s="29">
        <v>0</v>
      </c>
      <c r="O716">
        <f t="shared" ref="O716:O735" si="11">B716+0</f>
        <v>7674000</v>
      </c>
    </row>
    <row r="717" spans="2:15">
      <c r="B717" s="32">
        <v>7680000</v>
      </c>
      <c r="C717" s="33"/>
      <c r="D717" s="104" t="s">
        <v>669</v>
      </c>
      <c r="E717" s="105"/>
      <c r="F717" s="106"/>
      <c r="G717" s="107"/>
      <c r="H717" s="106"/>
      <c r="I717" s="25"/>
      <c r="J717" s="25"/>
      <c r="K717" s="25"/>
      <c r="L717" s="25"/>
      <c r="M717" s="25"/>
      <c r="N717" s="29">
        <v>0</v>
      </c>
      <c r="O717">
        <f t="shared" si="11"/>
        <v>7680000</v>
      </c>
    </row>
    <row r="718" spans="2:15">
      <c r="B718" s="32">
        <v>7681000</v>
      </c>
      <c r="C718" s="33"/>
      <c r="D718" s="104" t="s">
        <v>670</v>
      </c>
      <c r="E718" s="105"/>
      <c r="F718" s="106"/>
      <c r="G718" s="107"/>
      <c r="H718" s="106"/>
      <c r="I718" s="25"/>
      <c r="J718" s="25"/>
      <c r="K718" s="25"/>
      <c r="L718" s="25"/>
      <c r="M718" s="25"/>
      <c r="N718" s="29">
        <v>0</v>
      </c>
      <c r="O718">
        <f t="shared" si="11"/>
        <v>7681000</v>
      </c>
    </row>
    <row r="719" spans="2:15">
      <c r="B719" s="32">
        <v>7682000</v>
      </c>
      <c r="C719" s="33"/>
      <c r="D719" s="104" t="s">
        <v>279</v>
      </c>
      <c r="E719" s="105"/>
      <c r="F719" s="106"/>
      <c r="G719" s="107"/>
      <c r="H719" s="106"/>
      <c r="I719" s="26">
        <v>186325.5</v>
      </c>
      <c r="J719" s="25"/>
      <c r="K719" s="25"/>
      <c r="L719" s="25"/>
      <c r="M719" s="25"/>
      <c r="N719" s="29">
        <v>0</v>
      </c>
      <c r="O719">
        <f t="shared" si="11"/>
        <v>7682000</v>
      </c>
    </row>
    <row r="720" spans="2:15">
      <c r="B720" s="32">
        <v>7683000</v>
      </c>
      <c r="C720" s="33"/>
      <c r="D720" s="104" t="s">
        <v>280</v>
      </c>
      <c r="E720" s="105"/>
      <c r="F720" s="106"/>
      <c r="G720" s="107"/>
      <c r="H720" s="106"/>
      <c r="I720" s="26">
        <v>125069.9</v>
      </c>
      <c r="J720" s="25"/>
      <c r="K720" s="26">
        <v>1846.66</v>
      </c>
      <c r="L720" s="25"/>
      <c r="M720" s="26">
        <v>1846.66</v>
      </c>
      <c r="N720" s="29">
        <v>-1846.66</v>
      </c>
      <c r="O720">
        <f t="shared" si="11"/>
        <v>7683000</v>
      </c>
    </row>
    <row r="721" spans="2:15">
      <c r="B721" s="32">
        <v>7690000</v>
      </c>
      <c r="C721" s="33"/>
      <c r="D721" s="104" t="s">
        <v>281</v>
      </c>
      <c r="E721" s="105"/>
      <c r="F721" s="106"/>
      <c r="G721" s="107"/>
      <c r="H721" s="106"/>
      <c r="I721" s="26">
        <v>1112897.75</v>
      </c>
      <c r="J721" s="25"/>
      <c r="K721" s="26">
        <v>23688533.600000001</v>
      </c>
      <c r="L721" s="25"/>
      <c r="M721" s="26">
        <v>23688533.600000001</v>
      </c>
      <c r="N721" s="29">
        <v>-23688533.600000001</v>
      </c>
      <c r="O721">
        <f t="shared" si="11"/>
        <v>7690000</v>
      </c>
    </row>
    <row r="722" spans="2:15">
      <c r="B722" s="32">
        <v>7690100</v>
      </c>
      <c r="C722" s="33"/>
      <c r="D722" s="104" t="s">
        <v>282</v>
      </c>
      <c r="E722" s="105"/>
      <c r="F722" s="106"/>
      <c r="G722" s="108">
        <v>11942.24</v>
      </c>
      <c r="H722" s="106"/>
      <c r="I722" s="25"/>
      <c r="J722" s="25"/>
      <c r="K722" s="26">
        <v>2430189.27</v>
      </c>
      <c r="L722" s="25"/>
      <c r="M722" s="26">
        <v>2430189.27</v>
      </c>
      <c r="N722" s="29">
        <v>-2430189.27</v>
      </c>
      <c r="O722">
        <f t="shared" si="11"/>
        <v>7690100</v>
      </c>
    </row>
    <row r="723" spans="2:15">
      <c r="B723" s="32">
        <v>7700000</v>
      </c>
      <c r="C723" s="33"/>
      <c r="D723" s="104" t="s">
        <v>671</v>
      </c>
      <c r="E723" s="105"/>
      <c r="F723" s="106"/>
      <c r="G723" s="107"/>
      <c r="H723" s="106"/>
      <c r="I723" s="25"/>
      <c r="J723" s="25"/>
      <c r="K723" s="25"/>
      <c r="L723" s="25"/>
      <c r="M723" s="25"/>
      <c r="N723" s="29">
        <v>0</v>
      </c>
      <c r="O723">
        <f t="shared" si="11"/>
        <v>7700000</v>
      </c>
    </row>
    <row r="724" spans="2:15">
      <c r="B724" s="32">
        <v>7710000</v>
      </c>
      <c r="C724" s="33"/>
      <c r="D724" s="104" t="s">
        <v>672</v>
      </c>
      <c r="E724" s="105"/>
      <c r="F724" s="106"/>
      <c r="G724" s="107"/>
      <c r="H724" s="106"/>
      <c r="I724" s="25"/>
      <c r="J724" s="25"/>
      <c r="K724" s="25"/>
      <c r="L724" s="25"/>
      <c r="M724" s="25"/>
      <c r="N724" s="29">
        <v>0</v>
      </c>
      <c r="O724">
        <f t="shared" si="11"/>
        <v>7710000</v>
      </c>
    </row>
    <row r="725" spans="2:15">
      <c r="B725" s="32">
        <v>7720000</v>
      </c>
      <c r="C725" s="33"/>
      <c r="D725" s="104" t="s">
        <v>673</v>
      </c>
      <c r="E725" s="105"/>
      <c r="F725" s="106"/>
      <c r="G725" s="107"/>
      <c r="H725" s="106"/>
      <c r="I725" s="25"/>
      <c r="J725" s="25"/>
      <c r="K725" s="25"/>
      <c r="L725" s="25"/>
      <c r="M725" s="25"/>
      <c r="N725" s="29">
        <v>0</v>
      </c>
      <c r="O725">
        <f t="shared" si="11"/>
        <v>7720000</v>
      </c>
    </row>
    <row r="726" spans="2:15">
      <c r="B726" s="32">
        <v>7770000</v>
      </c>
      <c r="C726" s="33"/>
      <c r="D726" s="104" t="s">
        <v>674</v>
      </c>
      <c r="E726" s="105"/>
      <c r="F726" s="106"/>
      <c r="G726" s="107"/>
      <c r="H726" s="106"/>
      <c r="I726" s="25"/>
      <c r="J726" s="25"/>
      <c r="K726" s="25"/>
      <c r="L726" s="25"/>
      <c r="M726" s="25"/>
      <c r="N726" s="29">
        <v>0</v>
      </c>
      <c r="O726">
        <f t="shared" si="11"/>
        <v>7770000</v>
      </c>
    </row>
    <row r="727" spans="2:15">
      <c r="B727" s="32">
        <v>7999997</v>
      </c>
      <c r="C727" s="33"/>
      <c r="D727" s="104" t="s">
        <v>283</v>
      </c>
      <c r="E727" s="105"/>
      <c r="F727" s="106"/>
      <c r="G727" s="107"/>
      <c r="H727" s="106"/>
      <c r="I727" s="26">
        <v>12338850</v>
      </c>
      <c r="J727" s="25"/>
      <c r="K727" s="26">
        <v>20350</v>
      </c>
      <c r="L727" s="25"/>
      <c r="M727" s="26">
        <v>20350</v>
      </c>
      <c r="N727" s="29">
        <v>-20350</v>
      </c>
      <c r="O727">
        <f t="shared" si="11"/>
        <v>7999997</v>
      </c>
    </row>
    <row r="728" spans="2:15">
      <c r="B728" s="32">
        <v>7999999</v>
      </c>
      <c r="C728" s="33"/>
      <c r="D728" s="104" t="s">
        <v>284</v>
      </c>
      <c r="E728" s="105"/>
      <c r="F728" s="106"/>
      <c r="G728" s="107"/>
      <c r="H728" s="106"/>
      <c r="I728" s="26">
        <v>862800</v>
      </c>
      <c r="J728" s="25"/>
      <c r="K728" s="26">
        <v>510700</v>
      </c>
      <c r="L728" s="25"/>
      <c r="M728" s="26">
        <v>510700</v>
      </c>
      <c r="N728" s="29">
        <v>-510700</v>
      </c>
      <c r="O728">
        <f t="shared" si="11"/>
        <v>7999999</v>
      </c>
    </row>
    <row r="729" spans="2:15">
      <c r="B729" s="32">
        <v>8000000</v>
      </c>
      <c r="C729" s="33"/>
      <c r="D729" s="104" t="s">
        <v>675</v>
      </c>
      <c r="E729" s="105"/>
      <c r="F729" s="106"/>
      <c r="G729" s="107"/>
      <c r="H729" s="106"/>
      <c r="I729" s="25"/>
      <c r="J729" s="25"/>
      <c r="K729" s="25"/>
      <c r="L729" s="25"/>
      <c r="M729" s="25"/>
      <c r="N729" s="29">
        <v>0</v>
      </c>
      <c r="O729">
        <f t="shared" si="11"/>
        <v>8000000</v>
      </c>
    </row>
    <row r="730" spans="2:15">
      <c r="B730" s="32">
        <v>8100000</v>
      </c>
      <c r="C730" s="33"/>
      <c r="D730" s="104" t="s">
        <v>676</v>
      </c>
      <c r="E730" s="105"/>
      <c r="F730" s="106"/>
      <c r="G730" s="107"/>
      <c r="H730" s="106"/>
      <c r="I730" s="25"/>
      <c r="J730" s="25"/>
      <c r="K730" s="25"/>
      <c r="L730" s="25"/>
      <c r="M730" s="25"/>
      <c r="N730" s="29">
        <v>0</v>
      </c>
      <c r="O730">
        <f t="shared" si="11"/>
        <v>8100000</v>
      </c>
    </row>
    <row r="731" spans="2:15">
      <c r="B731" s="32">
        <v>888888</v>
      </c>
      <c r="C731" s="33"/>
      <c r="D731" s="104" t="s">
        <v>677</v>
      </c>
      <c r="E731" s="105"/>
      <c r="F731" s="106"/>
      <c r="G731" s="107"/>
      <c r="H731" s="106"/>
      <c r="I731" s="25"/>
      <c r="J731" s="25"/>
      <c r="K731" s="25"/>
      <c r="L731" s="25"/>
      <c r="M731" s="25"/>
      <c r="N731" s="29">
        <v>0</v>
      </c>
      <c r="O731">
        <f t="shared" si="11"/>
        <v>888888</v>
      </c>
    </row>
    <row r="732" spans="2:15">
      <c r="B732" s="32">
        <v>8888888</v>
      </c>
      <c r="C732" s="33"/>
      <c r="D732" s="104" t="s">
        <v>678</v>
      </c>
      <c r="E732" s="105"/>
      <c r="F732" s="106"/>
      <c r="G732" s="107"/>
      <c r="H732" s="106"/>
      <c r="I732" s="25"/>
      <c r="J732" s="25"/>
      <c r="K732" s="25"/>
      <c r="L732" s="25"/>
      <c r="M732" s="25"/>
      <c r="N732" s="29">
        <v>0</v>
      </c>
      <c r="O732">
        <f t="shared" si="11"/>
        <v>8888888</v>
      </c>
    </row>
    <row r="733" spans="2:15">
      <c r="B733" s="32">
        <v>8900000</v>
      </c>
      <c r="C733" s="33"/>
      <c r="D733" s="104" t="s">
        <v>676</v>
      </c>
      <c r="E733" s="105"/>
      <c r="F733" s="106"/>
      <c r="G733" s="107"/>
      <c r="H733" s="106"/>
      <c r="I733" s="25"/>
      <c r="J733" s="25"/>
      <c r="K733" s="25"/>
      <c r="L733" s="25"/>
      <c r="M733" s="25"/>
      <c r="N733" s="29">
        <v>0</v>
      </c>
      <c r="O733">
        <f t="shared" si="11"/>
        <v>8900000</v>
      </c>
    </row>
    <row r="734" spans="2:15">
      <c r="B734" s="32">
        <v>8910000</v>
      </c>
      <c r="C734" s="33"/>
      <c r="D734" s="104" t="s">
        <v>679</v>
      </c>
      <c r="E734" s="105"/>
      <c r="F734" s="106"/>
      <c r="G734" s="107"/>
      <c r="H734" s="106"/>
      <c r="I734" s="25"/>
      <c r="J734" s="25"/>
      <c r="K734" s="25"/>
      <c r="L734" s="25"/>
      <c r="M734" s="25"/>
      <c r="N734" s="29">
        <v>0</v>
      </c>
      <c r="O734">
        <f t="shared" si="11"/>
        <v>8910000</v>
      </c>
    </row>
    <row r="735" spans="2:15">
      <c r="B735" s="32">
        <v>9999999</v>
      </c>
      <c r="C735" s="33"/>
      <c r="D735" s="104" t="s">
        <v>680</v>
      </c>
      <c r="E735" s="105"/>
      <c r="F735" s="106"/>
      <c r="G735" s="107"/>
      <c r="H735" s="106"/>
      <c r="I735" s="25"/>
      <c r="J735" s="25"/>
      <c r="K735" s="25"/>
      <c r="L735" s="25"/>
      <c r="M735" s="25"/>
      <c r="N735" s="29">
        <v>0</v>
      </c>
      <c r="O735">
        <f t="shared" si="11"/>
        <v>9999999</v>
      </c>
    </row>
  </sheetData>
  <mergeCells count="1461">
    <mergeCell ref="G731:H731"/>
    <mergeCell ref="D732:F732"/>
    <mergeCell ref="G732:H732"/>
    <mergeCell ref="D733:F733"/>
    <mergeCell ref="G733:H733"/>
    <mergeCell ref="D734:F734"/>
    <mergeCell ref="G734:H734"/>
    <mergeCell ref="D735:F735"/>
    <mergeCell ref="G735:H735"/>
    <mergeCell ref="G719:H719"/>
    <mergeCell ref="D720:F720"/>
    <mergeCell ref="G720:H720"/>
    <mergeCell ref="D721:F721"/>
    <mergeCell ref="G721:H721"/>
    <mergeCell ref="D722:F722"/>
    <mergeCell ref="G722:H722"/>
    <mergeCell ref="D723:F723"/>
    <mergeCell ref="G723:H723"/>
    <mergeCell ref="D724:F724"/>
    <mergeCell ref="G724:H724"/>
    <mergeCell ref="D725:F725"/>
    <mergeCell ref="G725:H725"/>
    <mergeCell ref="G707:H707"/>
    <mergeCell ref="D708:F708"/>
    <mergeCell ref="G708:H708"/>
    <mergeCell ref="D709:F709"/>
    <mergeCell ref="G709:H709"/>
    <mergeCell ref="D710:F710"/>
    <mergeCell ref="G710:H710"/>
    <mergeCell ref="D711:F711"/>
    <mergeCell ref="G711:H711"/>
    <mergeCell ref="D712:F712"/>
    <mergeCell ref="G712:H712"/>
    <mergeCell ref="D713:F713"/>
    <mergeCell ref="G713:H713"/>
    <mergeCell ref="G695:H695"/>
    <mergeCell ref="D696:F696"/>
    <mergeCell ref="G696:H696"/>
    <mergeCell ref="D697:F697"/>
    <mergeCell ref="G697:H697"/>
    <mergeCell ref="D698:F698"/>
    <mergeCell ref="G698:H698"/>
    <mergeCell ref="D699:F699"/>
    <mergeCell ref="G699:H699"/>
    <mergeCell ref="D700:F700"/>
    <mergeCell ref="G700:H700"/>
    <mergeCell ref="D701:F701"/>
    <mergeCell ref="G701:H701"/>
    <mergeCell ref="D707:F707"/>
    <mergeCell ref="D702:F702"/>
    <mergeCell ref="G702:H702"/>
    <mergeCell ref="G665:H665"/>
    <mergeCell ref="G647:H647"/>
    <mergeCell ref="D648:F648"/>
    <mergeCell ref="G648:H648"/>
    <mergeCell ref="D649:F649"/>
    <mergeCell ref="G649:H649"/>
    <mergeCell ref="D650:F650"/>
    <mergeCell ref="G650:H650"/>
    <mergeCell ref="D651:F651"/>
    <mergeCell ref="G651:H651"/>
    <mergeCell ref="D652:F652"/>
    <mergeCell ref="G652:H652"/>
    <mergeCell ref="D653:F653"/>
    <mergeCell ref="G653:H653"/>
    <mergeCell ref="D654:F654"/>
    <mergeCell ref="G654:H654"/>
    <mergeCell ref="G683:H683"/>
    <mergeCell ref="G671:H671"/>
    <mergeCell ref="D672:F672"/>
    <mergeCell ref="G672:H672"/>
    <mergeCell ref="D673:F673"/>
    <mergeCell ref="G673:H673"/>
    <mergeCell ref="D674:F674"/>
    <mergeCell ref="G674:H674"/>
    <mergeCell ref="D675:F675"/>
    <mergeCell ref="G675:H675"/>
    <mergeCell ref="D676:F676"/>
    <mergeCell ref="G676:H676"/>
    <mergeCell ref="D677:F677"/>
    <mergeCell ref="G677:H677"/>
    <mergeCell ref="D678:F678"/>
    <mergeCell ref="G678:H678"/>
    <mergeCell ref="G617:H617"/>
    <mergeCell ref="G599:H599"/>
    <mergeCell ref="D600:F600"/>
    <mergeCell ref="G600:H600"/>
    <mergeCell ref="D601:F601"/>
    <mergeCell ref="G601:H601"/>
    <mergeCell ref="D602:F602"/>
    <mergeCell ref="G602:H602"/>
    <mergeCell ref="D603:F603"/>
    <mergeCell ref="G603:H603"/>
    <mergeCell ref="D604:F604"/>
    <mergeCell ref="G604:H604"/>
    <mergeCell ref="D605:F605"/>
    <mergeCell ref="G605:H605"/>
    <mergeCell ref="D606:F606"/>
    <mergeCell ref="G606:H606"/>
    <mergeCell ref="G635:H635"/>
    <mergeCell ref="G623:H623"/>
    <mergeCell ref="D624:F624"/>
    <mergeCell ref="G624:H624"/>
    <mergeCell ref="D625:F625"/>
    <mergeCell ref="G625:H625"/>
    <mergeCell ref="D626:F626"/>
    <mergeCell ref="G626:H626"/>
    <mergeCell ref="D627:F627"/>
    <mergeCell ref="G627:H627"/>
    <mergeCell ref="D628:F628"/>
    <mergeCell ref="G628:H628"/>
    <mergeCell ref="D629:F629"/>
    <mergeCell ref="G629:H629"/>
    <mergeCell ref="D630:F630"/>
    <mergeCell ref="G630:H630"/>
    <mergeCell ref="G569:H569"/>
    <mergeCell ref="G551:H551"/>
    <mergeCell ref="D552:F552"/>
    <mergeCell ref="G552:H552"/>
    <mergeCell ref="D553:F553"/>
    <mergeCell ref="G553:H553"/>
    <mergeCell ref="D554:F554"/>
    <mergeCell ref="G554:H554"/>
    <mergeCell ref="D555:F555"/>
    <mergeCell ref="G555:H555"/>
    <mergeCell ref="D556:F556"/>
    <mergeCell ref="G556:H556"/>
    <mergeCell ref="D557:F557"/>
    <mergeCell ref="G557:H557"/>
    <mergeCell ref="D558:F558"/>
    <mergeCell ref="G558:H558"/>
    <mergeCell ref="G587:H587"/>
    <mergeCell ref="G575:H575"/>
    <mergeCell ref="D576:F576"/>
    <mergeCell ref="G576:H576"/>
    <mergeCell ref="D577:F577"/>
    <mergeCell ref="G577:H577"/>
    <mergeCell ref="D578:F578"/>
    <mergeCell ref="G578:H578"/>
    <mergeCell ref="D579:F579"/>
    <mergeCell ref="G579:H579"/>
    <mergeCell ref="D580:F580"/>
    <mergeCell ref="G580:H580"/>
    <mergeCell ref="D581:F581"/>
    <mergeCell ref="G581:H581"/>
    <mergeCell ref="D582:F582"/>
    <mergeCell ref="G582:H582"/>
    <mergeCell ref="G521:H521"/>
    <mergeCell ref="G503:H503"/>
    <mergeCell ref="D504:F504"/>
    <mergeCell ref="G504:H504"/>
    <mergeCell ref="D505:F505"/>
    <mergeCell ref="G505:H505"/>
    <mergeCell ref="D506:F506"/>
    <mergeCell ref="G506:H506"/>
    <mergeCell ref="D507:F507"/>
    <mergeCell ref="G507:H507"/>
    <mergeCell ref="D508:F508"/>
    <mergeCell ref="G508:H508"/>
    <mergeCell ref="D509:F509"/>
    <mergeCell ref="G509:H509"/>
    <mergeCell ref="D510:F510"/>
    <mergeCell ref="G510:H510"/>
    <mergeCell ref="G539:H539"/>
    <mergeCell ref="G527:H527"/>
    <mergeCell ref="D528:F528"/>
    <mergeCell ref="G528:H528"/>
    <mergeCell ref="D529:F529"/>
    <mergeCell ref="G529:H529"/>
    <mergeCell ref="D530:F530"/>
    <mergeCell ref="G530:H530"/>
    <mergeCell ref="D531:F531"/>
    <mergeCell ref="G531:H531"/>
    <mergeCell ref="D532:F532"/>
    <mergeCell ref="G532:H532"/>
    <mergeCell ref="D533:F533"/>
    <mergeCell ref="G533:H533"/>
    <mergeCell ref="D534:F534"/>
    <mergeCell ref="G534:H534"/>
    <mergeCell ref="G473:H473"/>
    <mergeCell ref="G455:H455"/>
    <mergeCell ref="D456:F456"/>
    <mergeCell ref="G456:H456"/>
    <mergeCell ref="D457:F457"/>
    <mergeCell ref="G457:H457"/>
    <mergeCell ref="D458:F458"/>
    <mergeCell ref="G458:H458"/>
    <mergeCell ref="D459:F459"/>
    <mergeCell ref="G459:H459"/>
    <mergeCell ref="D460:F460"/>
    <mergeCell ref="G460:H460"/>
    <mergeCell ref="D461:F461"/>
    <mergeCell ref="G461:H461"/>
    <mergeCell ref="D462:F462"/>
    <mergeCell ref="G462:H462"/>
    <mergeCell ref="G491:H491"/>
    <mergeCell ref="G479:H479"/>
    <mergeCell ref="D480:F480"/>
    <mergeCell ref="G480:H480"/>
    <mergeCell ref="D481:F481"/>
    <mergeCell ref="G481:H481"/>
    <mergeCell ref="D482:F482"/>
    <mergeCell ref="G482:H482"/>
    <mergeCell ref="D483:F483"/>
    <mergeCell ref="G483:H483"/>
    <mergeCell ref="D484:F484"/>
    <mergeCell ref="G484:H484"/>
    <mergeCell ref="D485:F485"/>
    <mergeCell ref="G485:H485"/>
    <mergeCell ref="D486:F486"/>
    <mergeCell ref="G486:H486"/>
    <mergeCell ref="G425:H425"/>
    <mergeCell ref="G407:H407"/>
    <mergeCell ref="D408:F408"/>
    <mergeCell ref="G408:H408"/>
    <mergeCell ref="D409:F409"/>
    <mergeCell ref="G409:H409"/>
    <mergeCell ref="D410:F410"/>
    <mergeCell ref="G410:H410"/>
    <mergeCell ref="D411:F411"/>
    <mergeCell ref="G411:H411"/>
    <mergeCell ref="D412:F412"/>
    <mergeCell ref="G412:H412"/>
    <mergeCell ref="D413:F413"/>
    <mergeCell ref="G413:H413"/>
    <mergeCell ref="D414:F414"/>
    <mergeCell ref="G414:H414"/>
    <mergeCell ref="G443:H443"/>
    <mergeCell ref="G431:H431"/>
    <mergeCell ref="D432:F432"/>
    <mergeCell ref="G432:H432"/>
    <mergeCell ref="D433:F433"/>
    <mergeCell ref="G433:H433"/>
    <mergeCell ref="D434:F434"/>
    <mergeCell ref="G434:H434"/>
    <mergeCell ref="D435:F435"/>
    <mergeCell ref="G435:H435"/>
    <mergeCell ref="D436:F436"/>
    <mergeCell ref="G436:H436"/>
    <mergeCell ref="D437:F437"/>
    <mergeCell ref="G437:H437"/>
    <mergeCell ref="D438:F438"/>
    <mergeCell ref="G438:H438"/>
    <mergeCell ref="G377:H377"/>
    <mergeCell ref="G359:H359"/>
    <mergeCell ref="D360:F360"/>
    <mergeCell ref="G360:H360"/>
    <mergeCell ref="D361:F361"/>
    <mergeCell ref="G361:H361"/>
    <mergeCell ref="D362:F362"/>
    <mergeCell ref="G362:H362"/>
    <mergeCell ref="D363:F363"/>
    <mergeCell ref="G363:H363"/>
    <mergeCell ref="D364:F364"/>
    <mergeCell ref="G364:H364"/>
    <mergeCell ref="D365:F365"/>
    <mergeCell ref="G365:H365"/>
    <mergeCell ref="D366:F366"/>
    <mergeCell ref="G366:H366"/>
    <mergeCell ref="G395:H395"/>
    <mergeCell ref="G383:H383"/>
    <mergeCell ref="D384:F384"/>
    <mergeCell ref="G384:H384"/>
    <mergeCell ref="D385:F385"/>
    <mergeCell ref="G385:H385"/>
    <mergeCell ref="D386:F386"/>
    <mergeCell ref="G386:H386"/>
    <mergeCell ref="D387:F387"/>
    <mergeCell ref="G387:H387"/>
    <mergeCell ref="D388:F388"/>
    <mergeCell ref="G388:H388"/>
    <mergeCell ref="D389:F389"/>
    <mergeCell ref="G389:H389"/>
    <mergeCell ref="D390:F390"/>
    <mergeCell ref="G390:H390"/>
    <mergeCell ref="G329:H329"/>
    <mergeCell ref="G311:H311"/>
    <mergeCell ref="D312:F312"/>
    <mergeCell ref="G312:H312"/>
    <mergeCell ref="D313:F313"/>
    <mergeCell ref="G313:H313"/>
    <mergeCell ref="D314:F314"/>
    <mergeCell ref="G314:H314"/>
    <mergeCell ref="D315:F315"/>
    <mergeCell ref="G315:H315"/>
    <mergeCell ref="D316:F316"/>
    <mergeCell ref="G316:H316"/>
    <mergeCell ref="D317:F317"/>
    <mergeCell ref="G317:H317"/>
    <mergeCell ref="D318:F318"/>
    <mergeCell ref="G318:H318"/>
    <mergeCell ref="G347:H347"/>
    <mergeCell ref="G335:H335"/>
    <mergeCell ref="D336:F336"/>
    <mergeCell ref="G336:H336"/>
    <mergeCell ref="D337:F337"/>
    <mergeCell ref="G337:H337"/>
    <mergeCell ref="D338:F338"/>
    <mergeCell ref="G338:H338"/>
    <mergeCell ref="D339:F339"/>
    <mergeCell ref="G339:H339"/>
    <mergeCell ref="D340:F340"/>
    <mergeCell ref="G340:H340"/>
    <mergeCell ref="D341:F341"/>
    <mergeCell ref="G341:H341"/>
    <mergeCell ref="D342:F342"/>
    <mergeCell ref="G342:H342"/>
    <mergeCell ref="G281:H281"/>
    <mergeCell ref="G263:H263"/>
    <mergeCell ref="D264:F264"/>
    <mergeCell ref="G264:H264"/>
    <mergeCell ref="D265:F265"/>
    <mergeCell ref="G265:H265"/>
    <mergeCell ref="D266:F266"/>
    <mergeCell ref="G266:H266"/>
    <mergeCell ref="D267:F267"/>
    <mergeCell ref="G267:H267"/>
    <mergeCell ref="D268:F268"/>
    <mergeCell ref="G268:H268"/>
    <mergeCell ref="D269:F269"/>
    <mergeCell ref="G269:H269"/>
    <mergeCell ref="D270:F270"/>
    <mergeCell ref="G270:H270"/>
    <mergeCell ref="G299:H299"/>
    <mergeCell ref="G287:H287"/>
    <mergeCell ref="D288:F288"/>
    <mergeCell ref="G288:H288"/>
    <mergeCell ref="D289:F289"/>
    <mergeCell ref="G289:H289"/>
    <mergeCell ref="D290:F290"/>
    <mergeCell ref="G290:H290"/>
    <mergeCell ref="D291:F291"/>
    <mergeCell ref="G291:H291"/>
    <mergeCell ref="D292:F292"/>
    <mergeCell ref="G292:H292"/>
    <mergeCell ref="D293:F293"/>
    <mergeCell ref="G293:H293"/>
    <mergeCell ref="D294:F294"/>
    <mergeCell ref="G294:H294"/>
    <mergeCell ref="G233:H233"/>
    <mergeCell ref="G215:H215"/>
    <mergeCell ref="D216:F216"/>
    <mergeCell ref="G216:H216"/>
    <mergeCell ref="D217:F217"/>
    <mergeCell ref="G217:H217"/>
    <mergeCell ref="D218:F218"/>
    <mergeCell ref="G218:H218"/>
    <mergeCell ref="D219:F219"/>
    <mergeCell ref="G219:H219"/>
    <mergeCell ref="D220:F220"/>
    <mergeCell ref="G220:H220"/>
    <mergeCell ref="D221:F221"/>
    <mergeCell ref="G221:H221"/>
    <mergeCell ref="D222:F222"/>
    <mergeCell ref="G222:H222"/>
    <mergeCell ref="G251:H251"/>
    <mergeCell ref="G239:H239"/>
    <mergeCell ref="D240:F240"/>
    <mergeCell ref="G240:H240"/>
    <mergeCell ref="D241:F241"/>
    <mergeCell ref="G241:H241"/>
    <mergeCell ref="D242:F242"/>
    <mergeCell ref="G242:H242"/>
    <mergeCell ref="D243:F243"/>
    <mergeCell ref="G243:H243"/>
    <mergeCell ref="D244:F244"/>
    <mergeCell ref="G244:H244"/>
    <mergeCell ref="D245:F245"/>
    <mergeCell ref="G245:H245"/>
    <mergeCell ref="D246:F246"/>
    <mergeCell ref="G246:H246"/>
    <mergeCell ref="G185:H185"/>
    <mergeCell ref="G167:H167"/>
    <mergeCell ref="D168:F168"/>
    <mergeCell ref="G168:H168"/>
    <mergeCell ref="D169:F169"/>
    <mergeCell ref="G169:H169"/>
    <mergeCell ref="D170:F170"/>
    <mergeCell ref="G170:H170"/>
    <mergeCell ref="D171:F171"/>
    <mergeCell ref="G171:H171"/>
    <mergeCell ref="D172:F172"/>
    <mergeCell ref="G172:H172"/>
    <mergeCell ref="D173:F173"/>
    <mergeCell ref="G173:H173"/>
    <mergeCell ref="D174:F174"/>
    <mergeCell ref="G174:H174"/>
    <mergeCell ref="G203:H203"/>
    <mergeCell ref="G191:H191"/>
    <mergeCell ref="D192:F192"/>
    <mergeCell ref="G192:H192"/>
    <mergeCell ref="D193:F193"/>
    <mergeCell ref="G193:H193"/>
    <mergeCell ref="D194:F194"/>
    <mergeCell ref="G194:H194"/>
    <mergeCell ref="D195:F195"/>
    <mergeCell ref="G195:H195"/>
    <mergeCell ref="D196:F196"/>
    <mergeCell ref="G196:H196"/>
    <mergeCell ref="D197:F197"/>
    <mergeCell ref="G197:H197"/>
    <mergeCell ref="D198:F198"/>
    <mergeCell ref="G198:H198"/>
    <mergeCell ref="G137:H137"/>
    <mergeCell ref="G119:H119"/>
    <mergeCell ref="D120:F120"/>
    <mergeCell ref="G120:H120"/>
    <mergeCell ref="D121:F121"/>
    <mergeCell ref="G121:H121"/>
    <mergeCell ref="D122:F122"/>
    <mergeCell ref="G122:H122"/>
    <mergeCell ref="D123:F123"/>
    <mergeCell ref="G123:H123"/>
    <mergeCell ref="D124:F124"/>
    <mergeCell ref="G124:H124"/>
    <mergeCell ref="D125:F125"/>
    <mergeCell ref="G125:H125"/>
    <mergeCell ref="D126:F126"/>
    <mergeCell ref="G126:H126"/>
    <mergeCell ref="G155:H155"/>
    <mergeCell ref="G143:H143"/>
    <mergeCell ref="D144:F144"/>
    <mergeCell ref="G144:H144"/>
    <mergeCell ref="D145:F145"/>
    <mergeCell ref="G145:H145"/>
    <mergeCell ref="D146:F146"/>
    <mergeCell ref="G146:H146"/>
    <mergeCell ref="D147:F147"/>
    <mergeCell ref="G147:H147"/>
    <mergeCell ref="D148:F148"/>
    <mergeCell ref="G148:H148"/>
    <mergeCell ref="D149:F149"/>
    <mergeCell ref="G149:H149"/>
    <mergeCell ref="D150:F150"/>
    <mergeCell ref="G150:H150"/>
    <mergeCell ref="G89:H89"/>
    <mergeCell ref="G71:H71"/>
    <mergeCell ref="D72:F72"/>
    <mergeCell ref="G72:H72"/>
    <mergeCell ref="D73:F73"/>
    <mergeCell ref="G73:H73"/>
    <mergeCell ref="D74:F74"/>
    <mergeCell ref="G74:H74"/>
    <mergeCell ref="D75:F75"/>
    <mergeCell ref="G75:H75"/>
    <mergeCell ref="D76:F76"/>
    <mergeCell ref="G76:H76"/>
    <mergeCell ref="D77:F77"/>
    <mergeCell ref="G77:H77"/>
    <mergeCell ref="D78:F78"/>
    <mergeCell ref="G78:H78"/>
    <mergeCell ref="G107:H107"/>
    <mergeCell ref="G95:H95"/>
    <mergeCell ref="D96:F96"/>
    <mergeCell ref="G96:H96"/>
    <mergeCell ref="D97:F97"/>
    <mergeCell ref="G97:H97"/>
    <mergeCell ref="D98:F98"/>
    <mergeCell ref="G98:H98"/>
    <mergeCell ref="D99:F99"/>
    <mergeCell ref="G99:H99"/>
    <mergeCell ref="D100:F100"/>
    <mergeCell ref="G100:H100"/>
    <mergeCell ref="D101:F101"/>
    <mergeCell ref="G101:H101"/>
    <mergeCell ref="D102:F102"/>
    <mergeCell ref="G102:H102"/>
    <mergeCell ref="G41:H41"/>
    <mergeCell ref="G23:H23"/>
    <mergeCell ref="D24:F24"/>
    <mergeCell ref="G24:H24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D30:F30"/>
    <mergeCell ref="G30:H30"/>
    <mergeCell ref="G59:H59"/>
    <mergeCell ref="G47:H47"/>
    <mergeCell ref="D48:F48"/>
    <mergeCell ref="G48:H48"/>
    <mergeCell ref="D49:F49"/>
    <mergeCell ref="G49:H49"/>
    <mergeCell ref="D50:F50"/>
    <mergeCell ref="G50:H50"/>
    <mergeCell ref="D51:F51"/>
    <mergeCell ref="G51:H51"/>
    <mergeCell ref="D52:F52"/>
    <mergeCell ref="G52:H52"/>
    <mergeCell ref="D53:F53"/>
    <mergeCell ref="G53:H53"/>
    <mergeCell ref="D54:F54"/>
    <mergeCell ref="G54:H54"/>
    <mergeCell ref="C2:D2"/>
    <mergeCell ref="C4:D4"/>
    <mergeCell ref="C6:G6"/>
    <mergeCell ref="B9:C9"/>
    <mergeCell ref="D9:F9"/>
    <mergeCell ref="G9:I9"/>
    <mergeCell ref="J9:K9"/>
    <mergeCell ref="L9:M9"/>
    <mergeCell ref="B10:C10"/>
    <mergeCell ref="D10:F10"/>
    <mergeCell ref="G10:H10"/>
    <mergeCell ref="D11:F11"/>
    <mergeCell ref="G11:H11"/>
    <mergeCell ref="D12:F12"/>
    <mergeCell ref="G12:H12"/>
    <mergeCell ref="D13:F13"/>
    <mergeCell ref="G13:H13"/>
    <mergeCell ref="D14:F14"/>
    <mergeCell ref="G14:H14"/>
    <mergeCell ref="D727:F727"/>
    <mergeCell ref="G727:H727"/>
    <mergeCell ref="D728:F728"/>
    <mergeCell ref="G728:H728"/>
    <mergeCell ref="D729:F729"/>
    <mergeCell ref="G729:H729"/>
    <mergeCell ref="D730:F730"/>
    <mergeCell ref="G730:H730"/>
    <mergeCell ref="D731:F731"/>
    <mergeCell ref="D726:F726"/>
    <mergeCell ref="G726:H726"/>
    <mergeCell ref="D715:F715"/>
    <mergeCell ref="G715:H715"/>
    <mergeCell ref="D716:F716"/>
    <mergeCell ref="G716:H716"/>
    <mergeCell ref="D717:F717"/>
    <mergeCell ref="G717:H717"/>
    <mergeCell ref="D718:F718"/>
    <mergeCell ref="G718:H718"/>
    <mergeCell ref="D719:F719"/>
    <mergeCell ref="D714:F714"/>
    <mergeCell ref="G714:H714"/>
    <mergeCell ref="D703:F703"/>
    <mergeCell ref="G703:H703"/>
    <mergeCell ref="D704:F704"/>
    <mergeCell ref="G704:H704"/>
    <mergeCell ref="D705:F705"/>
    <mergeCell ref="G705:H705"/>
    <mergeCell ref="D706:F706"/>
    <mergeCell ref="G706:H706"/>
    <mergeCell ref="D691:F691"/>
    <mergeCell ref="G691:H691"/>
    <mergeCell ref="D692:F692"/>
    <mergeCell ref="G692:H692"/>
    <mergeCell ref="D693:F693"/>
    <mergeCell ref="G693:H693"/>
    <mergeCell ref="D694:F694"/>
    <mergeCell ref="G694:H694"/>
    <mergeCell ref="D695:F695"/>
    <mergeCell ref="D690:F690"/>
    <mergeCell ref="G690:H690"/>
    <mergeCell ref="D679:F679"/>
    <mergeCell ref="G679:H679"/>
    <mergeCell ref="D680:F680"/>
    <mergeCell ref="G680:H680"/>
    <mergeCell ref="D681:F681"/>
    <mergeCell ref="G681:H681"/>
    <mergeCell ref="D682:F682"/>
    <mergeCell ref="G682:H682"/>
    <mergeCell ref="D683:F683"/>
    <mergeCell ref="D684:F684"/>
    <mergeCell ref="G684:H684"/>
    <mergeCell ref="D685:F685"/>
    <mergeCell ref="G685:H685"/>
    <mergeCell ref="D686:F686"/>
    <mergeCell ref="G686:H686"/>
    <mergeCell ref="D687:F687"/>
    <mergeCell ref="G687:H687"/>
    <mergeCell ref="D688:F688"/>
    <mergeCell ref="G688:H688"/>
    <mergeCell ref="D689:F689"/>
    <mergeCell ref="G689:H689"/>
    <mergeCell ref="D667:F667"/>
    <mergeCell ref="G667:H667"/>
    <mergeCell ref="D668:F668"/>
    <mergeCell ref="G668:H668"/>
    <mergeCell ref="D669:F669"/>
    <mergeCell ref="G669:H669"/>
    <mergeCell ref="D670:F670"/>
    <mergeCell ref="G670:H670"/>
    <mergeCell ref="D671:F671"/>
    <mergeCell ref="D666:F666"/>
    <mergeCell ref="G666:H666"/>
    <mergeCell ref="D655:F655"/>
    <mergeCell ref="G655:H655"/>
    <mergeCell ref="D656:F656"/>
    <mergeCell ref="G656:H656"/>
    <mergeCell ref="D657:F657"/>
    <mergeCell ref="G657:H657"/>
    <mergeCell ref="D658:F658"/>
    <mergeCell ref="G658:H658"/>
    <mergeCell ref="D659:F659"/>
    <mergeCell ref="G659:H659"/>
    <mergeCell ref="D660:F660"/>
    <mergeCell ref="G660:H660"/>
    <mergeCell ref="D661:F661"/>
    <mergeCell ref="G661:H661"/>
    <mergeCell ref="D662:F662"/>
    <mergeCell ref="G662:H662"/>
    <mergeCell ref="D663:F663"/>
    <mergeCell ref="G663:H663"/>
    <mergeCell ref="D664:F664"/>
    <mergeCell ref="G664:H664"/>
    <mergeCell ref="D665:F665"/>
    <mergeCell ref="D643:F643"/>
    <mergeCell ref="G643:H643"/>
    <mergeCell ref="D644:F644"/>
    <mergeCell ref="G644:H644"/>
    <mergeCell ref="D645:F645"/>
    <mergeCell ref="G645:H645"/>
    <mergeCell ref="D646:F646"/>
    <mergeCell ref="G646:H646"/>
    <mergeCell ref="D647:F647"/>
    <mergeCell ref="D642:F642"/>
    <mergeCell ref="G642:H642"/>
    <mergeCell ref="D631:F631"/>
    <mergeCell ref="G631:H631"/>
    <mergeCell ref="D632:F632"/>
    <mergeCell ref="G632:H632"/>
    <mergeCell ref="D633:F633"/>
    <mergeCell ref="G633:H633"/>
    <mergeCell ref="D634:F634"/>
    <mergeCell ref="G634:H634"/>
    <mergeCell ref="D635:F635"/>
    <mergeCell ref="D636:F636"/>
    <mergeCell ref="G636:H636"/>
    <mergeCell ref="D637:F637"/>
    <mergeCell ref="G637:H637"/>
    <mergeCell ref="D638:F638"/>
    <mergeCell ref="G638:H638"/>
    <mergeCell ref="D639:F639"/>
    <mergeCell ref="G639:H639"/>
    <mergeCell ref="D640:F640"/>
    <mergeCell ref="G640:H640"/>
    <mergeCell ref="D641:F641"/>
    <mergeCell ref="G641:H641"/>
    <mergeCell ref="D619:F619"/>
    <mergeCell ref="G619:H619"/>
    <mergeCell ref="D620:F620"/>
    <mergeCell ref="G620:H620"/>
    <mergeCell ref="D621:F621"/>
    <mergeCell ref="G621:H621"/>
    <mergeCell ref="D622:F622"/>
    <mergeCell ref="G622:H622"/>
    <mergeCell ref="D623:F623"/>
    <mergeCell ref="D618:F618"/>
    <mergeCell ref="G618:H618"/>
    <mergeCell ref="D607:F607"/>
    <mergeCell ref="G607:H607"/>
    <mergeCell ref="D608:F608"/>
    <mergeCell ref="G608:H608"/>
    <mergeCell ref="D609:F609"/>
    <mergeCell ref="G609:H609"/>
    <mergeCell ref="D610:F610"/>
    <mergeCell ref="G610:H610"/>
    <mergeCell ref="D611:F611"/>
    <mergeCell ref="G611:H611"/>
    <mergeCell ref="D612:F612"/>
    <mergeCell ref="G612:H612"/>
    <mergeCell ref="D613:F613"/>
    <mergeCell ref="G613:H613"/>
    <mergeCell ref="D614:F614"/>
    <mergeCell ref="G614:H614"/>
    <mergeCell ref="D615:F615"/>
    <mergeCell ref="G615:H615"/>
    <mergeCell ref="D616:F616"/>
    <mergeCell ref="G616:H616"/>
    <mergeCell ref="D617:F617"/>
    <mergeCell ref="D595:F595"/>
    <mergeCell ref="G595:H595"/>
    <mergeCell ref="D596:F596"/>
    <mergeCell ref="G596:H596"/>
    <mergeCell ref="D597:F597"/>
    <mergeCell ref="G597:H597"/>
    <mergeCell ref="D598:F598"/>
    <mergeCell ref="G598:H598"/>
    <mergeCell ref="D599:F599"/>
    <mergeCell ref="D594:F594"/>
    <mergeCell ref="G594:H594"/>
    <mergeCell ref="D583:F583"/>
    <mergeCell ref="G583:H583"/>
    <mergeCell ref="D584:F584"/>
    <mergeCell ref="G584:H584"/>
    <mergeCell ref="D585:F585"/>
    <mergeCell ref="G585:H585"/>
    <mergeCell ref="D586:F586"/>
    <mergeCell ref="G586:H586"/>
    <mergeCell ref="D587:F587"/>
    <mergeCell ref="D588:F588"/>
    <mergeCell ref="G588:H588"/>
    <mergeCell ref="D589:F589"/>
    <mergeCell ref="G589:H589"/>
    <mergeCell ref="D590:F590"/>
    <mergeCell ref="G590:H590"/>
    <mergeCell ref="D591:F591"/>
    <mergeCell ref="G591:H591"/>
    <mergeCell ref="D592:F592"/>
    <mergeCell ref="G592:H592"/>
    <mergeCell ref="D593:F593"/>
    <mergeCell ref="G593:H593"/>
    <mergeCell ref="D571:F571"/>
    <mergeCell ref="G571:H571"/>
    <mergeCell ref="D572:F572"/>
    <mergeCell ref="G572:H572"/>
    <mergeCell ref="D573:F573"/>
    <mergeCell ref="G573:H573"/>
    <mergeCell ref="D574:F574"/>
    <mergeCell ref="G574:H574"/>
    <mergeCell ref="D575:F575"/>
    <mergeCell ref="D570:F570"/>
    <mergeCell ref="G570:H570"/>
    <mergeCell ref="D559:F559"/>
    <mergeCell ref="G559:H559"/>
    <mergeCell ref="D560:F560"/>
    <mergeCell ref="G560:H560"/>
    <mergeCell ref="D561:F561"/>
    <mergeCell ref="G561:H561"/>
    <mergeCell ref="D562:F562"/>
    <mergeCell ref="G562:H562"/>
    <mergeCell ref="D563:F563"/>
    <mergeCell ref="G563:H563"/>
    <mergeCell ref="D564:F564"/>
    <mergeCell ref="G564:H564"/>
    <mergeCell ref="D565:F565"/>
    <mergeCell ref="G565:H565"/>
    <mergeCell ref="D566:F566"/>
    <mergeCell ref="G566:H566"/>
    <mergeCell ref="D567:F567"/>
    <mergeCell ref="G567:H567"/>
    <mergeCell ref="D568:F568"/>
    <mergeCell ref="G568:H568"/>
    <mergeCell ref="D569:F569"/>
    <mergeCell ref="D547:F547"/>
    <mergeCell ref="G547:H547"/>
    <mergeCell ref="D548:F548"/>
    <mergeCell ref="G548:H548"/>
    <mergeCell ref="D549:F549"/>
    <mergeCell ref="G549:H549"/>
    <mergeCell ref="D550:F550"/>
    <mergeCell ref="G550:H550"/>
    <mergeCell ref="D551:F551"/>
    <mergeCell ref="D546:F546"/>
    <mergeCell ref="G546:H546"/>
    <mergeCell ref="D535:F535"/>
    <mergeCell ref="G535:H535"/>
    <mergeCell ref="D536:F536"/>
    <mergeCell ref="G536:H536"/>
    <mergeCell ref="D537:F537"/>
    <mergeCell ref="G537:H537"/>
    <mergeCell ref="D538:F538"/>
    <mergeCell ref="G538:H538"/>
    <mergeCell ref="D539:F539"/>
    <mergeCell ref="D540:F540"/>
    <mergeCell ref="G540:H540"/>
    <mergeCell ref="D541:F541"/>
    <mergeCell ref="G541:H541"/>
    <mergeCell ref="D542:F542"/>
    <mergeCell ref="G542:H542"/>
    <mergeCell ref="D543:F543"/>
    <mergeCell ref="G543:H543"/>
    <mergeCell ref="D544:F544"/>
    <mergeCell ref="G544:H544"/>
    <mergeCell ref="D545:F545"/>
    <mergeCell ref="G545:H545"/>
    <mergeCell ref="D523:F523"/>
    <mergeCell ref="G523:H523"/>
    <mergeCell ref="D524:F524"/>
    <mergeCell ref="G524:H524"/>
    <mergeCell ref="D525:F525"/>
    <mergeCell ref="G525:H525"/>
    <mergeCell ref="D526:F526"/>
    <mergeCell ref="G526:H526"/>
    <mergeCell ref="D527:F527"/>
    <mergeCell ref="D522:F522"/>
    <mergeCell ref="G522:H522"/>
    <mergeCell ref="D511:F511"/>
    <mergeCell ref="G511:H511"/>
    <mergeCell ref="D512:F512"/>
    <mergeCell ref="G512:H512"/>
    <mergeCell ref="D513:F513"/>
    <mergeCell ref="G513:H513"/>
    <mergeCell ref="D514:F514"/>
    <mergeCell ref="G514:H514"/>
    <mergeCell ref="D515:F515"/>
    <mergeCell ref="G515:H515"/>
    <mergeCell ref="D516:F516"/>
    <mergeCell ref="G516:H516"/>
    <mergeCell ref="D517:F517"/>
    <mergeCell ref="G517:H517"/>
    <mergeCell ref="D518:F518"/>
    <mergeCell ref="G518:H518"/>
    <mergeCell ref="D519:F519"/>
    <mergeCell ref="G519:H519"/>
    <mergeCell ref="D520:F520"/>
    <mergeCell ref="G520:H520"/>
    <mergeCell ref="D521:F521"/>
    <mergeCell ref="D499:F499"/>
    <mergeCell ref="G499:H499"/>
    <mergeCell ref="D500:F500"/>
    <mergeCell ref="G500:H500"/>
    <mergeCell ref="D501:F501"/>
    <mergeCell ref="G501:H501"/>
    <mergeCell ref="D502:F502"/>
    <mergeCell ref="G502:H502"/>
    <mergeCell ref="D503:F503"/>
    <mergeCell ref="D498:F498"/>
    <mergeCell ref="G498:H498"/>
    <mergeCell ref="D487:F487"/>
    <mergeCell ref="G487:H487"/>
    <mergeCell ref="D488:F488"/>
    <mergeCell ref="G488:H488"/>
    <mergeCell ref="D489:F489"/>
    <mergeCell ref="G489:H489"/>
    <mergeCell ref="D490:F490"/>
    <mergeCell ref="G490:H490"/>
    <mergeCell ref="D491:F491"/>
    <mergeCell ref="D492:F492"/>
    <mergeCell ref="G492:H492"/>
    <mergeCell ref="D493:F493"/>
    <mergeCell ref="G493:H493"/>
    <mergeCell ref="D494:F494"/>
    <mergeCell ref="G494:H494"/>
    <mergeCell ref="D495:F495"/>
    <mergeCell ref="G495:H495"/>
    <mergeCell ref="D496:F496"/>
    <mergeCell ref="G496:H496"/>
    <mergeCell ref="D497:F497"/>
    <mergeCell ref="G497:H497"/>
    <mergeCell ref="D475:F475"/>
    <mergeCell ref="G475:H475"/>
    <mergeCell ref="D476:F476"/>
    <mergeCell ref="G476:H476"/>
    <mergeCell ref="D477:F477"/>
    <mergeCell ref="G477:H477"/>
    <mergeCell ref="D478:F478"/>
    <mergeCell ref="G478:H478"/>
    <mergeCell ref="D479:F479"/>
    <mergeCell ref="D474:F474"/>
    <mergeCell ref="G474:H474"/>
    <mergeCell ref="D463:F463"/>
    <mergeCell ref="G463:H463"/>
    <mergeCell ref="D464:F464"/>
    <mergeCell ref="G464:H464"/>
    <mergeCell ref="D465:F465"/>
    <mergeCell ref="G465:H465"/>
    <mergeCell ref="D466:F466"/>
    <mergeCell ref="G466:H466"/>
    <mergeCell ref="D467:F467"/>
    <mergeCell ref="G467:H467"/>
    <mergeCell ref="D468:F468"/>
    <mergeCell ref="G468:H468"/>
    <mergeCell ref="D469:F469"/>
    <mergeCell ref="G469:H469"/>
    <mergeCell ref="D470:F470"/>
    <mergeCell ref="G470:H470"/>
    <mergeCell ref="D471:F471"/>
    <mergeCell ref="G471:H471"/>
    <mergeCell ref="D472:F472"/>
    <mergeCell ref="G472:H472"/>
    <mergeCell ref="D473:F473"/>
    <mergeCell ref="D451:F451"/>
    <mergeCell ref="G451:H451"/>
    <mergeCell ref="D452:F452"/>
    <mergeCell ref="G452:H452"/>
    <mergeCell ref="D453:F453"/>
    <mergeCell ref="G453:H453"/>
    <mergeCell ref="D454:F454"/>
    <mergeCell ref="G454:H454"/>
    <mergeCell ref="D455:F455"/>
    <mergeCell ref="D450:F450"/>
    <mergeCell ref="G450:H450"/>
    <mergeCell ref="D439:F439"/>
    <mergeCell ref="G439:H439"/>
    <mergeCell ref="D440:F440"/>
    <mergeCell ref="G440:H440"/>
    <mergeCell ref="D441:F441"/>
    <mergeCell ref="G441:H441"/>
    <mergeCell ref="D442:F442"/>
    <mergeCell ref="G442:H442"/>
    <mergeCell ref="D443:F443"/>
    <mergeCell ref="D444:F444"/>
    <mergeCell ref="G444:H444"/>
    <mergeCell ref="D445:F445"/>
    <mergeCell ref="G445:H445"/>
    <mergeCell ref="D446:F446"/>
    <mergeCell ref="G446:H446"/>
    <mergeCell ref="D447:F447"/>
    <mergeCell ref="G447:H447"/>
    <mergeCell ref="D448:F448"/>
    <mergeCell ref="G448:H448"/>
    <mergeCell ref="D449:F449"/>
    <mergeCell ref="G449:H449"/>
    <mergeCell ref="D427:F427"/>
    <mergeCell ref="G427:H427"/>
    <mergeCell ref="D428:F428"/>
    <mergeCell ref="G428:H428"/>
    <mergeCell ref="D429:F429"/>
    <mergeCell ref="G429:H429"/>
    <mergeCell ref="D430:F430"/>
    <mergeCell ref="G430:H430"/>
    <mergeCell ref="D431:F431"/>
    <mergeCell ref="D426:F426"/>
    <mergeCell ref="G426:H426"/>
    <mergeCell ref="D415:F415"/>
    <mergeCell ref="G415:H415"/>
    <mergeCell ref="D416:F416"/>
    <mergeCell ref="G416:H416"/>
    <mergeCell ref="D417:F417"/>
    <mergeCell ref="G417:H417"/>
    <mergeCell ref="D418:F418"/>
    <mergeCell ref="G418:H418"/>
    <mergeCell ref="D419:F419"/>
    <mergeCell ref="G419:H419"/>
    <mergeCell ref="D420:F420"/>
    <mergeCell ref="G420:H420"/>
    <mergeCell ref="D421:F421"/>
    <mergeCell ref="G421:H421"/>
    <mergeCell ref="D422:F422"/>
    <mergeCell ref="G422:H422"/>
    <mergeCell ref="D423:F423"/>
    <mergeCell ref="G423:H423"/>
    <mergeCell ref="D424:F424"/>
    <mergeCell ref="G424:H424"/>
    <mergeCell ref="D425:F425"/>
    <mergeCell ref="D403:F403"/>
    <mergeCell ref="G403:H403"/>
    <mergeCell ref="D404:F404"/>
    <mergeCell ref="G404:H404"/>
    <mergeCell ref="D405:F405"/>
    <mergeCell ref="G405:H405"/>
    <mergeCell ref="D406:F406"/>
    <mergeCell ref="G406:H406"/>
    <mergeCell ref="D407:F407"/>
    <mergeCell ref="D402:F402"/>
    <mergeCell ref="G402:H402"/>
    <mergeCell ref="D391:F391"/>
    <mergeCell ref="G391:H391"/>
    <mergeCell ref="D392:F392"/>
    <mergeCell ref="G392:H392"/>
    <mergeCell ref="D393:F393"/>
    <mergeCell ref="G393:H393"/>
    <mergeCell ref="D394:F394"/>
    <mergeCell ref="G394:H394"/>
    <mergeCell ref="D395:F395"/>
    <mergeCell ref="D396:F396"/>
    <mergeCell ref="G396:H396"/>
    <mergeCell ref="D397:F397"/>
    <mergeCell ref="G397:H397"/>
    <mergeCell ref="D398:F398"/>
    <mergeCell ref="G398:H398"/>
    <mergeCell ref="D399:F399"/>
    <mergeCell ref="G399:H399"/>
    <mergeCell ref="D400:F400"/>
    <mergeCell ref="G400:H400"/>
    <mergeCell ref="D401:F401"/>
    <mergeCell ref="G401:H401"/>
    <mergeCell ref="D379:F379"/>
    <mergeCell ref="G379:H379"/>
    <mergeCell ref="D380:F380"/>
    <mergeCell ref="G380:H380"/>
    <mergeCell ref="D381:F381"/>
    <mergeCell ref="G381:H381"/>
    <mergeCell ref="D382:F382"/>
    <mergeCell ref="G382:H382"/>
    <mergeCell ref="D383:F383"/>
    <mergeCell ref="D378:F378"/>
    <mergeCell ref="G378:H378"/>
    <mergeCell ref="D367:F367"/>
    <mergeCell ref="G367:H367"/>
    <mergeCell ref="D368:F368"/>
    <mergeCell ref="G368:H368"/>
    <mergeCell ref="D369:F369"/>
    <mergeCell ref="G369:H369"/>
    <mergeCell ref="D370:F370"/>
    <mergeCell ref="G370:H370"/>
    <mergeCell ref="D371:F371"/>
    <mergeCell ref="G371:H371"/>
    <mergeCell ref="D372:F372"/>
    <mergeCell ref="G372:H372"/>
    <mergeCell ref="D373:F373"/>
    <mergeCell ref="G373:H373"/>
    <mergeCell ref="D374:F374"/>
    <mergeCell ref="G374:H374"/>
    <mergeCell ref="D375:F375"/>
    <mergeCell ref="G375:H375"/>
    <mergeCell ref="D376:F376"/>
    <mergeCell ref="G376:H376"/>
    <mergeCell ref="D377:F377"/>
    <mergeCell ref="D355:F355"/>
    <mergeCell ref="G355:H355"/>
    <mergeCell ref="D356:F356"/>
    <mergeCell ref="G356:H356"/>
    <mergeCell ref="D357:F357"/>
    <mergeCell ref="G357:H357"/>
    <mergeCell ref="D358:F358"/>
    <mergeCell ref="G358:H358"/>
    <mergeCell ref="D359:F359"/>
    <mergeCell ref="D354:F354"/>
    <mergeCell ref="G354:H354"/>
    <mergeCell ref="D343:F343"/>
    <mergeCell ref="G343:H343"/>
    <mergeCell ref="D344:F344"/>
    <mergeCell ref="G344:H344"/>
    <mergeCell ref="D345:F345"/>
    <mergeCell ref="G345:H345"/>
    <mergeCell ref="D346:F346"/>
    <mergeCell ref="G346:H346"/>
    <mergeCell ref="D347:F347"/>
    <mergeCell ref="D348:F348"/>
    <mergeCell ref="G348:H348"/>
    <mergeCell ref="D349:F349"/>
    <mergeCell ref="G349:H349"/>
    <mergeCell ref="D350:F350"/>
    <mergeCell ref="G350:H350"/>
    <mergeCell ref="D351:F351"/>
    <mergeCell ref="G351:H351"/>
    <mergeCell ref="D352:F352"/>
    <mergeCell ref="G352:H352"/>
    <mergeCell ref="D353:F353"/>
    <mergeCell ref="G353:H353"/>
    <mergeCell ref="D331:F331"/>
    <mergeCell ref="G331:H331"/>
    <mergeCell ref="D332:F332"/>
    <mergeCell ref="G332:H332"/>
    <mergeCell ref="D333:F333"/>
    <mergeCell ref="G333:H333"/>
    <mergeCell ref="D334:F334"/>
    <mergeCell ref="G334:H334"/>
    <mergeCell ref="D335:F335"/>
    <mergeCell ref="D330:F330"/>
    <mergeCell ref="G330:H330"/>
    <mergeCell ref="D319:F319"/>
    <mergeCell ref="G319:H319"/>
    <mergeCell ref="D320:F320"/>
    <mergeCell ref="G320:H320"/>
    <mergeCell ref="D321:F321"/>
    <mergeCell ref="G321:H321"/>
    <mergeCell ref="D322:F322"/>
    <mergeCell ref="G322:H322"/>
    <mergeCell ref="D323:F323"/>
    <mergeCell ref="G323:H323"/>
    <mergeCell ref="D324:F324"/>
    <mergeCell ref="G324:H324"/>
    <mergeCell ref="D325:F325"/>
    <mergeCell ref="G325:H325"/>
    <mergeCell ref="D326:F326"/>
    <mergeCell ref="G326:H326"/>
    <mergeCell ref="D327:F327"/>
    <mergeCell ref="G327:H327"/>
    <mergeCell ref="D328:F328"/>
    <mergeCell ref="G328:H328"/>
    <mergeCell ref="D329:F329"/>
    <mergeCell ref="D307:F307"/>
    <mergeCell ref="G307:H307"/>
    <mergeCell ref="D308:F308"/>
    <mergeCell ref="G308:H308"/>
    <mergeCell ref="D309:F309"/>
    <mergeCell ref="G309:H309"/>
    <mergeCell ref="D310:F310"/>
    <mergeCell ref="G310:H310"/>
    <mergeCell ref="D311:F311"/>
    <mergeCell ref="D306:F306"/>
    <mergeCell ref="G306:H306"/>
    <mergeCell ref="D295:F295"/>
    <mergeCell ref="G295:H295"/>
    <mergeCell ref="D296:F296"/>
    <mergeCell ref="G296:H296"/>
    <mergeCell ref="D297:F297"/>
    <mergeCell ref="G297:H297"/>
    <mergeCell ref="D298:F298"/>
    <mergeCell ref="G298:H298"/>
    <mergeCell ref="D299:F299"/>
    <mergeCell ref="D300:F300"/>
    <mergeCell ref="G300:H300"/>
    <mergeCell ref="D301:F301"/>
    <mergeCell ref="G301:H301"/>
    <mergeCell ref="D302:F302"/>
    <mergeCell ref="G302:H302"/>
    <mergeCell ref="D303:F303"/>
    <mergeCell ref="G303:H303"/>
    <mergeCell ref="D304:F304"/>
    <mergeCell ref="G304:H304"/>
    <mergeCell ref="D305:F305"/>
    <mergeCell ref="G305:H305"/>
    <mergeCell ref="D283:F283"/>
    <mergeCell ref="G283:H283"/>
    <mergeCell ref="D284:F284"/>
    <mergeCell ref="G284:H284"/>
    <mergeCell ref="D285:F285"/>
    <mergeCell ref="G285:H285"/>
    <mergeCell ref="D286:F286"/>
    <mergeCell ref="G286:H286"/>
    <mergeCell ref="D287:F287"/>
    <mergeCell ref="D282:F282"/>
    <mergeCell ref="G282:H282"/>
    <mergeCell ref="D271:F271"/>
    <mergeCell ref="G271:H271"/>
    <mergeCell ref="D272:F272"/>
    <mergeCell ref="G272:H272"/>
    <mergeCell ref="D273:F273"/>
    <mergeCell ref="G273:H273"/>
    <mergeCell ref="D274:F274"/>
    <mergeCell ref="G274:H274"/>
    <mergeCell ref="D275:F275"/>
    <mergeCell ref="G275:H275"/>
    <mergeCell ref="D276:F276"/>
    <mergeCell ref="G276:H276"/>
    <mergeCell ref="D277:F277"/>
    <mergeCell ref="G277:H277"/>
    <mergeCell ref="D278:F278"/>
    <mergeCell ref="G278:H278"/>
    <mergeCell ref="D279:F279"/>
    <mergeCell ref="G279:H279"/>
    <mergeCell ref="D280:F280"/>
    <mergeCell ref="G280:H280"/>
    <mergeCell ref="D281:F281"/>
    <mergeCell ref="D259:F259"/>
    <mergeCell ref="G259:H259"/>
    <mergeCell ref="D260:F260"/>
    <mergeCell ref="G260:H260"/>
    <mergeCell ref="D261:F261"/>
    <mergeCell ref="G261:H261"/>
    <mergeCell ref="D262:F262"/>
    <mergeCell ref="G262:H262"/>
    <mergeCell ref="D263:F263"/>
    <mergeCell ref="D258:F258"/>
    <mergeCell ref="G258:H258"/>
    <mergeCell ref="D247:F247"/>
    <mergeCell ref="G247:H247"/>
    <mergeCell ref="D248:F248"/>
    <mergeCell ref="G248:H248"/>
    <mergeCell ref="D249:F249"/>
    <mergeCell ref="G249:H249"/>
    <mergeCell ref="D250:F250"/>
    <mergeCell ref="G250:H250"/>
    <mergeCell ref="D251:F251"/>
    <mergeCell ref="D252:F252"/>
    <mergeCell ref="G252:H252"/>
    <mergeCell ref="D253:F253"/>
    <mergeCell ref="G253:H253"/>
    <mergeCell ref="D254:F254"/>
    <mergeCell ref="G254:H254"/>
    <mergeCell ref="D255:F255"/>
    <mergeCell ref="G255:H255"/>
    <mergeCell ref="D256:F256"/>
    <mergeCell ref="G256:H256"/>
    <mergeCell ref="D257:F257"/>
    <mergeCell ref="G257:H257"/>
    <mergeCell ref="D235:F235"/>
    <mergeCell ref="G235:H235"/>
    <mergeCell ref="D236:F236"/>
    <mergeCell ref="G236:H236"/>
    <mergeCell ref="D237:F237"/>
    <mergeCell ref="G237:H237"/>
    <mergeCell ref="D238:F238"/>
    <mergeCell ref="G238:H238"/>
    <mergeCell ref="D239:F239"/>
    <mergeCell ref="D234:F234"/>
    <mergeCell ref="G234:H234"/>
    <mergeCell ref="D223:F223"/>
    <mergeCell ref="G223:H223"/>
    <mergeCell ref="D224:F224"/>
    <mergeCell ref="G224:H224"/>
    <mergeCell ref="D225:F225"/>
    <mergeCell ref="G225:H225"/>
    <mergeCell ref="D226:F226"/>
    <mergeCell ref="G226:H226"/>
    <mergeCell ref="D227:F227"/>
    <mergeCell ref="G227:H227"/>
    <mergeCell ref="D228:F228"/>
    <mergeCell ref="G228:H228"/>
    <mergeCell ref="D229:F229"/>
    <mergeCell ref="G229:H229"/>
    <mergeCell ref="D230:F230"/>
    <mergeCell ref="G230:H230"/>
    <mergeCell ref="D231:F231"/>
    <mergeCell ref="G231:H231"/>
    <mergeCell ref="D232:F232"/>
    <mergeCell ref="G232:H232"/>
    <mergeCell ref="D233:F233"/>
    <mergeCell ref="D211:F211"/>
    <mergeCell ref="G211:H211"/>
    <mergeCell ref="D212:F212"/>
    <mergeCell ref="G212:H212"/>
    <mergeCell ref="D213:F213"/>
    <mergeCell ref="G213:H213"/>
    <mergeCell ref="D214:F214"/>
    <mergeCell ref="G214:H214"/>
    <mergeCell ref="D215:F215"/>
    <mergeCell ref="D210:F210"/>
    <mergeCell ref="G210:H210"/>
    <mergeCell ref="D199:F199"/>
    <mergeCell ref="G199:H199"/>
    <mergeCell ref="D200:F200"/>
    <mergeCell ref="G200:H200"/>
    <mergeCell ref="D201:F201"/>
    <mergeCell ref="G201:H201"/>
    <mergeCell ref="D202:F202"/>
    <mergeCell ref="G202:H202"/>
    <mergeCell ref="D203:F203"/>
    <mergeCell ref="D204:F204"/>
    <mergeCell ref="G204:H204"/>
    <mergeCell ref="D205:F205"/>
    <mergeCell ref="G205:H205"/>
    <mergeCell ref="D206:F206"/>
    <mergeCell ref="G206:H206"/>
    <mergeCell ref="D207:F207"/>
    <mergeCell ref="G207:H207"/>
    <mergeCell ref="D208:F208"/>
    <mergeCell ref="G208:H208"/>
    <mergeCell ref="D209:F209"/>
    <mergeCell ref="G209:H209"/>
    <mergeCell ref="D187:F187"/>
    <mergeCell ref="G187:H187"/>
    <mergeCell ref="D188:F188"/>
    <mergeCell ref="G188:H188"/>
    <mergeCell ref="D189:F189"/>
    <mergeCell ref="G189:H189"/>
    <mergeCell ref="D190:F190"/>
    <mergeCell ref="G190:H190"/>
    <mergeCell ref="D191:F191"/>
    <mergeCell ref="D186:F186"/>
    <mergeCell ref="G186:H186"/>
    <mergeCell ref="D175:F175"/>
    <mergeCell ref="G175:H175"/>
    <mergeCell ref="D176:F176"/>
    <mergeCell ref="G176:H176"/>
    <mergeCell ref="D177:F177"/>
    <mergeCell ref="G177:H177"/>
    <mergeCell ref="D178:F178"/>
    <mergeCell ref="G178:H178"/>
    <mergeCell ref="D179:F179"/>
    <mergeCell ref="G179:H179"/>
    <mergeCell ref="D180:F180"/>
    <mergeCell ref="G180:H180"/>
    <mergeCell ref="D181:F181"/>
    <mergeCell ref="G181:H181"/>
    <mergeCell ref="D182:F182"/>
    <mergeCell ref="G182:H182"/>
    <mergeCell ref="D183:F183"/>
    <mergeCell ref="G183:H183"/>
    <mergeCell ref="D184:F184"/>
    <mergeCell ref="G184:H184"/>
    <mergeCell ref="D185:F185"/>
    <mergeCell ref="D163:F163"/>
    <mergeCell ref="G163:H163"/>
    <mergeCell ref="D164:F164"/>
    <mergeCell ref="G164:H164"/>
    <mergeCell ref="D165:F165"/>
    <mergeCell ref="G165:H165"/>
    <mergeCell ref="D166:F166"/>
    <mergeCell ref="G166:H166"/>
    <mergeCell ref="D167:F167"/>
    <mergeCell ref="D162:F162"/>
    <mergeCell ref="G162:H162"/>
    <mergeCell ref="D151:F151"/>
    <mergeCell ref="G151:H151"/>
    <mergeCell ref="D152:F152"/>
    <mergeCell ref="G152:H152"/>
    <mergeCell ref="D153:F153"/>
    <mergeCell ref="G153:H153"/>
    <mergeCell ref="D154:F154"/>
    <mergeCell ref="G154:H154"/>
    <mergeCell ref="D155:F155"/>
    <mergeCell ref="D156:F156"/>
    <mergeCell ref="G156:H156"/>
    <mergeCell ref="D157:F157"/>
    <mergeCell ref="G157:H157"/>
    <mergeCell ref="D158:F158"/>
    <mergeCell ref="G158:H158"/>
    <mergeCell ref="D159:F159"/>
    <mergeCell ref="G159:H159"/>
    <mergeCell ref="D160:F160"/>
    <mergeCell ref="G160:H160"/>
    <mergeCell ref="D161:F161"/>
    <mergeCell ref="G161:H161"/>
    <mergeCell ref="D139:F139"/>
    <mergeCell ref="G139:H139"/>
    <mergeCell ref="D140:F140"/>
    <mergeCell ref="G140:H140"/>
    <mergeCell ref="D141:F141"/>
    <mergeCell ref="G141:H141"/>
    <mergeCell ref="D142:F142"/>
    <mergeCell ref="G142:H142"/>
    <mergeCell ref="D143:F143"/>
    <mergeCell ref="D138:F138"/>
    <mergeCell ref="G138:H138"/>
    <mergeCell ref="D127:F127"/>
    <mergeCell ref="G127:H127"/>
    <mergeCell ref="D128:F128"/>
    <mergeCell ref="G128:H128"/>
    <mergeCell ref="D129:F129"/>
    <mergeCell ref="G129:H129"/>
    <mergeCell ref="D130:F130"/>
    <mergeCell ref="G130:H130"/>
    <mergeCell ref="D131:F131"/>
    <mergeCell ref="G131:H131"/>
    <mergeCell ref="D132:F132"/>
    <mergeCell ref="G132:H132"/>
    <mergeCell ref="D133:F133"/>
    <mergeCell ref="G133:H133"/>
    <mergeCell ref="D134:F134"/>
    <mergeCell ref="G134:H134"/>
    <mergeCell ref="D135:F135"/>
    <mergeCell ref="G135:H135"/>
    <mergeCell ref="D136:F136"/>
    <mergeCell ref="G136:H136"/>
    <mergeCell ref="D137:F137"/>
    <mergeCell ref="D115:F115"/>
    <mergeCell ref="G115:H115"/>
    <mergeCell ref="D116:F116"/>
    <mergeCell ref="G116:H116"/>
    <mergeCell ref="D117:F117"/>
    <mergeCell ref="G117:H117"/>
    <mergeCell ref="D118:F118"/>
    <mergeCell ref="G118:H118"/>
    <mergeCell ref="D119:F119"/>
    <mergeCell ref="D114:F114"/>
    <mergeCell ref="G114:H114"/>
    <mergeCell ref="D103:F103"/>
    <mergeCell ref="G103:H103"/>
    <mergeCell ref="D104:F104"/>
    <mergeCell ref="G104:H104"/>
    <mergeCell ref="D105:F105"/>
    <mergeCell ref="G105:H105"/>
    <mergeCell ref="D106:F106"/>
    <mergeCell ref="G106:H106"/>
    <mergeCell ref="D107:F107"/>
    <mergeCell ref="D108:F108"/>
    <mergeCell ref="G108:H108"/>
    <mergeCell ref="D109:F109"/>
    <mergeCell ref="G109:H109"/>
    <mergeCell ref="D110:F110"/>
    <mergeCell ref="G110:H110"/>
    <mergeCell ref="D111:F111"/>
    <mergeCell ref="G111:H111"/>
    <mergeCell ref="D112:F112"/>
    <mergeCell ref="G112:H112"/>
    <mergeCell ref="D113:F113"/>
    <mergeCell ref="G113:H113"/>
    <mergeCell ref="D91:F91"/>
    <mergeCell ref="G91:H91"/>
    <mergeCell ref="D92:F92"/>
    <mergeCell ref="G92:H92"/>
    <mergeCell ref="D93:F93"/>
    <mergeCell ref="G93:H93"/>
    <mergeCell ref="D94:F94"/>
    <mergeCell ref="G94:H94"/>
    <mergeCell ref="D95:F95"/>
    <mergeCell ref="D90:F90"/>
    <mergeCell ref="G90:H90"/>
    <mergeCell ref="D79:F79"/>
    <mergeCell ref="G79:H79"/>
    <mergeCell ref="D80:F80"/>
    <mergeCell ref="G80:H80"/>
    <mergeCell ref="D81:F81"/>
    <mergeCell ref="G81:H81"/>
    <mergeCell ref="D82:F82"/>
    <mergeCell ref="G82:H82"/>
    <mergeCell ref="D83:F83"/>
    <mergeCell ref="G83:H83"/>
    <mergeCell ref="D84:F84"/>
    <mergeCell ref="G84:H84"/>
    <mergeCell ref="D85:F85"/>
    <mergeCell ref="G85:H85"/>
    <mergeCell ref="D86:F86"/>
    <mergeCell ref="G86:H86"/>
    <mergeCell ref="D87:F87"/>
    <mergeCell ref="G87:H87"/>
    <mergeCell ref="D88:F88"/>
    <mergeCell ref="G88:H88"/>
    <mergeCell ref="D89:F89"/>
    <mergeCell ref="D67:F67"/>
    <mergeCell ref="G67:H67"/>
    <mergeCell ref="D68:F68"/>
    <mergeCell ref="G68:H68"/>
    <mergeCell ref="D69:F69"/>
    <mergeCell ref="G69:H69"/>
    <mergeCell ref="D70:F70"/>
    <mergeCell ref="G70:H70"/>
    <mergeCell ref="D71:F71"/>
    <mergeCell ref="D66:F66"/>
    <mergeCell ref="G66:H66"/>
    <mergeCell ref="D55:F55"/>
    <mergeCell ref="G55:H55"/>
    <mergeCell ref="D56:F56"/>
    <mergeCell ref="G56:H56"/>
    <mergeCell ref="D57:F57"/>
    <mergeCell ref="G57:H57"/>
    <mergeCell ref="D58:F58"/>
    <mergeCell ref="G58:H58"/>
    <mergeCell ref="D59:F59"/>
    <mergeCell ref="D60:F60"/>
    <mergeCell ref="G60:H60"/>
    <mergeCell ref="D61:F61"/>
    <mergeCell ref="G61:H61"/>
    <mergeCell ref="D62:F62"/>
    <mergeCell ref="G62:H62"/>
    <mergeCell ref="D63:F63"/>
    <mergeCell ref="G63:H63"/>
    <mergeCell ref="D64:F64"/>
    <mergeCell ref="G64:H64"/>
    <mergeCell ref="D65:F65"/>
    <mergeCell ref="G65:H65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D42:F42"/>
    <mergeCell ref="G42:H42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D15:F15"/>
    <mergeCell ref="G15:H15"/>
    <mergeCell ref="D16:F16"/>
    <mergeCell ref="G16:H16"/>
    <mergeCell ref="D17:F17"/>
    <mergeCell ref="G17:H17"/>
    <mergeCell ref="D18:F18"/>
    <mergeCell ref="G18:H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TB_PBC</vt:lpstr>
      <vt:lpstr>SOFP</vt:lpstr>
      <vt:lpstr>SOCI</vt:lpstr>
      <vt:lpstr>Cash Flow</vt:lpstr>
      <vt:lpstr>Equity</vt:lpstr>
      <vt:lpstr>Sheet1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user</cp:lastModifiedBy>
  <cp:lastPrinted>2016-02-04T11:53:27Z</cp:lastPrinted>
  <dcterms:created xsi:type="dcterms:W3CDTF">2015-03-26T17:34:58Z</dcterms:created>
  <dcterms:modified xsi:type="dcterms:W3CDTF">2017-10-20T09:13:31Z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gagementID">
    <vt:lpwstr>22fffae4-c47b-4871-8f81-00f5ec805ed7</vt:lpwstr>
  </property>
  <property fmtid="{D5CDD505-2E9C-101B-9397-08002B2CF9AE}" pid="3" name="LibraryID">
    <vt:lpwstr>Audit Files</vt:lpwstr>
  </property>
  <property fmtid="{D5CDD505-2E9C-101B-9397-08002B2CF9AE}" pid="4" name="DocumentID">
    <vt:lpwstr>07077033-5D25-4B94-A737-B76637A0E731</vt:lpwstr>
  </property>
  <property fmtid="{D5CDD505-2E9C-101B-9397-08002B2CF9AE}" pid="5" name="ComponentID">
    <vt:lpwstr>AF9D6898-9CD7-4730-938B-231A4B362FFC</vt:lpwstr>
  </property>
  <property fmtid="{D5CDD505-2E9C-101B-9397-08002B2CF9AE}" pid="6" name="Locale">
    <vt:lpwstr>en</vt:lpwstr>
  </property>
  <property fmtid="{D5CDD505-2E9C-101B-9397-08002B2CF9AE}" pid="7" name="FilePath">
    <vt:lpwstr>C:\ProgramData\eAudIT\DM\22fffae4-c47b-4871-8f81-00f5ec805ed7\ReadOnlyDocs\\2.4.0010Interim analytical.xlsx</vt:lpwstr>
  </property>
  <property fmtid="{D5CDD505-2E9C-101B-9397-08002B2CF9AE}" pid="8" name="SiteType">
    <vt:lpwstr>Engagement2015</vt:lpwstr>
  </property>
  <property fmtid="{D5CDD505-2E9C-101B-9397-08002B2CF9AE}" pid="9" name="ResourceDBName">
    <vt:lpwstr>eAudITAppDB2015_SEV1</vt:lpwstr>
  </property>
  <property fmtid="{D5CDD505-2E9C-101B-9397-08002B2CF9AE}" pid="10" name="Product">
    <vt:lpwstr>eAudIT2015</vt:lpwstr>
  </property>
  <property fmtid="{D5CDD505-2E9C-101B-9397-08002B2CF9AE}" pid="11" name="Version">
    <vt:lpwstr>V1</vt:lpwstr>
  </property>
  <property fmtid="{D5CDD505-2E9C-101B-9397-08002B2CF9AE}" pid="12" name="IsMembershipServiceImplemented">
    <vt:lpwstr>False</vt:lpwstr>
  </property>
  <property fmtid="{D5CDD505-2E9C-101B-9397-08002B2CF9AE}" pid="13" name="OnLine">
    <vt:lpwstr>False</vt:lpwstr>
  </property>
  <property fmtid="{D5CDD505-2E9C-101B-9397-08002B2CF9AE}" pid="14" name="SiteSource">
    <vt:lpwstr>Workgroup</vt:lpwstr>
  </property>
  <property fmtid="{D5CDD505-2E9C-101B-9397-08002B2CF9AE}" pid="15" name="RestrictedRibbons">
    <vt:lpwstr>AI-T|CT-T</vt:lpwstr>
  </property>
</Properties>
</file>