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er\Downloads\12_04_2018\Bilance\"/>
    </mc:Choice>
  </mc:AlternateContent>
  <bookViews>
    <workbookView xWindow="0" yWindow="0" windowWidth="20490" windowHeight="7755" tabRatio="829" activeTab="3"/>
  </bookViews>
  <sheets>
    <sheet name="Kopertina" sheetId="7" r:id="rId1"/>
    <sheet name="Aktivet" sheetId="1" r:id="rId2"/>
    <sheet name="Pasivi" sheetId="2" r:id="rId3"/>
    <sheet name="Pasqyra e Performances" sheetId="3" r:id="rId4"/>
    <sheet name="Te ardhurat Gjitheperfshirese" sheetId="4" r:id="rId5"/>
    <sheet name="Cash Flow" sheetId="5" r:id="rId6"/>
    <sheet name="Pasqyra e ndryshimeve ne kapita" sheetId="6" r:id="rId7"/>
    <sheet name="Shenimet" sheetId="8" r:id="rId8"/>
    <sheet name="Pasqyra e aktiveve dhe amortiz" sheetId="19" r:id="rId9"/>
    <sheet name="Iventari magazines" sheetId="16" r:id="rId10"/>
    <sheet name="Iventari automjeteve" sheetId="17" r:id="rId11"/>
    <sheet name="FURNITORE" sheetId="14" r:id="rId12"/>
    <sheet name="KLIENTE" sheetId="13" r:id="rId13"/>
    <sheet name="Deklarata" sheetId="11" r:id="rId14"/>
    <sheet name="shpenzimet eshtura " sheetId="20" r:id="rId15"/>
    <sheet name="shpenzimet e shtura  2016" sheetId="21" r:id="rId16"/>
  </sheets>
  <calcPr calcId="152511"/>
</workbook>
</file>

<file path=xl/calcChain.xml><?xml version="1.0" encoding="utf-8"?>
<calcChain xmlns="http://schemas.openxmlformats.org/spreadsheetml/2006/main">
  <c r="E16" i="21" l="1"/>
  <c r="E17" i="21"/>
  <c r="E18" i="21"/>
  <c r="E19" i="21"/>
  <c r="E20" i="21"/>
  <c r="E21" i="21"/>
  <c r="E22" i="21"/>
  <c r="E23" i="21"/>
  <c r="E24" i="21"/>
  <c r="E25" i="21"/>
  <c r="E26" i="21"/>
  <c r="E11" i="21"/>
  <c r="E12" i="21"/>
  <c r="E13" i="21"/>
  <c r="E14" i="21"/>
  <c r="E15" i="21"/>
  <c r="E10" i="21"/>
  <c r="D34" i="21"/>
  <c r="C34" i="21"/>
  <c r="F9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B33" i="20"/>
  <c r="C33" i="20"/>
  <c r="D33" i="20"/>
  <c r="E33" i="20"/>
  <c r="I74" i="8"/>
  <c r="B36" i="5"/>
  <c r="J202" i="8"/>
  <c r="H130" i="8"/>
  <c r="H132" i="8"/>
  <c r="H135" i="8"/>
  <c r="H136" i="8"/>
  <c r="H151" i="8"/>
  <c r="H152" i="8"/>
  <c r="H153" i="8" s="1"/>
  <c r="H160" i="8"/>
  <c r="C36" i="5"/>
  <c r="B9" i="3"/>
  <c r="G47" i="19"/>
  <c r="F47" i="19"/>
  <c r="E47" i="19"/>
  <c r="G46" i="19"/>
  <c r="F46" i="19"/>
  <c r="E46" i="19"/>
  <c r="G45" i="19"/>
  <c r="E45" i="19"/>
  <c r="G44" i="19"/>
  <c r="F44" i="19"/>
  <c r="E44" i="19"/>
  <c r="G43" i="19"/>
  <c r="F43" i="19"/>
  <c r="E43" i="19"/>
  <c r="H42" i="19"/>
  <c r="G42" i="19"/>
  <c r="F42" i="19"/>
  <c r="E42" i="19"/>
  <c r="G32" i="19"/>
  <c r="G48" i="19" s="1"/>
  <c r="F32" i="19"/>
  <c r="F48" i="19" s="1"/>
  <c r="E32" i="19"/>
  <c r="E48" i="19" s="1"/>
  <c r="C32" i="19"/>
  <c r="C48" i="19" s="1"/>
  <c r="H31" i="19"/>
  <c r="H32" i="19" s="1"/>
  <c r="H30" i="19"/>
  <c r="H29" i="19"/>
  <c r="H28" i="19"/>
  <c r="H27" i="19"/>
  <c r="G16" i="19"/>
  <c r="F16" i="19"/>
  <c r="E16" i="19"/>
  <c r="H15" i="19"/>
  <c r="H48" i="19" s="1"/>
  <c r="H14" i="19"/>
  <c r="H47" i="19" s="1"/>
  <c r="H13" i="19"/>
  <c r="H12" i="19"/>
  <c r="H11" i="19"/>
  <c r="H10" i="19"/>
  <c r="H43" i="19" s="1"/>
  <c r="H17" i="17"/>
  <c r="G115" i="8"/>
  <c r="G114" i="8"/>
  <c r="G112" i="8"/>
  <c r="G110" i="8"/>
  <c r="G108" i="8"/>
  <c r="G104" i="8"/>
  <c r="G97" i="8"/>
  <c r="G98" i="8" s="1"/>
  <c r="F94" i="8"/>
  <c r="F84" i="8"/>
  <c r="F83" i="8"/>
  <c r="F82" i="8"/>
  <c r="F81" i="8"/>
  <c r="F77" i="8"/>
  <c r="B4" i="6"/>
  <c r="B6" i="6" s="1"/>
  <c r="B22" i="5"/>
  <c r="C22" i="5"/>
  <c r="C4" i="2"/>
  <c r="C18" i="2" s="1"/>
  <c r="C40" i="2"/>
  <c r="C15" i="1"/>
  <c r="B15" i="1"/>
  <c r="K15" i="6"/>
  <c r="K16" i="6" s="1"/>
  <c r="G15" i="6"/>
  <c r="G16" i="6" s="1"/>
  <c r="F15" i="6"/>
  <c r="F16" i="6" s="1"/>
  <c r="D15" i="6"/>
  <c r="D16" i="6" s="1"/>
  <c r="C15" i="6"/>
  <c r="C16" i="6" s="1"/>
  <c r="F74" i="8"/>
  <c r="B8" i="6"/>
  <c r="B15" i="6" s="1"/>
  <c r="B16" i="6" s="1"/>
  <c r="H8" i="6"/>
  <c r="H15" i="6" s="1"/>
  <c r="H16" i="6" s="1"/>
  <c r="I15" i="6"/>
  <c r="I16" i="6" s="1"/>
  <c r="C6" i="6"/>
  <c r="D6" i="6"/>
  <c r="F6" i="6"/>
  <c r="G6" i="6"/>
  <c r="I6" i="6"/>
  <c r="H4" i="6"/>
  <c r="H6" i="6" s="1"/>
  <c r="E4" i="6"/>
  <c r="E6" i="6" s="1"/>
  <c r="B7" i="5"/>
  <c r="B11" i="5" s="1"/>
  <c r="C7" i="5"/>
  <c r="B13" i="3"/>
  <c r="H137" i="8" s="1"/>
  <c r="C9" i="3"/>
  <c r="C13" i="3"/>
  <c r="C46" i="2"/>
  <c r="B40" i="2"/>
  <c r="B46" i="2" s="1"/>
  <c r="C30" i="2"/>
  <c r="B30" i="2"/>
  <c r="C19" i="2"/>
  <c r="B19" i="2"/>
  <c r="B34" i="2" s="1"/>
  <c r="B4" i="2"/>
  <c r="B18" i="2" s="1"/>
  <c r="C5" i="1"/>
  <c r="C9" i="1"/>
  <c r="C41" i="1"/>
  <c r="C35" i="1"/>
  <c r="C28" i="1"/>
  <c r="B41" i="1"/>
  <c r="B35" i="1"/>
  <c r="B28" i="1"/>
  <c r="B9" i="1"/>
  <c r="B5" i="1"/>
  <c r="F33" i="20" l="1"/>
  <c r="H46" i="19"/>
  <c r="E34" i="21"/>
  <c r="C34" i="2"/>
  <c r="C35" i="2" s="1"/>
  <c r="C47" i="2" s="1"/>
  <c r="H44" i="19"/>
  <c r="B35" i="2"/>
  <c r="B47" i="2" s="1"/>
  <c r="H45" i="19"/>
  <c r="H33" i="19"/>
  <c r="C11" i="5"/>
  <c r="C38" i="5" s="1"/>
  <c r="C43" i="5" s="1"/>
  <c r="C34" i="3"/>
  <c r="C37" i="3" s="1"/>
  <c r="C36" i="3" s="1"/>
  <c r="C41" i="3" s="1"/>
  <c r="C4" i="4" s="1"/>
  <c r="B26" i="1"/>
  <c r="F49" i="19"/>
  <c r="E49" i="19"/>
  <c r="G49" i="19"/>
  <c r="H16" i="19"/>
  <c r="F33" i="19"/>
  <c r="E33" i="19"/>
  <c r="G33" i="19"/>
  <c r="F79" i="8"/>
  <c r="F85" i="8"/>
  <c r="B38" i="5"/>
  <c r="B34" i="3"/>
  <c r="H159" i="8" s="1"/>
  <c r="H161" i="8" s="1"/>
  <c r="H162" i="8" s="1"/>
  <c r="H163" i="8" s="1"/>
  <c r="J6" i="6"/>
  <c r="L6" i="6" s="1"/>
  <c r="E8" i="6"/>
  <c r="E15" i="6" s="1"/>
  <c r="E16" i="6" s="1"/>
  <c r="J4" i="6"/>
  <c r="L4" i="6" s="1"/>
  <c r="C46" i="1"/>
  <c r="B46" i="1"/>
  <c r="C26" i="1"/>
  <c r="H49" i="19" l="1"/>
  <c r="J8" i="6"/>
  <c r="L8" i="6" s="1"/>
  <c r="L15" i="6" s="1"/>
  <c r="L16" i="6" s="1"/>
  <c r="B43" i="5"/>
  <c r="B37" i="3"/>
  <c r="B36" i="3" s="1"/>
  <c r="B41" i="3" s="1"/>
  <c r="B4" i="4" s="1"/>
  <c r="C47" i="1"/>
  <c r="B47" i="1"/>
  <c r="J15" i="6" l="1"/>
  <c r="J16" i="6" s="1"/>
</calcChain>
</file>

<file path=xl/sharedStrings.xml><?xml version="1.0" encoding="utf-8"?>
<sst xmlns="http://schemas.openxmlformats.org/spreadsheetml/2006/main" count="562" uniqueCount="431">
  <si>
    <t>AKTIVET</t>
  </si>
  <si>
    <t>Aktivet afatshkurtra</t>
  </si>
  <si>
    <t>Mjetet monetare</t>
  </si>
  <si>
    <t>Investime :</t>
  </si>
  <si>
    <t>1. Në tituj pronësie të njësive ekonomike brenda grupit</t>
  </si>
  <si>
    <t>2. Aksionet e veta</t>
  </si>
  <si>
    <t>3. Të tjera financiare</t>
  </si>
  <si>
    <t>Të drejta të arkëtueshme :</t>
  </si>
  <si>
    <t>1. Nga aktiviteti i shfrytëzimit</t>
  </si>
  <si>
    <t>2. Nga njësitë ekonomike brenda grupit</t>
  </si>
  <si>
    <t>3. Nga  njësitë ekonomike ku ka interesa pjesëmarrëse</t>
  </si>
  <si>
    <t>4. Të tjera</t>
  </si>
  <si>
    <t>5. Kapital i nënshkruar i papaguar</t>
  </si>
  <si>
    <t>Inventarët:</t>
  </si>
  <si>
    <t>1. Lëndë e parë dhe materiale të konsumueshme</t>
  </si>
  <si>
    <t>2. Prodhime në proces dhe gjysëmprodukte</t>
  </si>
  <si>
    <t>3. Produkte të gatshme</t>
  </si>
  <si>
    <t>4. Mallra</t>
  </si>
  <si>
    <t>5. Aktive Biologjike (Gjë e gjallë në rritje e majmëri)</t>
  </si>
  <si>
    <t>6. AAGJM të mbajtura për shitje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</si>
  <si>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</si>
  <si>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</si>
  <si>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</si>
  <si>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</si>
  <si>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</si>
  <si>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 Tituj pronësie në njësitë ekonomike brenda grupit</t>
  </si>
  <si>
    <t>2. Tituj të huadhënies në njësitë ekonomike brenda grupit</t>
  </si>
  <si>
    <t>3. Tituj pronësie  në njësitë ekonomike ku ka interesa pjesëmarrëse</t>
  </si>
  <si>
    <t>4. Tituj të huadhënies  në njësitë ekonomike ku ka interesa pjesëmarrëse</t>
  </si>
  <si>
    <t>5. Tituj të tjerë të mbajtur si aktive afatgjata</t>
  </si>
  <si>
    <t>Aktivet materiale:</t>
  </si>
  <si>
    <t>1. Toka dhe ndërtesa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</si>
  <si>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</si>
  <si>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</si>
  <si>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</si>
  <si>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</si>
  <si>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</si>
  <si>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2. Emri i Mirë</t>
  </si>
  <si>
    <t>3. Parapagime për AAJM</t>
  </si>
  <si>
    <t>Aktive tatimore të shtyra</t>
  </si>
  <si>
    <t>Aktive totale afatgjata</t>
  </si>
  <si>
    <t>AKTIVE TOTALE</t>
  </si>
  <si>
    <t>DETYRIME DHE KAPITALI</t>
  </si>
  <si>
    <t>Detyrime afatshkurtra:</t>
  </si>
  <si>
    <t>1. Titujt e huamarrjes</t>
  </si>
  <si>
    <t>2. Detyrime ndaj institucioneve të kredisë</t>
  </si>
  <si>
    <t>3. Arkëtime në avancë për porosi</t>
  </si>
  <si>
    <t>4. Të pagueshme për aktivitetin e shfrytëzimit</t>
  </si>
  <si>
    <t>5. Dëftesa të pagueshme</t>
  </si>
  <si>
    <t>6. Të pagueshme ndaj njësive ekonomike brenda grupit</t>
  </si>
  <si>
    <t>7. Të pagueshme ndaj  njësive ekonomike ku ka interesa pjesëmarrëse</t>
  </si>
  <si>
    <t>8. Të pagueshme ndaj punonjësve dhe sigurimeve shoqërore/shëndetsore</t>
  </si>
  <si>
    <t>10. Të tjera të pagueshme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</si>
  <si>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</si>
  <si>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</si>
  <si>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</si>
  <si>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</si>
  <si>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</si>
  <si>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</si>
  <si>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8. Të tjera të pagueshme</t>
  </si>
  <si>
    <t>Provizione:</t>
  </si>
  <si>
    <t>1. Provizione  për pensionet</t>
  </si>
  <si>
    <t>Detyrime tatimore të shtyra</t>
  </si>
  <si>
    <t>Totali i Detyrimeve afatgjata</t>
  </si>
  <si>
    <t>Detyrime totale</t>
  </si>
  <si>
    <t>Kapitali dhe Rezervat</t>
  </si>
  <si>
    <t>Kapitali i Nënshkruar</t>
  </si>
  <si>
    <t>Primi i lidhur me kapitalin</t>
  </si>
  <si>
    <t>Rezerva rivlerësimi</t>
  </si>
  <si>
    <t>Rezerva të tjera</t>
  </si>
  <si>
    <t>1. Rezerva ligjore</t>
  </si>
  <si>
    <t>2. Rezerva statutore</t>
  </si>
  <si>
    <t>3. Rezerva të tjera</t>
  </si>
  <si>
    <t>Fitimi i pashpërndarë</t>
  </si>
  <si>
    <t>Fitim / Humbja e  Vitit</t>
  </si>
  <si>
    <t>Totali i Kapitalit</t>
  </si>
  <si>
    <t>TOTALI I DETYRIMEVE DHE KAPITALIT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</si>
  <si>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</si>
  <si>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</si>
  <si>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</si>
  <si>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</si>
  <si>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</si>
  <si>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</si>
  <si>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t>Shpenzime të personelit</t>
  </si>
  <si>
    <t>1. Paga dhe shpërblime</t>
  </si>
  <si>
    <t>Zhvlerësimi i aktiveve afatgjata materiale</t>
  </si>
  <si>
    <t>Shpenzime konsumi dhe amortizimi</t>
  </si>
  <si>
    <t>Shpenzime të tjera shfrytëzimi</t>
  </si>
  <si>
    <t>Të ardhura të tjera</t>
  </si>
  <si>
    <t>Shpenzime financiare</t>
  </si>
  <si>
    <t>2. Shpenzime t ë tjera financiare</t>
  </si>
  <si>
    <t>Pjesa e fitimit/humbjes nga pjesëmarrjet</t>
  </si>
  <si>
    <t>Fitimi/Humbja para tatimit</t>
  </si>
  <si>
    <t>Shpenzimi i tatimit mbi fitimin</t>
  </si>
  <si>
    <t>1. Shpenzimi aktual i tatimit mbi fitimin</t>
  </si>
  <si>
    <t>2. Shpenzimi i tatim fitimit të shtyrë</t>
  </si>
  <si>
    <t>3. Pjesa e tatim fitimit të  pjesëmarrjeve</t>
  </si>
  <si>
    <t>Fitimi/Humbja e vitit</t>
  </si>
  <si>
    <t>Fitimi/Humbja për:</t>
  </si>
  <si>
    <t>Pronarët e njësisë ekonomike mëmë</t>
  </si>
  <si>
    <t>Interesat jo-kontrolluese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</si>
  <si>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</si>
  <si>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</si>
  <si>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</si>
  <si>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</si>
  <si>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</si>
  <si>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</si>
  <si>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</si>
  <si>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</si>
  <si>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</si>
  <si>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</si>
  <si>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</si>
  <si>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</si>
  <si>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</si>
  <si>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</si>
  <si>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</si>
  <si>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</si>
  <si>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</si>
  <si>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</si>
  <si>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</si>
  <si>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</si>
  <si>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</si>
  <si>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</si>
  <si>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</si>
  <si>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</si>
  <si>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</si>
  <si>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</si>
  <si>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</si>
  <si>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</si>
  <si>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</si>
  <si>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</si>
  <si>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</si>
  <si>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</si>
  <si>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</si>
  <si>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</si>
  <si>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</si>
  <si>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</si>
  <si>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</si>
  <si>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</si>
  <si>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r>
      <rPr>
        <b/>
        <sz val="12"/>
        <color rgb="FF000000"/>
        <rFont val="Times New Roman"/>
        <family val="1"/>
      </rPr>
      <t>Ka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itali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ar</t>
    </r>
  </si>
  <si>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imi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italin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</si>
  <si>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Rivle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simi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</si>
  <si>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</si>
  <si>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ta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</si>
  <si>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</si>
  <si>
    <r>
      <rPr>
        <b/>
        <sz val="12"/>
        <color rgb="FF000000"/>
        <rFont val="Times New Roman"/>
        <family val="1"/>
      </rPr>
      <t>Fiti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Pas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</si>
  <si>
    <r>
      <rPr>
        <b/>
        <sz val="12"/>
        <color rgb="FF000000"/>
        <rFont val="Times New Roman"/>
        <family val="1"/>
      </rPr>
      <t>Fitim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b</t>
    </r>
    <r>
      <rPr>
        <b/>
        <sz val="12"/>
        <color rgb="FF000000"/>
        <rFont val="Times New Roman"/>
        <family val="1"/>
      </rPr>
      <t>ja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vitit</t>
    </r>
  </si>
  <si>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ali</t>
    </r>
  </si>
  <si>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sa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Jo-Ko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ol</t>
    </r>
    <r>
      <rPr>
        <b/>
        <sz val="12"/>
        <color rgb="FF000000"/>
        <rFont val="Times New Roman"/>
        <family val="1"/>
      </rPr>
      <t>l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s</t>
    </r>
  </si>
  <si>
    <r>
      <rPr>
        <sz val="12"/>
        <color rgb="FF000000"/>
        <rFont val="Times New Roman"/>
        <family val="1"/>
      </rPr>
      <t>E</t>
    </r>
    <r>
      <rPr>
        <sz val="12"/>
        <color rgb="FF000000"/>
        <rFont val="Times New Roman"/>
        <family val="1"/>
      </rPr>
      <t>f</t>
    </r>
    <r>
      <rPr>
        <sz val="12"/>
        <color rgb="FF000000"/>
        <rFont val="Times New Roman"/>
        <family val="1"/>
      </rPr>
      <t>e</t>
    </r>
    <r>
      <rPr>
        <sz val="12"/>
        <color rgb="FF000000"/>
        <rFont val="Times New Roman"/>
        <family val="1"/>
      </rPr>
      <t>kti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ndr</t>
    </r>
    <r>
      <rPr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shi</t>
    </r>
    <r>
      <rPr>
        <sz val="12"/>
        <color rgb="FF000000"/>
        <rFont val="Times New Roman"/>
        <family val="1"/>
      </rPr>
      <t>m</t>
    </r>
    <r>
      <rPr>
        <sz val="12"/>
        <color rgb="FF000000"/>
        <rFont val="Times New Roman"/>
        <family val="1"/>
      </rPr>
      <t>e</t>
    </r>
    <r>
      <rPr>
        <sz val="12"/>
        <color rgb="FF000000"/>
        <rFont val="Times New Roman"/>
        <family val="1"/>
      </rPr>
      <t>ve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në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pol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kon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b</t>
    </r>
    <r>
      <rPr>
        <sz val="12"/>
        <color rgb="FF000000"/>
        <rFont val="Times New Roman"/>
        <family val="1"/>
      </rPr>
      <t>ë</t>
    </r>
    <r>
      <rPr>
        <sz val="12"/>
        <color rgb="FF000000"/>
        <rFont val="Times New Roman"/>
        <family val="1"/>
      </rPr>
      <t>l</t>
    </r>
  </si>
  <si>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ithëp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f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viti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:</t>
    </r>
  </si>
  <si>
    <t>Fitimi / Humbja e vitit</t>
  </si>
  <si>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ithëp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f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:</t>
    </r>
  </si>
  <si>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ithëp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f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viti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:</t>
    </r>
  </si>
  <si>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sa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sio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si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joh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ka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ital:</t>
    </r>
  </si>
  <si>
    <r>
      <rPr>
        <sz val="12"/>
        <color rgb="FF000000"/>
        <rFont val="Times New Roman"/>
        <family val="1"/>
      </rPr>
      <t>Emetimi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pi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l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ë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ë</t>
    </r>
    <r>
      <rPr>
        <sz val="12"/>
        <color rgb="FF000000"/>
        <rFont val="Times New Roman"/>
        <family val="1"/>
      </rPr>
      <t>nshkru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r</t>
    </r>
  </si>
  <si>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sa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sio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ve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si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e</t>
    </r>
  </si>
  <si>
    <t>1. Koncesione, patenta, liçenca, marka tregtare,  të drejta dhe aktive të ngjashme</t>
  </si>
  <si>
    <r>
      <t xml:space="preserve">6. </t>
    </r>
    <r>
      <rPr>
        <i/>
        <sz val="11"/>
        <color rgb="FF000000"/>
        <rFont val="Times New Roman"/>
        <family val="1"/>
      </rPr>
      <t>Tituj të tjerë të huadhënies</t>
    </r>
  </si>
  <si>
    <t>9. Të pagueshme për detyrimet tatimore</t>
  </si>
  <si>
    <r>
      <t xml:space="preserve">2. </t>
    </r>
    <r>
      <rPr>
        <i/>
        <sz val="11"/>
        <color rgb="FF000000"/>
        <rFont val="Times New Roman"/>
        <family val="1"/>
      </rPr>
      <t>Provizione të tjera</t>
    </r>
  </si>
  <si>
    <t>1. Të ardhura nga njësitë ekonomike ku ka interesa pjesëmarrëse (paraqitur veçmas të ardhurat   nga njësitë ekonomike brenda grupit)</t>
  </si>
  <si>
    <t>2. Të ardhura nga investimet dhe huatë e tjera pjesë e aktiveve afatgjata (paraqitur veçmas të ardhurat nga njësitë ekonomike brenda grupit)</t>
  </si>
  <si>
    <t>3. Interesa të arkëtueshëm dhe të ardhura të tjera të ngjashme (paraqitur veçmas të ardhurat nga njësitë ekonomike brenda grupit)</t>
  </si>
  <si>
    <t>1. Shpenzime interesi dhe shpenzime  të ngjashme (paraqitur veçmas shpenzimet për t'u paguar tek njësitë ekonomike brenda grupit)</t>
  </si>
  <si>
    <t>Zhvlerësimi i aktiveve  financiare dhe investimeve financiare të mbajtura si aktive afatshkurtra</t>
  </si>
  <si>
    <r>
      <t xml:space="preserve">2. </t>
    </r>
    <r>
      <rPr>
        <i/>
        <sz val="11"/>
        <color rgb="FF000000"/>
        <rFont val="Times New Roman"/>
        <family val="1"/>
      </rPr>
      <t>Të tjera shpenzime</t>
    </r>
  </si>
  <si>
    <t>Te ardhurat Gjitheperfshirese</t>
  </si>
  <si>
    <t>Pasqyra e Performances</t>
  </si>
  <si>
    <t>Pasqyra e Pozicionit Financiar</t>
  </si>
  <si>
    <t>CASH FLOW</t>
  </si>
  <si>
    <t>Rritje/(rënie) neto në mjete monetare dhe ekuivalentë të mjeteve monetare</t>
  </si>
  <si>
    <t>EMRI</t>
  </si>
  <si>
    <t>Data e krijimit</t>
  </si>
  <si>
    <t>Nipti</t>
  </si>
  <si>
    <t>Statusi Juridik</t>
  </si>
  <si>
    <t>Aktiviteti Kryesor</t>
  </si>
  <si>
    <t>PASQYRAT  FINANCIARE</t>
  </si>
  <si>
    <t>Data e depozitimit</t>
  </si>
  <si>
    <t xml:space="preserve">Nr. </t>
  </si>
  <si>
    <t>Periudha Kontabel</t>
  </si>
  <si>
    <t>Adresa</t>
  </si>
  <si>
    <t>Prot.</t>
  </si>
  <si>
    <t>Banka</t>
  </si>
  <si>
    <t>1/i</t>
  </si>
  <si>
    <t>Arka</t>
  </si>
  <si>
    <t>1/ii</t>
  </si>
  <si>
    <t>3/iii</t>
  </si>
  <si>
    <t>5/vi</t>
  </si>
  <si>
    <t>Pagat</t>
  </si>
  <si>
    <t>Shpenzime te panjohura</t>
  </si>
  <si>
    <t>2. Shpenzime të sigurimeve shoqërore/shëndetsore</t>
  </si>
  <si>
    <t>Pozicioni financiar i rideklaruar më 1 janar 2015</t>
  </si>
  <si>
    <t>Pozicioni financiar më 31 dhjetor 2014</t>
  </si>
  <si>
    <t>Pozicioni financiar i rideklaruar më 31 dhjetor
2015</t>
  </si>
  <si>
    <t>Pozicioni financiar i rideklaruar më 1 janar 2016</t>
  </si>
  <si>
    <t>Administratori</t>
  </si>
  <si>
    <t xml:space="preserve">            Hartoi</t>
  </si>
  <si>
    <t>korrigjim nuk ka.</t>
  </si>
  <si>
    <t xml:space="preserve">Gabime materiale te ndodhura ne periudhat kontabel te meparshme te konstatuara gjate periudhes raportuese per </t>
  </si>
  <si>
    <t>te cilat nuk behen rregullime nuk ka.</t>
  </si>
  <si>
    <t xml:space="preserve">Ngjarje te ndodhura pas dates se bilancit per te cilat behen rregullime apo ngjarje te ndodhra pas dates se bilancit per </t>
  </si>
  <si>
    <t>Shenime te tjera shpjeguese</t>
  </si>
  <si>
    <t>C</t>
  </si>
  <si>
    <t>Fitimi ( humbja) neto e vitit financiar.</t>
  </si>
  <si>
    <t>Tatim Fitimi 15%</t>
  </si>
  <si>
    <t>Fitimi I Tatueshem</t>
  </si>
  <si>
    <t>Rezultati nga vep.kryesore ( Fitim)</t>
  </si>
  <si>
    <t>Shpenzime</t>
  </si>
  <si>
    <t xml:space="preserve">Te ardhurat </t>
  </si>
  <si>
    <t xml:space="preserve"> </t>
  </si>
  <si>
    <t>Fitimi ( Humbja ) nga veprimtarite e shfrytezimit.</t>
  </si>
  <si>
    <t>Shuma</t>
  </si>
  <si>
    <t>Amortizimi</t>
  </si>
  <si>
    <t>Sigurimet Shoqerore</t>
  </si>
  <si>
    <t>Shpenzime te personelit.</t>
  </si>
  <si>
    <t>Gjoba</t>
  </si>
  <si>
    <t>Komisione bankare</t>
  </si>
  <si>
    <t>Shpenzime te tjera nga veprimtaria e shfrytezimit.</t>
  </si>
  <si>
    <t>Mallra</t>
  </si>
  <si>
    <t>Mallrat, lendet e para dhe sherbimet.</t>
  </si>
  <si>
    <t>Nga shitja e mallrave</t>
  </si>
  <si>
    <t>Shitjet Neto.</t>
  </si>
  <si>
    <t>PASQYRA  TE  ARDHURAVE   DHE   SHPENZIMEVE</t>
  </si>
  <si>
    <t>Shenimet Shpjeguese ( vazhdim )</t>
  </si>
  <si>
    <t>Pasqyrohen fitimet e pashperndara ne shumen</t>
  </si>
  <si>
    <t>Fitime te pashperndara</t>
  </si>
  <si>
    <t>Hua te tjera ( Ortake )</t>
  </si>
  <si>
    <t>5/iii Detyrime tatimore</t>
  </si>
  <si>
    <t>5/ii Te pagueshme ndaj punonjesve.</t>
  </si>
  <si>
    <t>Huat dhe parapagimet.</t>
  </si>
  <si>
    <t>Mjete transporti</t>
  </si>
  <si>
    <t>Makineri pajisje</t>
  </si>
  <si>
    <t xml:space="preserve">   Aktive afatgjata  materiale ne bilanc perbehen si me poshte:</t>
  </si>
  <si>
    <t xml:space="preserve">   Aktive afatgjata  materiale paraqiten ne Bilanc me vleren e tyre neto.Shtesat e tyre rregjistrohen ne</t>
  </si>
  <si>
    <t>Aktive afatgjata  materiale.</t>
  </si>
  <si>
    <t>Produkte te gatshme</t>
  </si>
  <si>
    <t>Inventari.</t>
  </si>
  <si>
    <t>Aktive te tjera financiare afatshkurtra.</t>
  </si>
  <si>
    <t>Aktive monetare</t>
  </si>
  <si>
    <t>BILANCI</t>
  </si>
  <si>
    <t>Shenime shpieguese per zerat e Pasqyrave financiare.</t>
  </si>
  <si>
    <t xml:space="preserve">B. </t>
  </si>
  <si>
    <t xml:space="preserve">   Diferencat respektive jane reflektuar ne pasqyren e te Ardhurave dhe Shpenzimeve.</t>
  </si>
  <si>
    <t xml:space="preserve">   Gjendjet e likujditeteve ne monedhe te huaj ne daten e mbylljes se bilancit jane te vleresuara me</t>
  </si>
  <si>
    <t>transaksionit.</t>
  </si>
  <si>
    <t xml:space="preserve">   Transaksionet ne monedhe te huaj regjistrohen ne kontabilitet me kursin e dates se kryerjes se</t>
  </si>
  <si>
    <t>fiskal ne fuqi dhe konkretisht :</t>
  </si>
  <si>
    <t>mbi bazen e vleftes se mbetur ndersa normat e amortizimit jane perdorur te njellojta me ato te sistemit</t>
  </si>
  <si>
    <t>si metode te amortizimit te ndertesave metoden lineare dhe per AAM te tjera metoden e amortizimit</t>
  </si>
  <si>
    <t xml:space="preserve">     Per llogaritjen e amortizimit te AAM (SKK 5: 38) njesia jone ekonomike  ka percaktuar</t>
  </si>
  <si>
    <t>bilanc me kosto minus amortizimin e akumuluar. (SKK 5; 21)</t>
  </si>
  <si>
    <t xml:space="preserve">     Per vleresimi i mepaseshem i AAM eshte zgjedhur modeli i kostos duke i paraqitur ne </t>
  </si>
  <si>
    <t>interesat) eshte metoda e kapitalizimit ne koston e aktivit per periudhen e investimit.(SKK 5: 16)</t>
  </si>
  <si>
    <t xml:space="preserve">     Per prodhimin ose krijimin e AAM kur kjo financohet nga nje hua,kostot e huamarrjes (dhe</t>
  </si>
  <si>
    <t>eshte vleresuar me kosto. (SKK 5; 11)</t>
  </si>
  <si>
    <t xml:space="preserve">     Vleresimi fillestar i nje elementi te AAM qe ploteson kriteret per njohje si aktiv ne bilanc </t>
  </si>
  <si>
    <t xml:space="preserve">     Per percaktimin e kostos se inventareve eshte zgjedhur metoda "Cmimit mesatar" ( SKK 4; 15 )</t>
  </si>
  <si>
    <t>Politikat kontabël</t>
  </si>
  <si>
    <t>A II</t>
  </si>
  <si>
    <t xml:space="preserve">                - Parimin e krahasushmerise duke siguruar krahasimin midis dy periudhave.</t>
  </si>
  <si>
    <t xml:space="preserve">                - Parimin e qendrushmerise per te mos ndryshuar politikat e metodat kontabel</t>
  </si>
  <si>
    <t xml:space="preserve">                - Parimin e plotesise duke paraqitur nje pamje te vertete e te drejte te PF.</t>
  </si>
  <si>
    <t xml:space="preserve">                - Parimin e maturise pa optimizem te teperuar,pa nen e mbivleresim te qellimshem</t>
  </si>
  <si>
    <t xml:space="preserve">                - Parimin e paaneshmerise pa asnje influencim te qellimshem</t>
  </si>
  <si>
    <t xml:space="preserve">                - Parimin e perparesise se permbajtjes ekonomike mbi formen ligjore</t>
  </si>
  <si>
    <t xml:space="preserve">                - Parimin e paraqitjes me besnikeri</t>
  </si>
  <si>
    <t xml:space="preserve">     </t>
  </si>
  <si>
    <t>gabime materiale duke zbatuar parimet e meposhteme :</t>
  </si>
  <si>
    <t xml:space="preserve">         f) BESUSHMERIA per hartimin e Pasqyrave Financiare eshte e siguruar pasi nuk ka</t>
  </si>
  <si>
    <t>jane hartuar vetem per zera materiale.</t>
  </si>
  <si>
    <t xml:space="preserve">        e) MATERIALITETI eshte vleresuar nga ana jone dhe ne baze te tij Pasqyrat Financiare</t>
  </si>
  <si>
    <t>mjaftueshme ne fushen e kontabilitetit.</t>
  </si>
  <si>
    <t xml:space="preserve">qene te qarta dhe te kuptushme per perdorues te jashtem qe kane njohuri te pergjitheshme te </t>
  </si>
  <si>
    <t xml:space="preserve">        d) KUPTUSHMERIA e Pasqyrave Financiare eshte realizuar ne masen e plote per te </t>
  </si>
  <si>
    <t>ka mbajtur ne llogarite e saj aktivet,pasivet dhe transaksionet ekonomike te veta sipas Standarteve .</t>
  </si>
  <si>
    <t xml:space="preserve">     Parimet dhe karakteristikat cilesore te perdorura per hartimin e P.F. : (SKK 1; 37 - 69)</t>
  </si>
  <si>
    <t xml:space="preserve">     Baza e pergatitjes se PF : Te drejtat dhe detyrimet e konstatuara.(SSK 1, 35) </t>
  </si>
  <si>
    <t xml:space="preserve">     Kuadri kontabel i aplikuar : Standartet Kombetare te Kontabilitetit ne Shqiperi.(SKK 2; 49)</t>
  </si>
  <si>
    <t xml:space="preserve">     Kuadri ligjor: Ligjit 9228 dt 29.04.2004 "Per Kontabilitetin dhe Pasqyrat Financiare"</t>
  </si>
  <si>
    <t>Informacion i përgjithshëm</t>
  </si>
  <si>
    <t>A I</t>
  </si>
  <si>
    <t xml:space="preserve">                                   ( referuar paragrafeve 49 - 55 te SKK  2 )</t>
  </si>
  <si>
    <t>Shenimet Shpjeguese per Pasqyrat Financiare</t>
  </si>
  <si>
    <t>Nr</t>
  </si>
  <si>
    <t>Sasia</t>
  </si>
  <si>
    <t>Vlera</t>
  </si>
  <si>
    <t>D E K L A R A T E</t>
  </si>
  <si>
    <t>Standarteve Kombetare te Kontabilitetit.</t>
  </si>
  <si>
    <t>Hartuesi I Pasqyrave Financiare eshte :</t>
  </si>
  <si>
    <t>Totali</t>
  </si>
  <si>
    <t>8. Inventar i imet</t>
  </si>
  <si>
    <t>7. Parapagime për inventar</t>
  </si>
  <si>
    <t>Tatim fitimi i paguar, Tvsh Etj</t>
  </si>
  <si>
    <t>2/ii Tvsh</t>
  </si>
  <si>
    <t>Kliente</t>
  </si>
  <si>
    <t>Materiale te para</t>
  </si>
  <si>
    <t>2/ii</t>
  </si>
  <si>
    <t>Parapagimet per Inventar</t>
  </si>
  <si>
    <t>4/iv</t>
  </si>
  <si>
    <t>Inventar i imet</t>
  </si>
  <si>
    <t>Pasqyra e produkteve te gatshme.</t>
  </si>
  <si>
    <t>Pasqyra e materialeve te para.</t>
  </si>
  <si>
    <t>Pasqyra e parapagimeve.</t>
  </si>
  <si>
    <t>Pasqyra e inventarit te imet.</t>
  </si>
  <si>
    <t>Pajisje informatike</t>
  </si>
  <si>
    <t>Te tjera nga kontrolli</t>
  </si>
  <si>
    <t>Overdrafte bankare (Raiffeissen)</t>
  </si>
  <si>
    <t>Paga punonjesish</t>
  </si>
  <si>
    <t>Sigurimet Dhjetor 2015</t>
  </si>
  <si>
    <t>Detyrime Tatim Fitimi</t>
  </si>
  <si>
    <t>Tatim ne Burim</t>
  </si>
  <si>
    <t>Te pagueshme ndaj Furnitoreve</t>
  </si>
  <si>
    <t>Pasqyra e Furnitoreve.</t>
  </si>
  <si>
    <t>Pasqyra e klienteve.</t>
  </si>
  <si>
    <t>Kapitali Aksionar</t>
  </si>
  <si>
    <t>Fitimi i vitit financiar</t>
  </si>
  <si>
    <t>Zeri Shpenzime te tjera</t>
  </si>
  <si>
    <t>Shpz te ndryshme (Parking etj)</t>
  </si>
  <si>
    <t>Energji elektrike</t>
  </si>
  <si>
    <t>Tarifa Doganore</t>
  </si>
  <si>
    <t>Mirembajtje</t>
  </si>
  <si>
    <t>Taska vendore</t>
  </si>
  <si>
    <t>Gas + Nafte</t>
  </si>
  <si>
    <t>Siguracione</t>
  </si>
  <si>
    <t>Shpenzime Transporti</t>
  </si>
  <si>
    <t>Qera</t>
  </si>
  <si>
    <t>Telefon</t>
  </si>
  <si>
    <t>Interesa kredie dhe overdrafti</t>
  </si>
  <si>
    <t>Tipi</t>
  </si>
  <si>
    <t>Lloji</t>
  </si>
  <si>
    <t xml:space="preserve"> Administratori</t>
  </si>
  <si>
    <t>Gjendje</t>
  </si>
  <si>
    <t xml:space="preserve">      Emertimi</t>
  </si>
  <si>
    <t>Shtesa</t>
  </si>
  <si>
    <t>Pakesime</t>
  </si>
  <si>
    <t>Toka</t>
  </si>
  <si>
    <t>Ndertesa</t>
  </si>
  <si>
    <t>Mobileri pajisje zyre</t>
  </si>
  <si>
    <t>EnRel    Hydro</t>
  </si>
  <si>
    <t>Lagjia  12 Ruga Kristo   Grabocka</t>
  </si>
  <si>
    <t>nr     30</t>
  </si>
  <si>
    <t>korce</t>
  </si>
  <si>
    <t>11.03.2013</t>
  </si>
  <si>
    <t>L33915001P</t>
  </si>
  <si>
    <t>KORCE</t>
  </si>
  <si>
    <t xml:space="preserve">NDERTIM , OPERIM  </t>
  </si>
  <si>
    <t>I HIDROCENTRALEVE  ZEREC 1  &amp; ZEREC  2</t>
  </si>
  <si>
    <t>DHE TRANSMETIM</t>
  </si>
  <si>
    <t xml:space="preserve">SH.P.K </t>
  </si>
  <si>
    <t>LEJE  NJEDISARE</t>
  </si>
  <si>
    <t>LEJE  NDRETIMI</t>
  </si>
  <si>
    <t>LIDHJE ENERGJITIKE</t>
  </si>
  <si>
    <t>PIKE  LIDHJE ENERGJITIKE</t>
  </si>
  <si>
    <t>REVERSING TRANSAKTION</t>
  </si>
  <si>
    <t>LEJE ZHVILLIMORE KOMPLEKSE PER H/C</t>
  </si>
  <si>
    <t>shuma</t>
  </si>
  <si>
    <t xml:space="preserve">Shoqeria "EnRel  Hydro" Shpk  </t>
  </si>
  <si>
    <t>IRENA  JANAQ</t>
  </si>
  <si>
    <t>AUREL   NAUMI</t>
  </si>
  <si>
    <t>NIPT L 33915001P</t>
  </si>
  <si>
    <r>
      <t>Deklaroj se</t>
    </r>
    <r>
      <rPr>
        <b/>
        <sz val="12"/>
        <rFont val="Arial"/>
        <family val="2"/>
      </rPr>
      <t xml:space="preserve"> Shoqeria ""EnRel  Hydro" Shpk me NIPT  L33915001P </t>
    </r>
    <r>
      <rPr>
        <sz val="12"/>
        <rFont val="Arial"/>
        <family val="2"/>
      </rPr>
      <t xml:space="preserve">me </t>
    </r>
  </si>
  <si>
    <r>
      <t>administrator</t>
    </r>
    <r>
      <rPr>
        <b/>
        <sz val="12"/>
        <rFont val="Arial"/>
        <family val="2"/>
      </rPr>
      <t xml:space="preserve"> Z. AUREL   NAUMI</t>
    </r>
    <r>
      <rPr>
        <sz val="12"/>
        <rFont val="Arial"/>
        <family val="2"/>
      </rPr>
      <t xml:space="preserve"> dhe ortak I vetem I shoqerise I cili zoteron 100% </t>
    </r>
  </si>
  <si>
    <t>ZNJ. IRENA  JANAQ , (KONTAL E MIRATUAR ) NIPT L23907002F.</t>
  </si>
  <si>
    <t xml:space="preserve">Tvsh </t>
  </si>
  <si>
    <t>VITI 2016</t>
  </si>
  <si>
    <t>01.01.2016-31.12.2016</t>
  </si>
  <si>
    <t>20/03/2017</t>
  </si>
  <si>
    <t xml:space="preserve">        a) NJESIA EKONOMIKE RAPORTUSE  Shoqeria "EnRel Hydro" shpk, gjate vitit 2016</t>
  </si>
  <si>
    <t>kursin zyrtar te Bankaes se shqiperise me 31.12.2016</t>
  </si>
  <si>
    <t>paga</t>
  </si>
  <si>
    <t>tubo  etjera  materjale</t>
  </si>
  <si>
    <t>nafte</t>
  </si>
  <si>
    <t>sig  shoq</t>
  </si>
  <si>
    <t>qira</t>
  </si>
  <si>
    <t>pjese  kembimi + vajra motori</t>
  </si>
  <si>
    <t>pune  topografi</t>
  </si>
  <si>
    <t>sherbim  kontabel</t>
  </si>
  <si>
    <t>baronina</t>
  </si>
  <si>
    <t>shpenzime  trasporti</t>
  </si>
  <si>
    <t>kom  bankare</t>
  </si>
  <si>
    <t>tarifa taksa  vendore</t>
  </si>
  <si>
    <t xml:space="preserve">shpenzime  te  shtyra  </t>
  </si>
  <si>
    <t>sig  kontrate</t>
  </si>
  <si>
    <t>skan</t>
  </si>
  <si>
    <t>raport  vleresimi  HEC</t>
  </si>
  <si>
    <t xml:space="preserve">shpenzime  te tjera   </t>
  </si>
  <si>
    <t>totali</t>
  </si>
  <si>
    <t>procredit lek</t>
  </si>
  <si>
    <t>societe general lek</t>
  </si>
  <si>
    <t>credins</t>
  </si>
  <si>
    <t>pro credit  euro</t>
  </si>
  <si>
    <t>pro credit  usa</t>
  </si>
  <si>
    <t>me nje  kove</t>
  </si>
  <si>
    <t>kamion  viti I prodhimit 1985</t>
  </si>
  <si>
    <t>benc</t>
  </si>
  <si>
    <t>eskavator  viti 2000</t>
  </si>
  <si>
    <t>dite  magazinimi  ne  dogane</t>
  </si>
  <si>
    <t xml:space="preserve">diferenca  kur  kembimi </t>
  </si>
  <si>
    <t xml:space="preserve">qira ne pujore </t>
  </si>
  <si>
    <t>gjoba</t>
  </si>
  <si>
    <t>Pasqyra e Ndryshimeve ne Kapital Viti 2016</t>
  </si>
  <si>
    <t>aktive  ne proces</t>
  </si>
  <si>
    <t xml:space="preserve">subjekti </t>
  </si>
  <si>
    <t>enrel hydro</t>
  </si>
  <si>
    <t>nipti</t>
  </si>
  <si>
    <t>l33915001p</t>
  </si>
  <si>
    <t xml:space="preserve">iventar  31/12/2016 </t>
  </si>
  <si>
    <t xml:space="preserve">nr </t>
  </si>
  <si>
    <t xml:space="preserve">emertimi </t>
  </si>
  <si>
    <t xml:space="preserve">njesi </t>
  </si>
  <si>
    <t xml:space="preserve">sasi </t>
  </si>
  <si>
    <t>cmim</t>
  </si>
  <si>
    <t xml:space="preserve">vlere </t>
  </si>
  <si>
    <t xml:space="preserve">a d m i n i s t r a t o r i </t>
  </si>
  <si>
    <t xml:space="preserve">Aurel  Naumi </t>
  </si>
  <si>
    <t>Iventari i automjeteve ne pronesi te subjektit  2016</t>
  </si>
  <si>
    <t>furnitoret 2016</t>
  </si>
  <si>
    <t>enrel  Hydro</t>
  </si>
  <si>
    <t>klientet                          2016</t>
  </si>
  <si>
    <t>Date 20/03/2017</t>
  </si>
  <si>
    <t xml:space="preserve">te kapitalit te saj, ka hartuar Pasqyrat Financiare te vitit 2016 konform </t>
  </si>
  <si>
    <t xml:space="preserve">KOMPRESOR  I  PERDORUR </t>
  </si>
  <si>
    <t>PRESE   DRURI</t>
  </si>
  <si>
    <t>TARGA</t>
  </si>
  <si>
    <t>SASI</t>
  </si>
  <si>
    <t>Aktivet afatgjata materiale me vlere fillestare  2016</t>
  </si>
  <si>
    <t xml:space="preserve">                 Amortizimi i A A Materiale   2016</t>
  </si>
  <si>
    <t xml:space="preserve">             Vlera kontabel Netto e A.A Materiale   2016</t>
  </si>
  <si>
    <r>
      <t xml:space="preserve">SHENIM </t>
    </r>
    <r>
      <rPr>
        <b/>
        <sz val="10"/>
        <rFont val="Arial"/>
        <family val="2"/>
      </rPr>
      <t>:</t>
    </r>
  </si>
  <si>
    <t>ne mjete  kryesore  nuk  eshte  llogaritur  amortizim  se  nuk  ka hyre  ne  pune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</si>
</sst>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_L_e_k_-;\-* #,##0_L_e_k_-;_-* &quot;-&quot;??_L_e_k_-;_-@_-"/>
    <numFmt numFmtId="167" formatCode="_(* #,##0.0_);_(* \(#,##0.0\);_(* &quot;-&quot;??_);_(@_)"/>
    <numFmt numFmtId="168" formatCode="0.0"/>
  </numFmts>
  <fonts count="43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Calibri"/>
      <family val="2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4"/>
      <name val="Times New Roman"/>
      <family val="1"/>
    </font>
    <font>
      <sz val="14"/>
      <color rgb="FF000000"/>
      <name val="Times New Roman"/>
      <family val="1"/>
    </font>
    <font>
      <u/>
      <sz val="14"/>
      <name val="Times New Roman"/>
      <family val="1"/>
    </font>
    <font>
      <sz val="22"/>
      <name val="Times New Roman"/>
      <family val="1"/>
    </font>
    <font>
      <sz val="22"/>
      <color rgb="FF000000"/>
      <name val="Times New Roman"/>
      <family val="1"/>
    </font>
    <font>
      <b/>
      <sz val="22"/>
      <name val="Times New Roman"/>
      <family val="1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CE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Arial"/>
      <family val="2"/>
    </font>
    <font>
      <sz val="10"/>
      <color rgb="FF00B050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8" fillId="0" borderId="0"/>
    <xf numFmtId="165" fontId="18" fillId="0" borderId="0" applyFont="0" applyFill="0" applyBorder="0" applyAlignment="0" applyProtection="0"/>
    <xf numFmtId="0" fontId="32" fillId="0" borderId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06">
    <xf numFmtId="0" fontId="0" fillId="0" borderId="0" xfId="0"/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textRotation="180" wrapText="1"/>
    </xf>
    <xf numFmtId="0" fontId="4" fillId="0" borderId="0" xfId="0" applyFont="1"/>
    <xf numFmtId="0" fontId="2" fillId="0" borderId="0" xfId="0" applyFont="1"/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0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0" xfId="0" applyFont="1" applyBorder="1"/>
    <xf numFmtId="0" fontId="10" fillId="0" borderId="11" xfId="0" applyFont="1" applyBorder="1"/>
    <xf numFmtId="0" fontId="10" fillId="0" borderId="6" xfId="0" applyFont="1" applyBorder="1"/>
    <xf numFmtId="0" fontId="10" fillId="0" borderId="16" xfId="0" applyFont="1" applyBorder="1"/>
    <xf numFmtId="0" fontId="11" fillId="0" borderId="0" xfId="0" applyFont="1" applyBorder="1"/>
    <xf numFmtId="0" fontId="11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3" fillId="0" borderId="0" xfId="0" applyFont="1"/>
    <xf numFmtId="0" fontId="13" fillId="0" borderId="10" xfId="0" applyFont="1" applyBorder="1"/>
    <xf numFmtId="0" fontId="13" fillId="0" borderId="0" xfId="0" applyFont="1" applyBorder="1"/>
    <xf numFmtId="0" fontId="12" fillId="0" borderId="0" xfId="0" applyFont="1" applyBorder="1"/>
    <xf numFmtId="0" fontId="13" fillId="0" borderId="11" xfId="0" applyFont="1" applyBorder="1"/>
    <xf numFmtId="0" fontId="4" fillId="0" borderId="0" xfId="0" applyFont="1" applyAlignment="1">
      <alignment horizontal="center" vertical="center"/>
    </xf>
    <xf numFmtId="43" fontId="1" fillId="0" borderId="3" xfId="1" applyFont="1" applyBorder="1" applyAlignment="1">
      <alignment horizontal="center" vertical="top"/>
    </xf>
    <xf numFmtId="43" fontId="2" fillId="0" borderId="3" xfId="1" applyFont="1" applyBorder="1" applyAlignment="1">
      <alignment horizontal="center" vertical="top"/>
    </xf>
    <xf numFmtId="0" fontId="10" fillId="0" borderId="17" xfId="0" applyFont="1" applyBorder="1"/>
    <xf numFmtId="0" fontId="1" fillId="0" borderId="10" xfId="0" applyFont="1" applyBorder="1"/>
    <xf numFmtId="164" fontId="4" fillId="0" borderId="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top"/>
    </xf>
    <xf numFmtId="164" fontId="7" fillId="0" borderId="3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top"/>
    </xf>
    <xf numFmtId="164" fontId="7" fillId="0" borderId="3" xfId="1" applyNumberFormat="1" applyFont="1" applyBorder="1" applyAlignment="1">
      <alignment horizontal="right" vertical="top"/>
    </xf>
    <xf numFmtId="164" fontId="7" fillId="0" borderId="3" xfId="1" applyNumberFormat="1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center" vertical="top"/>
    </xf>
    <xf numFmtId="164" fontId="1" fillId="0" borderId="3" xfId="1" applyNumberFormat="1" applyFont="1" applyBorder="1" applyAlignment="1">
      <alignment horizontal="center" vertical="top" wrapText="1"/>
    </xf>
    <xf numFmtId="164" fontId="0" fillId="0" borderId="2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horizontal="left" vertical="top" wrapText="1"/>
    </xf>
    <xf numFmtId="164" fontId="0" fillId="0" borderId="3" xfId="1" applyNumberFormat="1" applyFont="1" applyBorder="1" applyAlignment="1">
      <alignment horizontal="left" vertical="top"/>
    </xf>
    <xf numFmtId="164" fontId="2" fillId="0" borderId="3" xfId="1" applyNumberFormat="1" applyFont="1" applyBorder="1" applyAlignment="1">
      <alignment horizontal="left" vertical="top" wrapText="1"/>
    </xf>
    <xf numFmtId="164" fontId="2" fillId="0" borderId="3" xfId="1" applyNumberFormat="1" applyFont="1" applyBorder="1" applyAlignment="1">
      <alignment horizontal="left" vertical="top"/>
    </xf>
    <xf numFmtId="0" fontId="18" fillId="0" borderId="0" xfId="2"/>
    <xf numFmtId="0" fontId="18" fillId="0" borderId="0" xfId="2" applyBorder="1"/>
    <xf numFmtId="0" fontId="18" fillId="0" borderId="20" xfId="2" applyBorder="1"/>
    <xf numFmtId="0" fontId="21" fillId="0" borderId="5" xfId="2" applyFont="1" applyBorder="1"/>
    <xf numFmtId="0" fontId="18" fillId="0" borderId="5" xfId="2" applyBorder="1"/>
    <xf numFmtId="0" fontId="18" fillId="0" borderId="19" xfId="2" applyBorder="1"/>
    <xf numFmtId="0" fontId="18" fillId="0" borderId="22" xfId="2" applyBorder="1"/>
    <xf numFmtId="0" fontId="21" fillId="0" borderId="0" xfId="2" applyFont="1"/>
    <xf numFmtId="0" fontId="15" fillId="0" borderId="0" xfId="2" applyFont="1" applyAlignment="1">
      <alignment horizontal="left" vertical="center"/>
    </xf>
    <xf numFmtId="0" fontId="22" fillId="0" borderId="22" xfId="2" applyFont="1" applyBorder="1"/>
    <xf numFmtId="0" fontId="22" fillId="0" borderId="0" xfId="2" applyFont="1"/>
    <xf numFmtId="0" fontId="23" fillId="0" borderId="0" xfId="2" applyFont="1"/>
    <xf numFmtId="0" fontId="20" fillId="0" borderId="0" xfId="2" applyFont="1"/>
    <xf numFmtId="0" fontId="24" fillId="0" borderId="0" xfId="2" applyFont="1" applyAlignment="1">
      <alignment horizontal="right"/>
    </xf>
    <xf numFmtId="166" fontId="24" fillId="0" borderId="0" xfId="3" applyNumberFormat="1" applyFont="1"/>
    <xf numFmtId="0" fontId="24" fillId="0" borderId="0" xfId="2" applyFont="1"/>
    <xf numFmtId="0" fontId="22" fillId="0" borderId="0" xfId="2" applyFont="1" applyAlignment="1">
      <alignment horizontal="right"/>
    </xf>
    <xf numFmtId="166" fontId="22" fillId="0" borderId="0" xfId="3" applyNumberFormat="1" applyFont="1"/>
    <xf numFmtId="0" fontId="18" fillId="0" borderId="22" xfId="2" applyFont="1" applyBorder="1"/>
    <xf numFmtId="0" fontId="25" fillId="0" borderId="22" xfId="2" applyFont="1" applyBorder="1" applyAlignment="1">
      <alignment horizontal="left"/>
    </xf>
    <xf numFmtId="0" fontId="25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7" fillId="0" borderId="0" xfId="2" applyFont="1"/>
    <xf numFmtId="0" fontId="22" fillId="0" borderId="0" xfId="2" applyFont="1" applyBorder="1"/>
    <xf numFmtId="0" fontId="24" fillId="0" borderId="0" xfId="2" applyFont="1" applyBorder="1"/>
    <xf numFmtId="0" fontId="22" fillId="0" borderId="5" xfId="2" applyFont="1" applyBorder="1"/>
    <xf numFmtId="0" fontId="24" fillId="0" borderId="5" xfId="2" applyFont="1" applyBorder="1"/>
    <xf numFmtId="0" fontId="22" fillId="0" borderId="17" xfId="2" applyFont="1" applyBorder="1"/>
    <xf numFmtId="0" fontId="22" fillId="0" borderId="20" xfId="2" applyFont="1" applyBorder="1"/>
    <xf numFmtId="0" fontId="24" fillId="0" borderId="19" xfId="2" applyFont="1" applyBorder="1"/>
    <xf numFmtId="0" fontId="19" fillId="0" borderId="0" xfId="2" applyFont="1" applyBorder="1" applyAlignment="1">
      <alignment horizontal="center"/>
    </xf>
    <xf numFmtId="0" fontId="24" fillId="0" borderId="22" xfId="2" applyFont="1" applyBorder="1" applyAlignment="1">
      <alignment horizontal="center"/>
    </xf>
    <xf numFmtId="166" fontId="24" fillId="0" borderId="0" xfId="3" applyNumberFormat="1" applyFont="1" applyBorder="1"/>
    <xf numFmtId="0" fontId="24" fillId="0" borderId="0" xfId="2" applyFont="1" applyBorder="1" applyAlignment="1">
      <alignment horizontal="right"/>
    </xf>
    <xf numFmtId="166" fontId="24" fillId="0" borderId="0" xfId="3" applyNumberFormat="1" applyFont="1" applyAlignment="1">
      <alignment horizontal="right"/>
    </xf>
    <xf numFmtId="166" fontId="22" fillId="0" borderId="0" xfId="3" applyNumberFormat="1" applyFont="1" applyAlignment="1"/>
    <xf numFmtId="166" fontId="0" fillId="0" borderId="22" xfId="3" applyNumberFormat="1" applyFont="1" applyBorder="1" applyAlignment="1"/>
    <xf numFmtId="166" fontId="18" fillId="0" borderId="0" xfId="3" applyNumberFormat="1" applyFont="1"/>
    <xf numFmtId="166" fontId="22" fillId="0" borderId="0" xfId="3" applyNumberFormat="1" applyFont="1" applyBorder="1" applyAlignment="1">
      <alignment horizontal="right"/>
    </xf>
    <xf numFmtId="166" fontId="24" fillId="0" borderId="0" xfId="2" applyNumberFormat="1" applyFont="1" applyBorder="1"/>
    <xf numFmtId="166" fontId="24" fillId="0" borderId="0" xfId="3" applyNumberFormat="1" applyFont="1" applyBorder="1" applyAlignment="1">
      <alignment horizontal="right"/>
    </xf>
    <xf numFmtId="166" fontId="22" fillId="0" borderId="0" xfId="3" applyNumberFormat="1" applyFont="1" applyBorder="1"/>
    <xf numFmtId="166" fontId="22" fillId="0" borderId="0" xfId="3" applyNumberFormat="1" applyFont="1" applyBorder="1" applyAlignment="1"/>
    <xf numFmtId="0" fontId="16" fillId="0" borderId="0" xfId="2" applyFont="1" applyBorder="1"/>
    <xf numFmtId="0" fontId="23" fillId="0" borderId="0" xfId="2" applyFont="1" applyBorder="1"/>
    <xf numFmtId="0" fontId="18" fillId="0" borderId="0" xfId="2" applyFont="1" applyBorder="1"/>
    <xf numFmtId="0" fontId="17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8" fillId="0" borderId="5" xfId="2" applyFont="1" applyBorder="1"/>
    <xf numFmtId="0" fontId="18" fillId="0" borderId="0" xfId="2" applyFont="1"/>
    <xf numFmtId="0" fontId="26" fillId="0" borderId="0" xfId="2" applyFont="1" applyBorder="1"/>
    <xf numFmtId="0" fontId="26" fillId="0" borderId="22" xfId="2" applyFont="1" applyBorder="1"/>
    <xf numFmtId="0" fontId="26" fillId="0" borderId="0" xfId="2" applyFont="1" applyFill="1" applyBorder="1"/>
    <xf numFmtId="0" fontId="27" fillId="0" borderId="0" xfId="2" applyFont="1" applyBorder="1"/>
    <xf numFmtId="0" fontId="23" fillId="0" borderId="0" xfId="2" applyFont="1" applyBorder="1" applyAlignment="1">
      <alignment vertical="center"/>
    </xf>
    <xf numFmtId="0" fontId="23" fillId="0" borderId="0" xfId="2" applyFont="1" applyBorder="1" applyAlignment="1">
      <alignment horizontal="center" vertical="center"/>
    </xf>
    <xf numFmtId="0" fontId="26" fillId="0" borderId="0" xfId="2" applyFont="1" applyBorder="1" applyAlignment="1">
      <alignment horizontal="right"/>
    </xf>
    <xf numFmtId="0" fontId="26" fillId="0" borderId="0" xfId="2" applyFont="1" applyBorder="1" applyAlignment="1">
      <alignment horizontal="right" vertical="center"/>
    </xf>
    <xf numFmtId="0" fontId="27" fillId="0" borderId="22" xfId="2" applyFont="1" applyBorder="1"/>
    <xf numFmtId="0" fontId="18" fillId="0" borderId="18" xfId="2" applyBorder="1"/>
    <xf numFmtId="0" fontId="18" fillId="0" borderId="17" xfId="2" applyBorder="1"/>
    <xf numFmtId="3" fontId="18" fillId="0" borderId="0" xfId="5" applyNumberFormat="1" applyFill="1" applyBorder="1"/>
    <xf numFmtId="0" fontId="22" fillId="0" borderId="0" xfId="2" applyFont="1" applyFill="1"/>
    <xf numFmtId="164" fontId="22" fillId="0" borderId="0" xfId="1" applyNumberFormat="1" applyFont="1" applyAlignment="1">
      <alignment horizontal="center"/>
    </xf>
    <xf numFmtId="164" fontId="22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left"/>
    </xf>
    <xf numFmtId="164" fontId="22" fillId="0" borderId="0" xfId="1" applyNumberFormat="1" applyFont="1"/>
    <xf numFmtId="164" fontId="24" fillId="0" borderId="0" xfId="1" applyNumberFormat="1" applyFont="1"/>
    <xf numFmtId="164" fontId="24" fillId="0" borderId="0" xfId="1" applyNumberFormat="1" applyFont="1" applyAlignment="1">
      <alignment horizontal="center"/>
    </xf>
    <xf numFmtId="0" fontId="15" fillId="0" borderId="0" xfId="2" applyFont="1"/>
    <xf numFmtId="0" fontId="29" fillId="0" borderId="0" xfId="2" applyFont="1"/>
    <xf numFmtId="0" fontId="18" fillId="0" borderId="21" xfId="2" applyBorder="1"/>
    <xf numFmtId="0" fontId="18" fillId="0" borderId="21" xfId="2" applyFont="1" applyBorder="1"/>
    <xf numFmtId="0" fontId="18" fillId="0" borderId="25" xfId="2" applyBorder="1"/>
    <xf numFmtId="0" fontId="18" fillId="0" borderId="26" xfId="2" applyBorder="1"/>
    <xf numFmtId="0" fontId="29" fillId="0" borderId="22" xfId="2" applyFont="1" applyBorder="1"/>
    <xf numFmtId="0" fontId="31" fillId="0" borderId="0" xfId="2" applyFont="1"/>
    <xf numFmtId="0" fontId="31" fillId="0" borderId="0" xfId="6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164" fontId="4" fillId="0" borderId="3" xfId="1" applyNumberFormat="1" applyFont="1" applyBorder="1" applyAlignment="1">
      <alignment horizontal="center" vertical="center"/>
    </xf>
    <xf numFmtId="164" fontId="22" fillId="0" borderId="0" xfId="1" applyNumberFormat="1" applyFont="1" applyBorder="1"/>
    <xf numFmtId="164" fontId="24" fillId="0" borderId="0" xfId="1" applyNumberFormat="1" applyFont="1" applyBorder="1"/>
    <xf numFmtId="164" fontId="22" fillId="0" borderId="0" xfId="1" applyNumberFormat="1" applyFont="1" applyAlignment="1"/>
    <xf numFmtId="164" fontId="24" fillId="0" borderId="0" xfId="1" applyNumberFormat="1" applyFont="1" applyAlignment="1">
      <alignment horizontal="right"/>
    </xf>
    <xf numFmtId="164" fontId="24" fillId="0" borderId="0" xfId="1" applyNumberFormat="1" applyFont="1" applyAlignment="1"/>
    <xf numFmtId="164" fontId="24" fillId="0" borderId="0" xfId="2" applyNumberFormat="1" applyFont="1"/>
    <xf numFmtId="164" fontId="18" fillId="0" borderId="0" xfId="1" applyNumberFormat="1" applyFont="1" applyBorder="1"/>
    <xf numFmtId="164" fontId="22" fillId="0" borderId="0" xfId="1" applyNumberFormat="1" applyFont="1" applyBorder="1" applyAlignment="1">
      <alignment horizontal="center"/>
    </xf>
    <xf numFmtId="0" fontId="22" fillId="0" borderId="0" xfId="2" applyFont="1" applyAlignment="1">
      <alignment horizontal="left"/>
    </xf>
    <xf numFmtId="0" fontId="0" fillId="0" borderId="0" xfId="0" applyFill="1" applyBorder="1"/>
    <xf numFmtId="3" fontId="35" fillId="0" borderId="0" xfId="5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64" fontId="0" fillId="0" borderId="0" xfId="7" applyNumberFormat="1" applyFont="1"/>
    <xf numFmtId="164" fontId="0" fillId="0" borderId="21" xfId="7" applyNumberFormat="1" applyFont="1" applyBorder="1"/>
    <xf numFmtId="164" fontId="21" fillId="0" borderId="0" xfId="2" applyNumberFormat="1" applyFont="1"/>
    <xf numFmtId="0" fontId="21" fillId="0" borderId="23" xfId="2" applyFont="1" applyBorder="1"/>
    <xf numFmtId="0" fontId="21" fillId="0" borderId="24" xfId="2" applyFont="1" applyBorder="1"/>
    <xf numFmtId="0" fontId="34" fillId="0" borderId="0" xfId="2" applyFont="1"/>
    <xf numFmtId="0" fontId="18" fillId="0" borderId="23" xfId="2" applyBorder="1"/>
    <xf numFmtId="0" fontId="18" fillId="0" borderId="23" xfId="2" applyFont="1" applyBorder="1"/>
    <xf numFmtId="164" fontId="0" fillId="0" borderId="23" xfId="7" applyNumberFormat="1" applyFont="1" applyBorder="1"/>
    <xf numFmtId="164" fontId="21" fillId="0" borderId="24" xfId="7" applyNumberFormat="1" applyFont="1" applyBorder="1"/>
    <xf numFmtId="0" fontId="21" fillId="0" borderId="0" xfId="4" applyFont="1"/>
    <xf numFmtId="0" fontId="34" fillId="0" borderId="0" xfId="4" applyFont="1"/>
    <xf numFmtId="0" fontId="28" fillId="0" borderId="0" xfId="4"/>
    <xf numFmtId="0" fontId="21" fillId="0" borderId="23" xfId="4" applyFont="1" applyBorder="1"/>
    <xf numFmtId="0" fontId="21" fillId="0" borderId="24" xfId="4" applyFont="1" applyBorder="1"/>
    <xf numFmtId="14" fontId="21" fillId="0" borderId="24" xfId="4" applyNumberFormat="1" applyFont="1" applyBorder="1"/>
    <xf numFmtId="0" fontId="30" fillId="0" borderId="21" xfId="4" applyFont="1" applyBorder="1"/>
    <xf numFmtId="0" fontId="28" fillId="0" borderId="21" xfId="4" applyBorder="1"/>
    <xf numFmtId="164" fontId="0" fillId="0" borderId="21" xfId="8" applyNumberFormat="1" applyFont="1" applyBorder="1"/>
    <xf numFmtId="9" fontId="28" fillId="0" borderId="0" xfId="4" applyNumberFormat="1"/>
    <xf numFmtId="43" fontId="28" fillId="0" borderId="0" xfId="4" applyNumberFormat="1"/>
    <xf numFmtId="0" fontId="21" fillId="0" borderId="21" xfId="4" applyFont="1" applyBorder="1"/>
    <xf numFmtId="164" fontId="21" fillId="0" borderId="21" xfId="8" applyNumberFormat="1" applyFont="1" applyBorder="1"/>
    <xf numFmtId="167" fontId="0" fillId="0" borderId="21" xfId="8" applyNumberFormat="1" applyFont="1" applyBorder="1"/>
    <xf numFmtId="167" fontId="21" fillId="0" borderId="21" xfId="8" applyNumberFormat="1" applyFont="1" applyBorder="1"/>
    <xf numFmtId="164" fontId="28" fillId="0" borderId="0" xfId="4" applyNumberFormat="1"/>
    <xf numFmtId="0" fontId="38" fillId="0" borderId="0" xfId="4" applyFont="1"/>
    <xf numFmtId="0" fontId="27" fillId="0" borderId="0" xfId="4" applyFont="1"/>
    <xf numFmtId="0" fontId="21" fillId="0" borderId="0" xfId="2" applyFont="1" applyBorder="1"/>
    <xf numFmtId="164" fontId="18" fillId="0" borderId="0" xfId="2" applyNumberFormat="1" applyBorder="1"/>
    <xf numFmtId="1" fontId="18" fillId="0" borderId="0" xfId="2" applyNumberFormat="1" applyBorder="1"/>
    <xf numFmtId="168" fontId="18" fillId="0" borderId="0" xfId="2" applyNumberFormat="1" applyBorder="1"/>
    <xf numFmtId="0" fontId="36" fillId="0" borderId="0" xfId="2" applyFont="1" applyBorder="1"/>
    <xf numFmtId="0" fontId="36" fillId="0" borderId="0" xfId="2" applyFont="1" applyFill="1" applyBorder="1"/>
    <xf numFmtId="0" fontId="30" fillId="0" borderId="0" xfId="2" applyFont="1" applyBorder="1"/>
    <xf numFmtId="167" fontId="30" fillId="0" borderId="0" xfId="7" applyNumberFormat="1" applyFont="1" applyBorder="1"/>
    <xf numFmtId="164" fontId="30" fillId="0" borderId="0" xfId="7" applyNumberFormat="1" applyFont="1" applyBorder="1"/>
    <xf numFmtId="2" fontId="30" fillId="0" borderId="0" xfId="2" applyNumberFormat="1" applyFont="1" applyBorder="1"/>
    <xf numFmtId="0" fontId="33" fillId="0" borderId="0" xfId="2" applyFont="1" applyBorder="1"/>
    <xf numFmtId="164" fontId="0" fillId="0" borderId="0" xfId="7" applyNumberFormat="1" applyFont="1" applyBorder="1"/>
    <xf numFmtId="0" fontId="37" fillId="0" borderId="0" xfId="2" applyFont="1" applyBorder="1"/>
    <xf numFmtId="164" fontId="37" fillId="0" borderId="0" xfId="7" applyNumberFormat="1" applyFont="1" applyBorder="1"/>
    <xf numFmtId="43" fontId="0" fillId="0" borderId="0" xfId="7" applyNumberFormat="1" applyFont="1" applyBorder="1"/>
    <xf numFmtId="1" fontId="37" fillId="0" borderId="0" xfId="7" applyNumberFormat="1" applyFont="1" applyBorder="1"/>
    <xf numFmtId="1" fontId="30" fillId="0" borderId="0" xfId="7" applyNumberFormat="1" applyFont="1" applyBorder="1"/>
    <xf numFmtId="164" fontId="21" fillId="0" borderId="0" xfId="7" applyNumberFormat="1" applyFont="1" applyBorder="1"/>
    <xf numFmtId="0" fontId="30" fillId="0" borderId="0" xfId="2" applyFont="1" applyFill="1" applyBorder="1"/>
    <xf numFmtId="0" fontId="37" fillId="0" borderId="0" xfId="2" applyFont="1" applyFill="1" applyBorder="1"/>
    <xf numFmtId="164" fontId="37" fillId="0" borderId="0" xfId="7" applyNumberFormat="1" applyFont="1" applyFill="1" applyBorder="1"/>
    <xf numFmtId="43" fontId="0" fillId="0" borderId="0" xfId="7" applyNumberFormat="1" applyFont="1" applyFill="1" applyBorder="1"/>
    <xf numFmtId="164" fontId="33" fillId="0" borderId="0" xfId="7" applyNumberFormat="1" applyFont="1" applyBorder="1"/>
    <xf numFmtId="0" fontId="0" fillId="0" borderId="21" xfId="0" applyBorder="1"/>
    <xf numFmtId="0" fontId="0" fillId="0" borderId="27" xfId="0" applyFill="1" applyBorder="1"/>
    <xf numFmtId="0" fontId="18" fillId="0" borderId="28" xfId="0" applyFont="1" applyFill="1" applyBorder="1"/>
    <xf numFmtId="0" fontId="0" fillId="0" borderId="28" xfId="0" applyFill="1" applyBorder="1"/>
    <xf numFmtId="0" fontId="18" fillId="0" borderId="21" xfId="0" applyFont="1" applyFill="1" applyBorder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18" fillId="0" borderId="0" xfId="0" applyFont="1" applyBorder="1"/>
    <xf numFmtId="0" fontId="39" fillId="0" borderId="0" xfId="0" applyFont="1" applyBorder="1"/>
    <xf numFmtId="0" fontId="27" fillId="0" borderId="0" xfId="2" applyFont="1" applyAlignment="1">
      <alignment horizontal="right"/>
    </xf>
    <xf numFmtId="0" fontId="17" fillId="0" borderId="22" xfId="2" applyFont="1" applyBorder="1" applyAlignment="1">
      <alignment vertical="center"/>
    </xf>
    <xf numFmtId="0" fontId="24" fillId="0" borderId="7" xfId="2" applyFont="1" applyBorder="1"/>
    <xf numFmtId="0" fontId="24" fillId="0" borderId="8" xfId="2" applyFont="1" applyBorder="1"/>
    <xf numFmtId="0" fontId="17" fillId="0" borderId="8" xfId="2" applyFont="1" applyBorder="1"/>
    <xf numFmtId="0" fontId="22" fillId="0" borderId="8" xfId="2" applyFont="1" applyBorder="1"/>
    <xf numFmtId="0" fontId="22" fillId="0" borderId="9" xfId="2" applyFont="1" applyBorder="1"/>
    <xf numFmtId="0" fontId="24" fillId="0" borderId="10" xfId="2" applyFont="1" applyBorder="1"/>
    <xf numFmtId="0" fontId="22" fillId="0" borderId="11" xfId="2" applyFont="1" applyBorder="1"/>
    <xf numFmtId="0" fontId="16" fillId="0" borderId="0" xfId="2" applyFont="1" applyBorder="1" applyAlignment="1">
      <alignment horizontal="left"/>
    </xf>
    <xf numFmtId="0" fontId="22" fillId="0" borderId="10" xfId="2" applyFont="1" applyBorder="1"/>
    <xf numFmtId="0" fontId="25" fillId="0" borderId="0" xfId="2" applyFont="1" applyBorder="1" applyAlignment="1">
      <alignment horizontal="left"/>
    </xf>
    <xf numFmtId="0" fontId="25" fillId="0" borderId="11" xfId="2" applyFont="1" applyBorder="1" applyAlignment="1">
      <alignment horizontal="left"/>
    </xf>
    <xf numFmtId="164" fontId="16" fillId="0" borderId="0" xfId="1" applyNumberFormat="1" applyFont="1" applyBorder="1" applyAlignment="1">
      <alignment horizontal="left"/>
    </xf>
    <xf numFmtId="0" fontId="18" fillId="0" borderId="10" xfId="2" applyBorder="1"/>
    <xf numFmtId="0" fontId="22" fillId="0" borderId="0" xfId="2" applyFont="1" applyBorder="1" applyAlignment="1">
      <alignment horizontal="right"/>
    </xf>
    <xf numFmtId="0" fontId="18" fillId="0" borderId="11" xfId="2" applyBorder="1"/>
    <xf numFmtId="0" fontId="18" fillId="0" borderId="12" xfId="2" applyBorder="1"/>
    <xf numFmtId="0" fontId="18" fillId="0" borderId="13" xfId="2" applyBorder="1"/>
    <xf numFmtId="0" fontId="21" fillId="0" borderId="13" xfId="2" applyFont="1" applyBorder="1"/>
    <xf numFmtId="0" fontId="18" fillId="0" borderId="14" xfId="2" applyBorder="1"/>
    <xf numFmtId="0" fontId="18" fillId="0" borderId="0" xfId="0" applyFont="1" applyFill="1" applyBorder="1"/>
    <xf numFmtId="0" fontId="5" fillId="0" borderId="29" xfId="0" applyFont="1" applyBorder="1" applyAlignment="1">
      <alignment horizontal="left" vertical="center"/>
    </xf>
    <xf numFmtId="0" fontId="22" fillId="0" borderId="30" xfId="2" applyFont="1" applyBorder="1"/>
    <xf numFmtId="0" fontId="0" fillId="0" borderId="18" xfId="0" applyFill="1" applyBorder="1"/>
    <xf numFmtId="0" fontId="0" fillId="0" borderId="20" xfId="0" applyBorder="1"/>
    <xf numFmtId="0" fontId="22" fillId="0" borderId="28" xfId="2" applyFont="1" applyBorder="1"/>
    <xf numFmtId="0" fontId="4" fillId="0" borderId="21" xfId="0" applyFont="1" applyBorder="1" applyAlignment="1">
      <alignment vertical="center"/>
    </xf>
    <xf numFmtId="0" fontId="33" fillId="0" borderId="0" xfId="0" applyFont="1"/>
    <xf numFmtId="0" fontId="33" fillId="0" borderId="21" xfId="0" applyFont="1" applyBorder="1"/>
    <xf numFmtId="0" fontId="4" fillId="0" borderId="0" xfId="0" applyFont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18" fillId="0" borderId="7" xfId="2" applyBorder="1"/>
    <xf numFmtId="0" fontId="18" fillId="0" borderId="8" xfId="2" applyBorder="1"/>
    <xf numFmtId="0" fontId="0" fillId="0" borderId="9" xfId="0" applyBorder="1"/>
    <xf numFmtId="0" fontId="15" fillId="0" borderId="10" xfId="2" applyFont="1" applyBorder="1" applyAlignment="1">
      <alignment horizontal="left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0" fillId="0" borderId="11" xfId="0" applyBorder="1"/>
    <xf numFmtId="0" fontId="15" fillId="0" borderId="0" xfId="2" applyFont="1" applyBorder="1" applyAlignment="1">
      <alignment horizontal="left" vertical="center"/>
    </xf>
    <xf numFmtId="0" fontId="17" fillId="0" borderId="10" xfId="2" applyFont="1" applyBorder="1"/>
    <xf numFmtId="0" fontId="17" fillId="0" borderId="0" xfId="2" applyFont="1" applyBorder="1"/>
    <xf numFmtId="0" fontId="4" fillId="0" borderId="1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7" fillId="0" borderId="0" xfId="2" applyFont="1" applyBorder="1" applyAlignment="1">
      <alignment horizontal="right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4" xfId="0" applyBorder="1"/>
    <xf numFmtId="0" fontId="0" fillId="0" borderId="22" xfId="0" applyFill="1" applyBorder="1"/>
    <xf numFmtId="0" fontId="0" fillId="0" borderId="0" xfId="0" applyFont="1" applyBorder="1"/>
    <xf numFmtId="0" fontId="0" fillId="0" borderId="0" xfId="0" applyFont="1" applyFill="1" applyBorder="1"/>
    <xf numFmtId="0" fontId="18" fillId="0" borderId="22" xfId="0" applyFont="1" applyFill="1" applyBorder="1"/>
    <xf numFmtId="0" fontId="0" fillId="0" borderId="22" xfId="0" applyBorder="1"/>
    <xf numFmtId="0" fontId="40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22" fillId="0" borderId="0" xfId="2" applyFont="1" applyFill="1" applyBorder="1"/>
    <xf numFmtId="0" fontId="18" fillId="0" borderId="0" xfId="4" applyFont="1"/>
    <xf numFmtId="0" fontId="41" fillId="0" borderId="0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2" applyFont="1" applyBorder="1" applyAlignment="1">
      <alignment horizontal="center"/>
    </xf>
    <xf numFmtId="0" fontId="21" fillId="0" borderId="0" xfId="2" applyFont="1" applyAlignment="1">
      <alignment horizontal="center"/>
    </xf>
    <xf numFmtId="164" fontId="33" fillId="0" borderId="0" xfId="7" applyNumberFormat="1" applyFont="1" applyBorder="1" applyAlignment="1">
      <alignment horizontal="center"/>
    </xf>
    <xf numFmtId="0" fontId="21" fillId="0" borderId="0" xfId="2" applyFont="1" applyAlignment="1"/>
    <xf numFmtId="0" fontId="31" fillId="0" borderId="0" xfId="2" applyFont="1" applyAlignment="1">
      <alignment horizontal="center"/>
    </xf>
    <xf numFmtId="0" fontId="21" fillId="0" borderId="0" xfId="2" applyFont="1" applyBorder="1" applyAlignment="1"/>
  </cellXfs>
  <cellStyles count="9">
    <cellStyle name="Comma" xfId="1" builtinId="3"/>
    <cellStyle name="Comma 2" xfId="3"/>
    <cellStyle name="Comma 3" xfId="7"/>
    <cellStyle name="Comma 4" xfId="8"/>
    <cellStyle name="Comma_21.Aktivet Afatgjata Materiale  09" xfId="5"/>
    <cellStyle name="Normal" xfId="0" builtinId="0"/>
    <cellStyle name="Normal 2" xfId="2"/>
    <cellStyle name="Normal 3" xfId="4"/>
    <cellStyle name="Normal_asn_2009 Propozim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35"/>
    </sheetView>
  </sheetViews>
  <sheetFormatPr defaultRowHeight="18.75"/>
  <cols>
    <col min="1" max="2" width="9.140625" style="34"/>
    <col min="3" max="4" width="9.140625" style="34" customWidth="1"/>
    <col min="5" max="16384" width="9.140625" style="34"/>
  </cols>
  <sheetData>
    <row r="1" spans="1:11">
      <c r="A1" s="31"/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>
      <c r="A2" s="35"/>
      <c r="B2" s="30" t="s">
        <v>172</v>
      </c>
      <c r="E2" s="286" t="s">
        <v>339</v>
      </c>
      <c r="F2" s="286"/>
      <c r="G2" s="286"/>
      <c r="H2" s="286"/>
      <c r="I2" s="286"/>
      <c r="J2" s="36"/>
      <c r="K2" s="37"/>
    </row>
    <row r="3" spans="1:11">
      <c r="A3" s="35"/>
      <c r="B3" s="30"/>
      <c r="E3" s="53"/>
      <c r="F3" s="53"/>
      <c r="G3" s="53"/>
      <c r="H3" s="53"/>
      <c r="I3" s="36"/>
      <c r="J3" s="36"/>
      <c r="K3" s="37"/>
    </row>
    <row r="4" spans="1:11">
      <c r="A4" s="35"/>
      <c r="B4" s="30" t="s">
        <v>181</v>
      </c>
      <c r="E4" s="286" t="s">
        <v>340</v>
      </c>
      <c r="F4" s="286"/>
      <c r="G4" s="286"/>
      <c r="H4" s="286"/>
      <c r="I4" s="286"/>
      <c r="J4" s="36"/>
      <c r="K4" s="37"/>
    </row>
    <row r="5" spans="1:11">
      <c r="A5" s="35"/>
      <c r="B5" s="30"/>
      <c r="E5" s="285" t="s">
        <v>341</v>
      </c>
      <c r="F5" s="285"/>
      <c r="G5" s="285"/>
      <c r="H5" s="285"/>
      <c r="I5" s="285"/>
      <c r="J5" s="36"/>
      <c r="K5" s="37"/>
    </row>
    <row r="6" spans="1:11">
      <c r="A6" s="35"/>
      <c r="B6" s="30"/>
      <c r="E6" s="36"/>
      <c r="F6" s="36"/>
      <c r="G6" s="285" t="s">
        <v>342</v>
      </c>
      <c r="H6" s="285"/>
      <c r="I6" s="285"/>
      <c r="J6" s="36"/>
      <c r="K6" s="37"/>
    </row>
    <row r="7" spans="1:11">
      <c r="A7" s="35"/>
      <c r="B7" s="30"/>
      <c r="E7" s="36"/>
      <c r="F7" s="36"/>
      <c r="G7" s="36"/>
      <c r="H7" s="36"/>
      <c r="I7" s="36"/>
      <c r="J7" s="36"/>
      <c r="K7" s="37"/>
    </row>
    <row r="8" spans="1:11">
      <c r="A8" s="35"/>
      <c r="B8" s="30" t="s">
        <v>173</v>
      </c>
      <c r="E8" s="291" t="s">
        <v>343</v>
      </c>
      <c r="F8" s="291"/>
      <c r="G8" s="291"/>
      <c r="H8" s="291"/>
      <c r="I8" s="291"/>
      <c r="J8" s="36"/>
      <c r="K8" s="37"/>
    </row>
    <row r="9" spans="1:11">
      <c r="A9" s="35"/>
      <c r="B9" s="30" t="s">
        <v>174</v>
      </c>
      <c r="E9" s="285" t="s">
        <v>344</v>
      </c>
      <c r="F9" s="285"/>
      <c r="G9" s="285"/>
      <c r="H9" s="285"/>
      <c r="I9" s="285"/>
      <c r="J9" s="36"/>
      <c r="K9" s="37"/>
    </row>
    <row r="10" spans="1:11">
      <c r="A10" s="35"/>
      <c r="B10" s="30"/>
      <c r="E10" s="36"/>
      <c r="F10" s="36"/>
      <c r="G10" s="36"/>
      <c r="H10" s="36"/>
      <c r="I10" s="36"/>
      <c r="J10" s="36"/>
      <c r="K10" s="37"/>
    </row>
    <row r="11" spans="1:11">
      <c r="A11" s="35"/>
      <c r="B11" s="30"/>
      <c r="E11" s="36"/>
      <c r="F11" s="36"/>
      <c r="G11" s="36"/>
      <c r="H11" s="36"/>
      <c r="I11" s="36"/>
      <c r="J11" s="36"/>
      <c r="K11" s="37"/>
    </row>
    <row r="12" spans="1:11">
      <c r="A12" s="35"/>
      <c r="B12" s="30" t="s">
        <v>175</v>
      </c>
      <c r="E12" s="286" t="s">
        <v>349</v>
      </c>
      <c r="F12" s="286"/>
      <c r="G12" s="286"/>
      <c r="H12" s="286"/>
      <c r="I12" s="286"/>
      <c r="J12" s="36"/>
      <c r="K12" s="37"/>
    </row>
    <row r="13" spans="1:11">
      <c r="A13" s="35"/>
      <c r="B13" s="30"/>
      <c r="E13" s="285"/>
      <c r="F13" s="285"/>
      <c r="G13" s="285"/>
      <c r="H13" s="285"/>
      <c r="I13" s="285"/>
      <c r="J13" s="36"/>
      <c r="K13" s="37"/>
    </row>
    <row r="14" spans="1:11">
      <c r="A14" s="35"/>
      <c r="B14" s="30"/>
      <c r="E14" s="285"/>
      <c r="F14" s="285"/>
      <c r="G14" s="285"/>
      <c r="H14" s="285"/>
      <c r="I14" s="285"/>
      <c r="J14" s="36"/>
      <c r="K14" s="37"/>
    </row>
    <row r="15" spans="1:11">
      <c r="A15" s="35"/>
      <c r="B15" s="30"/>
      <c r="E15" s="36"/>
      <c r="F15" s="36"/>
      <c r="G15" s="36"/>
      <c r="H15" s="36"/>
      <c r="I15" s="36"/>
      <c r="J15" s="36"/>
      <c r="K15" s="37"/>
    </row>
    <row r="16" spans="1:11">
      <c r="A16" s="35"/>
      <c r="B16" s="30" t="s">
        <v>176</v>
      </c>
      <c r="E16" s="286" t="s">
        <v>346</v>
      </c>
      <c r="F16" s="286"/>
      <c r="G16" s="286"/>
      <c r="H16" s="286"/>
      <c r="I16" s="286"/>
      <c r="J16" s="36"/>
      <c r="K16" s="37"/>
    </row>
    <row r="17" spans="1:11">
      <c r="A17" s="35"/>
      <c r="B17" s="36"/>
      <c r="C17" s="36"/>
      <c r="E17" s="285" t="s">
        <v>348</v>
      </c>
      <c r="F17" s="285"/>
      <c r="G17" s="285"/>
      <c r="H17" s="285"/>
      <c r="I17" s="285"/>
      <c r="J17" s="36"/>
      <c r="K17" s="37"/>
    </row>
    <row r="18" spans="1:11">
      <c r="A18" s="35"/>
      <c r="B18" s="36"/>
      <c r="C18" s="36"/>
      <c r="D18" s="36"/>
      <c r="E18" s="36" t="s">
        <v>347</v>
      </c>
      <c r="F18" s="36"/>
      <c r="G18" s="36"/>
      <c r="H18" s="36"/>
      <c r="I18" s="36"/>
      <c r="J18" s="36"/>
      <c r="K18" s="37"/>
    </row>
    <row r="19" spans="1:11">
      <c r="A19" s="35"/>
      <c r="B19" s="36"/>
      <c r="C19" s="36"/>
      <c r="D19" s="36"/>
      <c r="E19" s="36"/>
      <c r="F19" s="36"/>
      <c r="G19" s="36" t="s">
        <v>345</v>
      </c>
      <c r="H19" s="36"/>
      <c r="I19" s="36"/>
      <c r="J19" s="36"/>
      <c r="K19" s="37"/>
    </row>
    <row r="20" spans="1:1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7"/>
    </row>
    <row r="21" spans="1:11" s="45" customFormat="1" ht="33.75" customHeight="1">
      <c r="A21" s="288" t="s">
        <v>177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90"/>
    </row>
    <row r="22" spans="1:11" s="45" customFormat="1" ht="27.75">
      <c r="A22" s="46"/>
      <c r="B22" s="47"/>
      <c r="C22" s="48"/>
      <c r="D22" s="48"/>
      <c r="E22" s="48"/>
      <c r="F22" s="48"/>
      <c r="G22" s="48"/>
      <c r="H22" s="48"/>
      <c r="I22" s="48"/>
      <c r="J22" s="47"/>
      <c r="K22" s="49"/>
    </row>
    <row r="23" spans="1:11" s="45" customFormat="1" ht="27.75">
      <c r="A23" s="288" t="s">
        <v>365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90"/>
    </row>
    <row r="24" spans="1:11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7"/>
    </row>
    <row r="26" spans="1:1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7"/>
    </row>
    <row r="27" spans="1:11" ht="19.5" thickBo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7"/>
    </row>
    <row r="28" spans="1:11">
      <c r="A28" s="35"/>
      <c r="B28" s="36"/>
      <c r="C28" s="36"/>
      <c r="D28" s="36"/>
      <c r="E28" s="36"/>
      <c r="F28" s="31"/>
      <c r="G28" s="32"/>
      <c r="H28" s="32"/>
      <c r="I28" s="32"/>
      <c r="J28" s="33"/>
      <c r="K28" s="37"/>
    </row>
    <row r="29" spans="1:11">
      <c r="A29" s="35"/>
      <c r="B29" s="36"/>
      <c r="C29" s="36"/>
      <c r="D29" s="36"/>
      <c r="E29" s="36"/>
      <c r="F29" s="54" t="s">
        <v>180</v>
      </c>
      <c r="G29" s="36"/>
      <c r="H29" s="286" t="s">
        <v>366</v>
      </c>
      <c r="I29" s="286"/>
      <c r="J29" s="287"/>
      <c r="K29" s="37"/>
    </row>
    <row r="30" spans="1:11">
      <c r="A30" s="35"/>
      <c r="B30" s="36"/>
      <c r="C30" s="36"/>
      <c r="D30" s="36"/>
      <c r="E30" s="36"/>
      <c r="F30" s="35"/>
      <c r="G30" s="36"/>
      <c r="H30" s="36"/>
      <c r="I30" s="36"/>
      <c r="J30" s="37"/>
      <c r="K30" s="37"/>
    </row>
    <row r="31" spans="1:11">
      <c r="A31" s="35"/>
      <c r="B31" s="36"/>
      <c r="C31" s="36"/>
      <c r="D31" s="36"/>
      <c r="E31" s="36"/>
      <c r="F31" s="54" t="s">
        <v>178</v>
      </c>
      <c r="G31" s="36"/>
      <c r="H31" s="286" t="s">
        <v>367</v>
      </c>
      <c r="I31" s="286"/>
      <c r="J31" s="287"/>
      <c r="K31" s="37"/>
    </row>
    <row r="32" spans="1:11">
      <c r="A32" s="35"/>
      <c r="B32" s="36"/>
      <c r="C32" s="36"/>
      <c r="D32" s="36"/>
      <c r="E32" s="36"/>
      <c r="F32" s="35"/>
      <c r="G32" s="36"/>
      <c r="H32" s="36"/>
      <c r="I32" s="38" t="s">
        <v>179</v>
      </c>
      <c r="J32" s="39" t="s">
        <v>182</v>
      </c>
      <c r="K32" s="37"/>
    </row>
    <row r="33" spans="1:11">
      <c r="A33" s="35"/>
      <c r="B33" s="36"/>
      <c r="C33" s="36"/>
      <c r="D33" s="36"/>
      <c r="E33" s="36"/>
      <c r="F33" s="35"/>
      <c r="G33" s="36"/>
      <c r="H33" s="40"/>
      <c r="I33" s="40"/>
      <c r="J33" s="41"/>
      <c r="K33" s="37"/>
    </row>
    <row r="34" spans="1:11" ht="19.5" thickBot="1">
      <c r="A34" s="35"/>
      <c r="B34" s="36"/>
      <c r="C34" s="36"/>
      <c r="D34" s="36"/>
      <c r="E34" s="36"/>
      <c r="F34" s="42"/>
      <c r="G34" s="43"/>
      <c r="H34" s="43"/>
      <c r="I34" s="43"/>
      <c r="J34" s="44"/>
      <c r="K34" s="37"/>
    </row>
    <row r="35" spans="1:1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7"/>
    </row>
    <row r="36" spans="1:11" ht="19.5" thickBot="1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4"/>
    </row>
  </sheetData>
  <mergeCells count="15">
    <mergeCell ref="E9:I9"/>
    <mergeCell ref="E12:I12"/>
    <mergeCell ref="E16:I16"/>
    <mergeCell ref="E2:I2"/>
    <mergeCell ref="E4:I4"/>
    <mergeCell ref="E5:I5"/>
    <mergeCell ref="G6:I6"/>
    <mergeCell ref="E8:I8"/>
    <mergeCell ref="E13:I13"/>
    <mergeCell ref="E14:I14"/>
    <mergeCell ref="E17:I17"/>
    <mergeCell ref="H29:J29"/>
    <mergeCell ref="H31:J31"/>
    <mergeCell ref="A21:K21"/>
    <mergeCell ref="A23:K23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activeCell="J15" sqref="J15"/>
    </sheetView>
  </sheetViews>
  <sheetFormatPr defaultRowHeight="15"/>
  <cols>
    <col min="2" max="2" width="18.5703125" customWidth="1"/>
    <col min="8" max="8" width="12.85546875" style="74" bestFit="1" customWidth="1"/>
    <col min="9" max="10" width="9.140625" style="74"/>
    <col min="11" max="11" width="8" style="74" customWidth="1"/>
    <col min="12" max="12" width="22" style="74" bestFit="1" customWidth="1"/>
    <col min="13" max="13" width="8.28515625" style="74" customWidth="1"/>
    <col min="14" max="14" width="7.28515625" style="74" customWidth="1"/>
    <col min="15" max="15" width="11.140625" style="74" customWidth="1"/>
    <col min="16" max="16" width="9.140625" style="74"/>
    <col min="17" max="17" width="8.28515625" style="74" customWidth="1"/>
    <col min="18" max="18" width="10.140625" style="74" customWidth="1"/>
    <col min="19" max="19" width="9.140625" style="74"/>
    <col min="20" max="20" width="9.5703125" style="74" customWidth="1"/>
    <col min="21" max="21" width="9.28515625" style="74" customWidth="1"/>
    <col min="22" max="22" width="11.85546875" style="74" customWidth="1"/>
    <col min="23" max="256" width="9.140625" style="74"/>
    <col min="257" max="258" width="9.28515625" style="74" customWidth="1"/>
    <col min="259" max="259" width="7.7109375" style="74" customWidth="1"/>
    <col min="260" max="260" width="25.85546875" style="74" customWidth="1"/>
    <col min="261" max="261" width="6.85546875" style="74" customWidth="1"/>
    <col min="262" max="262" width="10.7109375" style="74" customWidth="1"/>
    <col min="263" max="263" width="9" style="74" customWidth="1"/>
    <col min="264" max="264" width="12.85546875" style="74" bestFit="1" customWidth="1"/>
    <col min="265" max="266" width="9.140625" style="74"/>
    <col min="267" max="267" width="8" style="74" customWidth="1"/>
    <col min="268" max="268" width="22" style="74" bestFit="1" customWidth="1"/>
    <col min="269" max="269" width="8.28515625" style="74" customWidth="1"/>
    <col min="270" max="270" width="7.28515625" style="74" customWidth="1"/>
    <col min="271" max="271" width="11.140625" style="74" customWidth="1"/>
    <col min="272" max="272" width="9.140625" style="74"/>
    <col min="273" max="273" width="8.28515625" style="74" customWidth="1"/>
    <col min="274" max="274" width="10.140625" style="74" customWidth="1"/>
    <col min="275" max="275" width="9.140625" style="74"/>
    <col min="276" max="276" width="9.5703125" style="74" customWidth="1"/>
    <col min="277" max="277" width="9.28515625" style="74" customWidth="1"/>
    <col min="278" max="278" width="11.85546875" style="74" customWidth="1"/>
    <col min="279" max="512" width="9.140625" style="74"/>
    <col min="513" max="514" width="9.28515625" style="74" customWidth="1"/>
    <col min="515" max="515" width="7.7109375" style="74" customWidth="1"/>
    <col min="516" max="516" width="25.85546875" style="74" customWidth="1"/>
    <col min="517" max="517" width="6.85546875" style="74" customWidth="1"/>
    <col min="518" max="518" width="10.7109375" style="74" customWidth="1"/>
    <col min="519" max="519" width="9" style="74" customWidth="1"/>
    <col min="520" max="520" width="12.85546875" style="74" bestFit="1" customWidth="1"/>
    <col min="521" max="522" width="9.140625" style="74"/>
    <col min="523" max="523" width="8" style="74" customWidth="1"/>
    <col min="524" max="524" width="22" style="74" bestFit="1" customWidth="1"/>
    <col min="525" max="525" width="8.28515625" style="74" customWidth="1"/>
    <col min="526" max="526" width="7.28515625" style="74" customWidth="1"/>
    <col min="527" max="527" width="11.140625" style="74" customWidth="1"/>
    <col min="528" max="528" width="9.140625" style="74"/>
    <col min="529" max="529" width="8.28515625" style="74" customWidth="1"/>
    <col min="530" max="530" width="10.140625" style="74" customWidth="1"/>
    <col min="531" max="531" width="9.140625" style="74"/>
    <col min="532" max="532" width="9.5703125" style="74" customWidth="1"/>
    <col min="533" max="533" width="9.28515625" style="74" customWidth="1"/>
    <col min="534" max="534" width="11.85546875" style="74" customWidth="1"/>
    <col min="535" max="768" width="9.140625" style="74"/>
    <col min="769" max="770" width="9.28515625" style="74" customWidth="1"/>
    <col min="771" max="771" width="7.7109375" style="74" customWidth="1"/>
    <col min="772" max="772" width="25.85546875" style="74" customWidth="1"/>
    <col min="773" max="773" width="6.85546875" style="74" customWidth="1"/>
    <col min="774" max="774" width="10.7109375" style="74" customWidth="1"/>
    <col min="775" max="775" width="9" style="74" customWidth="1"/>
    <col min="776" max="776" width="12.85546875" style="74" bestFit="1" customWidth="1"/>
    <col min="777" max="778" width="9.140625" style="74"/>
    <col min="779" max="779" width="8" style="74" customWidth="1"/>
    <col min="780" max="780" width="22" style="74" bestFit="1" customWidth="1"/>
    <col min="781" max="781" width="8.28515625" style="74" customWidth="1"/>
    <col min="782" max="782" width="7.28515625" style="74" customWidth="1"/>
    <col min="783" max="783" width="11.140625" style="74" customWidth="1"/>
    <col min="784" max="784" width="9.140625" style="74"/>
    <col min="785" max="785" width="8.28515625" style="74" customWidth="1"/>
    <col min="786" max="786" width="10.140625" style="74" customWidth="1"/>
    <col min="787" max="787" width="9.140625" style="74"/>
    <col min="788" max="788" width="9.5703125" style="74" customWidth="1"/>
    <col min="789" max="789" width="9.28515625" style="74" customWidth="1"/>
    <col min="790" max="790" width="11.85546875" style="74" customWidth="1"/>
    <col min="791" max="1024" width="9.140625" style="74"/>
    <col min="1025" max="1026" width="9.28515625" style="74" customWidth="1"/>
    <col min="1027" max="1027" width="7.7109375" style="74" customWidth="1"/>
    <col min="1028" max="1028" width="25.85546875" style="74" customWidth="1"/>
    <col min="1029" max="1029" width="6.85546875" style="74" customWidth="1"/>
    <col min="1030" max="1030" width="10.7109375" style="74" customWidth="1"/>
    <col min="1031" max="1031" width="9" style="74" customWidth="1"/>
    <col min="1032" max="1032" width="12.85546875" style="74" bestFit="1" customWidth="1"/>
    <col min="1033" max="1034" width="9.140625" style="74"/>
    <col min="1035" max="1035" width="8" style="74" customWidth="1"/>
    <col min="1036" max="1036" width="22" style="74" bestFit="1" customWidth="1"/>
    <col min="1037" max="1037" width="8.28515625" style="74" customWidth="1"/>
    <col min="1038" max="1038" width="7.28515625" style="74" customWidth="1"/>
    <col min="1039" max="1039" width="11.140625" style="74" customWidth="1"/>
    <col min="1040" max="1040" width="9.140625" style="74"/>
    <col min="1041" max="1041" width="8.28515625" style="74" customWidth="1"/>
    <col min="1042" max="1042" width="10.140625" style="74" customWidth="1"/>
    <col min="1043" max="1043" width="9.140625" style="74"/>
    <col min="1044" max="1044" width="9.5703125" style="74" customWidth="1"/>
    <col min="1045" max="1045" width="9.28515625" style="74" customWidth="1"/>
    <col min="1046" max="1046" width="11.85546875" style="74" customWidth="1"/>
    <col min="1047" max="1280" width="9.140625" style="74"/>
    <col min="1281" max="1282" width="9.28515625" style="74" customWidth="1"/>
    <col min="1283" max="1283" width="7.7109375" style="74" customWidth="1"/>
    <col min="1284" max="1284" width="25.85546875" style="74" customWidth="1"/>
    <col min="1285" max="1285" width="6.85546875" style="74" customWidth="1"/>
    <col min="1286" max="1286" width="10.7109375" style="74" customWidth="1"/>
    <col min="1287" max="1287" width="9" style="74" customWidth="1"/>
    <col min="1288" max="1288" width="12.85546875" style="74" bestFit="1" customWidth="1"/>
    <col min="1289" max="1290" width="9.140625" style="74"/>
    <col min="1291" max="1291" width="8" style="74" customWidth="1"/>
    <col min="1292" max="1292" width="22" style="74" bestFit="1" customWidth="1"/>
    <col min="1293" max="1293" width="8.28515625" style="74" customWidth="1"/>
    <col min="1294" max="1294" width="7.28515625" style="74" customWidth="1"/>
    <col min="1295" max="1295" width="11.140625" style="74" customWidth="1"/>
    <col min="1296" max="1296" width="9.140625" style="74"/>
    <col min="1297" max="1297" width="8.28515625" style="74" customWidth="1"/>
    <col min="1298" max="1298" width="10.140625" style="74" customWidth="1"/>
    <col min="1299" max="1299" width="9.140625" style="74"/>
    <col min="1300" max="1300" width="9.5703125" style="74" customWidth="1"/>
    <col min="1301" max="1301" width="9.28515625" style="74" customWidth="1"/>
    <col min="1302" max="1302" width="11.85546875" style="74" customWidth="1"/>
    <col min="1303" max="1536" width="9.140625" style="74"/>
    <col min="1537" max="1538" width="9.28515625" style="74" customWidth="1"/>
    <col min="1539" max="1539" width="7.7109375" style="74" customWidth="1"/>
    <col min="1540" max="1540" width="25.85546875" style="74" customWidth="1"/>
    <col min="1541" max="1541" width="6.85546875" style="74" customWidth="1"/>
    <col min="1542" max="1542" width="10.7109375" style="74" customWidth="1"/>
    <col min="1543" max="1543" width="9" style="74" customWidth="1"/>
    <col min="1544" max="1544" width="12.85546875" style="74" bestFit="1" customWidth="1"/>
    <col min="1545" max="1546" width="9.140625" style="74"/>
    <col min="1547" max="1547" width="8" style="74" customWidth="1"/>
    <col min="1548" max="1548" width="22" style="74" bestFit="1" customWidth="1"/>
    <col min="1549" max="1549" width="8.28515625" style="74" customWidth="1"/>
    <col min="1550" max="1550" width="7.28515625" style="74" customWidth="1"/>
    <col min="1551" max="1551" width="11.140625" style="74" customWidth="1"/>
    <col min="1552" max="1552" width="9.140625" style="74"/>
    <col min="1553" max="1553" width="8.28515625" style="74" customWidth="1"/>
    <col min="1554" max="1554" width="10.140625" style="74" customWidth="1"/>
    <col min="1555" max="1555" width="9.140625" style="74"/>
    <col min="1556" max="1556" width="9.5703125" style="74" customWidth="1"/>
    <col min="1557" max="1557" width="9.28515625" style="74" customWidth="1"/>
    <col min="1558" max="1558" width="11.85546875" style="74" customWidth="1"/>
    <col min="1559" max="1792" width="9.140625" style="74"/>
    <col min="1793" max="1794" width="9.28515625" style="74" customWidth="1"/>
    <col min="1795" max="1795" width="7.7109375" style="74" customWidth="1"/>
    <col min="1796" max="1796" width="25.85546875" style="74" customWidth="1"/>
    <col min="1797" max="1797" width="6.85546875" style="74" customWidth="1"/>
    <col min="1798" max="1798" width="10.7109375" style="74" customWidth="1"/>
    <col min="1799" max="1799" width="9" style="74" customWidth="1"/>
    <col min="1800" max="1800" width="12.85546875" style="74" bestFit="1" customWidth="1"/>
    <col min="1801" max="1802" width="9.140625" style="74"/>
    <col min="1803" max="1803" width="8" style="74" customWidth="1"/>
    <col min="1804" max="1804" width="22" style="74" bestFit="1" customWidth="1"/>
    <col min="1805" max="1805" width="8.28515625" style="74" customWidth="1"/>
    <col min="1806" max="1806" width="7.28515625" style="74" customWidth="1"/>
    <col min="1807" max="1807" width="11.140625" style="74" customWidth="1"/>
    <col min="1808" max="1808" width="9.140625" style="74"/>
    <col min="1809" max="1809" width="8.28515625" style="74" customWidth="1"/>
    <col min="1810" max="1810" width="10.140625" style="74" customWidth="1"/>
    <col min="1811" max="1811" width="9.140625" style="74"/>
    <col min="1812" max="1812" width="9.5703125" style="74" customWidth="1"/>
    <col min="1813" max="1813" width="9.28515625" style="74" customWidth="1"/>
    <col min="1814" max="1814" width="11.85546875" style="74" customWidth="1"/>
    <col min="1815" max="2048" width="9.140625" style="74"/>
    <col min="2049" max="2050" width="9.28515625" style="74" customWidth="1"/>
    <col min="2051" max="2051" width="7.7109375" style="74" customWidth="1"/>
    <col min="2052" max="2052" width="25.85546875" style="74" customWidth="1"/>
    <col min="2053" max="2053" width="6.85546875" style="74" customWidth="1"/>
    <col min="2054" max="2054" width="10.7109375" style="74" customWidth="1"/>
    <col min="2055" max="2055" width="9" style="74" customWidth="1"/>
    <col min="2056" max="2056" width="12.85546875" style="74" bestFit="1" customWidth="1"/>
    <col min="2057" max="2058" width="9.140625" style="74"/>
    <col min="2059" max="2059" width="8" style="74" customWidth="1"/>
    <col min="2060" max="2060" width="22" style="74" bestFit="1" customWidth="1"/>
    <col min="2061" max="2061" width="8.28515625" style="74" customWidth="1"/>
    <col min="2062" max="2062" width="7.28515625" style="74" customWidth="1"/>
    <col min="2063" max="2063" width="11.140625" style="74" customWidth="1"/>
    <col min="2064" max="2064" width="9.140625" style="74"/>
    <col min="2065" max="2065" width="8.28515625" style="74" customWidth="1"/>
    <col min="2066" max="2066" width="10.140625" style="74" customWidth="1"/>
    <col min="2067" max="2067" width="9.140625" style="74"/>
    <col min="2068" max="2068" width="9.5703125" style="74" customWidth="1"/>
    <col min="2069" max="2069" width="9.28515625" style="74" customWidth="1"/>
    <col min="2070" max="2070" width="11.85546875" style="74" customWidth="1"/>
    <col min="2071" max="2304" width="9.140625" style="74"/>
    <col min="2305" max="2306" width="9.28515625" style="74" customWidth="1"/>
    <col min="2307" max="2307" width="7.7109375" style="74" customWidth="1"/>
    <col min="2308" max="2308" width="25.85546875" style="74" customWidth="1"/>
    <col min="2309" max="2309" width="6.85546875" style="74" customWidth="1"/>
    <col min="2310" max="2310" width="10.7109375" style="74" customWidth="1"/>
    <col min="2311" max="2311" width="9" style="74" customWidth="1"/>
    <col min="2312" max="2312" width="12.85546875" style="74" bestFit="1" customWidth="1"/>
    <col min="2313" max="2314" width="9.140625" style="74"/>
    <col min="2315" max="2315" width="8" style="74" customWidth="1"/>
    <col min="2316" max="2316" width="22" style="74" bestFit="1" customWidth="1"/>
    <col min="2317" max="2317" width="8.28515625" style="74" customWidth="1"/>
    <col min="2318" max="2318" width="7.28515625" style="74" customWidth="1"/>
    <col min="2319" max="2319" width="11.140625" style="74" customWidth="1"/>
    <col min="2320" max="2320" width="9.140625" style="74"/>
    <col min="2321" max="2321" width="8.28515625" style="74" customWidth="1"/>
    <col min="2322" max="2322" width="10.140625" style="74" customWidth="1"/>
    <col min="2323" max="2323" width="9.140625" style="74"/>
    <col min="2324" max="2324" width="9.5703125" style="74" customWidth="1"/>
    <col min="2325" max="2325" width="9.28515625" style="74" customWidth="1"/>
    <col min="2326" max="2326" width="11.85546875" style="74" customWidth="1"/>
    <col min="2327" max="2560" width="9.140625" style="74"/>
    <col min="2561" max="2562" width="9.28515625" style="74" customWidth="1"/>
    <col min="2563" max="2563" width="7.7109375" style="74" customWidth="1"/>
    <col min="2564" max="2564" width="25.85546875" style="74" customWidth="1"/>
    <col min="2565" max="2565" width="6.85546875" style="74" customWidth="1"/>
    <col min="2566" max="2566" width="10.7109375" style="74" customWidth="1"/>
    <col min="2567" max="2567" width="9" style="74" customWidth="1"/>
    <col min="2568" max="2568" width="12.85546875" style="74" bestFit="1" customWidth="1"/>
    <col min="2569" max="2570" width="9.140625" style="74"/>
    <col min="2571" max="2571" width="8" style="74" customWidth="1"/>
    <col min="2572" max="2572" width="22" style="74" bestFit="1" customWidth="1"/>
    <col min="2573" max="2573" width="8.28515625" style="74" customWidth="1"/>
    <col min="2574" max="2574" width="7.28515625" style="74" customWidth="1"/>
    <col min="2575" max="2575" width="11.140625" style="74" customWidth="1"/>
    <col min="2576" max="2576" width="9.140625" style="74"/>
    <col min="2577" max="2577" width="8.28515625" style="74" customWidth="1"/>
    <col min="2578" max="2578" width="10.140625" style="74" customWidth="1"/>
    <col min="2579" max="2579" width="9.140625" style="74"/>
    <col min="2580" max="2580" width="9.5703125" style="74" customWidth="1"/>
    <col min="2581" max="2581" width="9.28515625" style="74" customWidth="1"/>
    <col min="2582" max="2582" width="11.85546875" style="74" customWidth="1"/>
    <col min="2583" max="2816" width="9.140625" style="74"/>
    <col min="2817" max="2818" width="9.28515625" style="74" customWidth="1"/>
    <col min="2819" max="2819" width="7.7109375" style="74" customWidth="1"/>
    <col min="2820" max="2820" width="25.85546875" style="74" customWidth="1"/>
    <col min="2821" max="2821" width="6.85546875" style="74" customWidth="1"/>
    <col min="2822" max="2822" width="10.7109375" style="74" customWidth="1"/>
    <col min="2823" max="2823" width="9" style="74" customWidth="1"/>
    <col min="2824" max="2824" width="12.85546875" style="74" bestFit="1" customWidth="1"/>
    <col min="2825" max="2826" width="9.140625" style="74"/>
    <col min="2827" max="2827" width="8" style="74" customWidth="1"/>
    <col min="2828" max="2828" width="22" style="74" bestFit="1" customWidth="1"/>
    <col min="2829" max="2829" width="8.28515625" style="74" customWidth="1"/>
    <col min="2830" max="2830" width="7.28515625" style="74" customWidth="1"/>
    <col min="2831" max="2831" width="11.140625" style="74" customWidth="1"/>
    <col min="2832" max="2832" width="9.140625" style="74"/>
    <col min="2833" max="2833" width="8.28515625" style="74" customWidth="1"/>
    <col min="2834" max="2834" width="10.140625" style="74" customWidth="1"/>
    <col min="2835" max="2835" width="9.140625" style="74"/>
    <col min="2836" max="2836" width="9.5703125" style="74" customWidth="1"/>
    <col min="2837" max="2837" width="9.28515625" style="74" customWidth="1"/>
    <col min="2838" max="2838" width="11.85546875" style="74" customWidth="1"/>
    <col min="2839" max="3072" width="9.140625" style="74"/>
    <col min="3073" max="3074" width="9.28515625" style="74" customWidth="1"/>
    <col min="3075" max="3075" width="7.7109375" style="74" customWidth="1"/>
    <col min="3076" max="3076" width="25.85546875" style="74" customWidth="1"/>
    <col min="3077" max="3077" width="6.85546875" style="74" customWidth="1"/>
    <col min="3078" max="3078" width="10.7109375" style="74" customWidth="1"/>
    <col min="3079" max="3079" width="9" style="74" customWidth="1"/>
    <col min="3080" max="3080" width="12.85546875" style="74" bestFit="1" customWidth="1"/>
    <col min="3081" max="3082" width="9.140625" style="74"/>
    <col min="3083" max="3083" width="8" style="74" customWidth="1"/>
    <col min="3084" max="3084" width="22" style="74" bestFit="1" customWidth="1"/>
    <col min="3085" max="3085" width="8.28515625" style="74" customWidth="1"/>
    <col min="3086" max="3086" width="7.28515625" style="74" customWidth="1"/>
    <col min="3087" max="3087" width="11.140625" style="74" customWidth="1"/>
    <col min="3088" max="3088" width="9.140625" style="74"/>
    <col min="3089" max="3089" width="8.28515625" style="74" customWidth="1"/>
    <col min="3090" max="3090" width="10.140625" style="74" customWidth="1"/>
    <col min="3091" max="3091" width="9.140625" style="74"/>
    <col min="3092" max="3092" width="9.5703125" style="74" customWidth="1"/>
    <col min="3093" max="3093" width="9.28515625" style="74" customWidth="1"/>
    <col min="3094" max="3094" width="11.85546875" style="74" customWidth="1"/>
    <col min="3095" max="3328" width="9.140625" style="74"/>
    <col min="3329" max="3330" width="9.28515625" style="74" customWidth="1"/>
    <col min="3331" max="3331" width="7.7109375" style="74" customWidth="1"/>
    <col min="3332" max="3332" width="25.85546875" style="74" customWidth="1"/>
    <col min="3333" max="3333" width="6.85546875" style="74" customWidth="1"/>
    <col min="3334" max="3334" width="10.7109375" style="74" customWidth="1"/>
    <col min="3335" max="3335" width="9" style="74" customWidth="1"/>
    <col min="3336" max="3336" width="12.85546875" style="74" bestFit="1" customWidth="1"/>
    <col min="3337" max="3338" width="9.140625" style="74"/>
    <col min="3339" max="3339" width="8" style="74" customWidth="1"/>
    <col min="3340" max="3340" width="22" style="74" bestFit="1" customWidth="1"/>
    <col min="3341" max="3341" width="8.28515625" style="74" customWidth="1"/>
    <col min="3342" max="3342" width="7.28515625" style="74" customWidth="1"/>
    <col min="3343" max="3343" width="11.140625" style="74" customWidth="1"/>
    <col min="3344" max="3344" width="9.140625" style="74"/>
    <col min="3345" max="3345" width="8.28515625" style="74" customWidth="1"/>
    <col min="3346" max="3346" width="10.140625" style="74" customWidth="1"/>
    <col min="3347" max="3347" width="9.140625" style="74"/>
    <col min="3348" max="3348" width="9.5703125" style="74" customWidth="1"/>
    <col min="3349" max="3349" width="9.28515625" style="74" customWidth="1"/>
    <col min="3350" max="3350" width="11.85546875" style="74" customWidth="1"/>
    <col min="3351" max="3584" width="9.140625" style="74"/>
    <col min="3585" max="3586" width="9.28515625" style="74" customWidth="1"/>
    <col min="3587" max="3587" width="7.7109375" style="74" customWidth="1"/>
    <col min="3588" max="3588" width="25.85546875" style="74" customWidth="1"/>
    <col min="3589" max="3589" width="6.85546875" style="74" customWidth="1"/>
    <col min="3590" max="3590" width="10.7109375" style="74" customWidth="1"/>
    <col min="3591" max="3591" width="9" style="74" customWidth="1"/>
    <col min="3592" max="3592" width="12.85546875" style="74" bestFit="1" customWidth="1"/>
    <col min="3593" max="3594" width="9.140625" style="74"/>
    <col min="3595" max="3595" width="8" style="74" customWidth="1"/>
    <col min="3596" max="3596" width="22" style="74" bestFit="1" customWidth="1"/>
    <col min="3597" max="3597" width="8.28515625" style="74" customWidth="1"/>
    <col min="3598" max="3598" width="7.28515625" style="74" customWidth="1"/>
    <col min="3599" max="3599" width="11.140625" style="74" customWidth="1"/>
    <col min="3600" max="3600" width="9.140625" style="74"/>
    <col min="3601" max="3601" width="8.28515625" style="74" customWidth="1"/>
    <col min="3602" max="3602" width="10.140625" style="74" customWidth="1"/>
    <col min="3603" max="3603" width="9.140625" style="74"/>
    <col min="3604" max="3604" width="9.5703125" style="74" customWidth="1"/>
    <col min="3605" max="3605" width="9.28515625" style="74" customWidth="1"/>
    <col min="3606" max="3606" width="11.85546875" style="74" customWidth="1"/>
    <col min="3607" max="3840" width="9.140625" style="74"/>
    <col min="3841" max="3842" width="9.28515625" style="74" customWidth="1"/>
    <col min="3843" max="3843" width="7.7109375" style="74" customWidth="1"/>
    <col min="3844" max="3844" width="25.85546875" style="74" customWidth="1"/>
    <col min="3845" max="3845" width="6.85546875" style="74" customWidth="1"/>
    <col min="3846" max="3846" width="10.7109375" style="74" customWidth="1"/>
    <col min="3847" max="3847" width="9" style="74" customWidth="1"/>
    <col min="3848" max="3848" width="12.85546875" style="74" bestFit="1" customWidth="1"/>
    <col min="3849" max="3850" width="9.140625" style="74"/>
    <col min="3851" max="3851" width="8" style="74" customWidth="1"/>
    <col min="3852" max="3852" width="22" style="74" bestFit="1" customWidth="1"/>
    <col min="3853" max="3853" width="8.28515625" style="74" customWidth="1"/>
    <col min="3854" max="3854" width="7.28515625" style="74" customWidth="1"/>
    <col min="3855" max="3855" width="11.140625" style="74" customWidth="1"/>
    <col min="3856" max="3856" width="9.140625" style="74"/>
    <col min="3857" max="3857" width="8.28515625" style="74" customWidth="1"/>
    <col min="3858" max="3858" width="10.140625" style="74" customWidth="1"/>
    <col min="3859" max="3859" width="9.140625" style="74"/>
    <col min="3860" max="3860" width="9.5703125" style="74" customWidth="1"/>
    <col min="3861" max="3861" width="9.28515625" style="74" customWidth="1"/>
    <col min="3862" max="3862" width="11.85546875" style="74" customWidth="1"/>
    <col min="3863" max="4096" width="9.140625" style="74"/>
    <col min="4097" max="4098" width="9.28515625" style="74" customWidth="1"/>
    <col min="4099" max="4099" width="7.7109375" style="74" customWidth="1"/>
    <col min="4100" max="4100" width="25.85546875" style="74" customWidth="1"/>
    <col min="4101" max="4101" width="6.85546875" style="74" customWidth="1"/>
    <col min="4102" max="4102" width="10.7109375" style="74" customWidth="1"/>
    <col min="4103" max="4103" width="9" style="74" customWidth="1"/>
    <col min="4104" max="4104" width="12.85546875" style="74" bestFit="1" customWidth="1"/>
    <col min="4105" max="4106" width="9.140625" style="74"/>
    <col min="4107" max="4107" width="8" style="74" customWidth="1"/>
    <col min="4108" max="4108" width="22" style="74" bestFit="1" customWidth="1"/>
    <col min="4109" max="4109" width="8.28515625" style="74" customWidth="1"/>
    <col min="4110" max="4110" width="7.28515625" style="74" customWidth="1"/>
    <col min="4111" max="4111" width="11.140625" style="74" customWidth="1"/>
    <col min="4112" max="4112" width="9.140625" style="74"/>
    <col min="4113" max="4113" width="8.28515625" style="74" customWidth="1"/>
    <col min="4114" max="4114" width="10.140625" style="74" customWidth="1"/>
    <col min="4115" max="4115" width="9.140625" style="74"/>
    <col min="4116" max="4116" width="9.5703125" style="74" customWidth="1"/>
    <col min="4117" max="4117" width="9.28515625" style="74" customWidth="1"/>
    <col min="4118" max="4118" width="11.85546875" style="74" customWidth="1"/>
    <col min="4119" max="4352" width="9.140625" style="74"/>
    <col min="4353" max="4354" width="9.28515625" style="74" customWidth="1"/>
    <col min="4355" max="4355" width="7.7109375" style="74" customWidth="1"/>
    <col min="4356" max="4356" width="25.85546875" style="74" customWidth="1"/>
    <col min="4357" max="4357" width="6.85546875" style="74" customWidth="1"/>
    <col min="4358" max="4358" width="10.7109375" style="74" customWidth="1"/>
    <col min="4359" max="4359" width="9" style="74" customWidth="1"/>
    <col min="4360" max="4360" width="12.85546875" style="74" bestFit="1" customWidth="1"/>
    <col min="4361" max="4362" width="9.140625" style="74"/>
    <col min="4363" max="4363" width="8" style="74" customWidth="1"/>
    <col min="4364" max="4364" width="22" style="74" bestFit="1" customWidth="1"/>
    <col min="4365" max="4365" width="8.28515625" style="74" customWidth="1"/>
    <col min="4366" max="4366" width="7.28515625" style="74" customWidth="1"/>
    <col min="4367" max="4367" width="11.140625" style="74" customWidth="1"/>
    <col min="4368" max="4368" width="9.140625" style="74"/>
    <col min="4369" max="4369" width="8.28515625" style="74" customWidth="1"/>
    <col min="4370" max="4370" width="10.140625" style="74" customWidth="1"/>
    <col min="4371" max="4371" width="9.140625" style="74"/>
    <col min="4372" max="4372" width="9.5703125" style="74" customWidth="1"/>
    <col min="4373" max="4373" width="9.28515625" style="74" customWidth="1"/>
    <col min="4374" max="4374" width="11.85546875" style="74" customWidth="1"/>
    <col min="4375" max="4608" width="9.140625" style="74"/>
    <col min="4609" max="4610" width="9.28515625" style="74" customWidth="1"/>
    <col min="4611" max="4611" width="7.7109375" style="74" customWidth="1"/>
    <col min="4612" max="4612" width="25.85546875" style="74" customWidth="1"/>
    <col min="4613" max="4613" width="6.85546875" style="74" customWidth="1"/>
    <col min="4614" max="4614" width="10.7109375" style="74" customWidth="1"/>
    <col min="4615" max="4615" width="9" style="74" customWidth="1"/>
    <col min="4616" max="4616" width="12.85546875" style="74" bestFit="1" customWidth="1"/>
    <col min="4617" max="4618" width="9.140625" style="74"/>
    <col min="4619" max="4619" width="8" style="74" customWidth="1"/>
    <col min="4620" max="4620" width="22" style="74" bestFit="1" customWidth="1"/>
    <col min="4621" max="4621" width="8.28515625" style="74" customWidth="1"/>
    <col min="4622" max="4622" width="7.28515625" style="74" customWidth="1"/>
    <col min="4623" max="4623" width="11.140625" style="74" customWidth="1"/>
    <col min="4624" max="4624" width="9.140625" style="74"/>
    <col min="4625" max="4625" width="8.28515625" style="74" customWidth="1"/>
    <col min="4626" max="4626" width="10.140625" style="74" customWidth="1"/>
    <col min="4627" max="4627" width="9.140625" style="74"/>
    <col min="4628" max="4628" width="9.5703125" style="74" customWidth="1"/>
    <col min="4629" max="4629" width="9.28515625" style="74" customWidth="1"/>
    <col min="4630" max="4630" width="11.85546875" style="74" customWidth="1"/>
    <col min="4631" max="4864" width="9.140625" style="74"/>
    <col min="4865" max="4866" width="9.28515625" style="74" customWidth="1"/>
    <col min="4867" max="4867" width="7.7109375" style="74" customWidth="1"/>
    <col min="4868" max="4868" width="25.85546875" style="74" customWidth="1"/>
    <col min="4869" max="4869" width="6.85546875" style="74" customWidth="1"/>
    <col min="4870" max="4870" width="10.7109375" style="74" customWidth="1"/>
    <col min="4871" max="4871" width="9" style="74" customWidth="1"/>
    <col min="4872" max="4872" width="12.85546875" style="74" bestFit="1" customWidth="1"/>
    <col min="4873" max="4874" width="9.140625" style="74"/>
    <col min="4875" max="4875" width="8" style="74" customWidth="1"/>
    <col min="4876" max="4876" width="22" style="74" bestFit="1" customWidth="1"/>
    <col min="4877" max="4877" width="8.28515625" style="74" customWidth="1"/>
    <col min="4878" max="4878" width="7.28515625" style="74" customWidth="1"/>
    <col min="4879" max="4879" width="11.140625" style="74" customWidth="1"/>
    <col min="4880" max="4880" width="9.140625" style="74"/>
    <col min="4881" max="4881" width="8.28515625" style="74" customWidth="1"/>
    <col min="4882" max="4882" width="10.140625" style="74" customWidth="1"/>
    <col min="4883" max="4883" width="9.140625" style="74"/>
    <col min="4884" max="4884" width="9.5703125" style="74" customWidth="1"/>
    <col min="4885" max="4885" width="9.28515625" style="74" customWidth="1"/>
    <col min="4886" max="4886" width="11.85546875" style="74" customWidth="1"/>
    <col min="4887" max="5120" width="9.140625" style="74"/>
    <col min="5121" max="5122" width="9.28515625" style="74" customWidth="1"/>
    <col min="5123" max="5123" width="7.7109375" style="74" customWidth="1"/>
    <col min="5124" max="5124" width="25.85546875" style="74" customWidth="1"/>
    <col min="5125" max="5125" width="6.85546875" style="74" customWidth="1"/>
    <col min="5126" max="5126" width="10.7109375" style="74" customWidth="1"/>
    <col min="5127" max="5127" width="9" style="74" customWidth="1"/>
    <col min="5128" max="5128" width="12.85546875" style="74" bestFit="1" customWidth="1"/>
    <col min="5129" max="5130" width="9.140625" style="74"/>
    <col min="5131" max="5131" width="8" style="74" customWidth="1"/>
    <col min="5132" max="5132" width="22" style="74" bestFit="1" customWidth="1"/>
    <col min="5133" max="5133" width="8.28515625" style="74" customWidth="1"/>
    <col min="5134" max="5134" width="7.28515625" style="74" customWidth="1"/>
    <col min="5135" max="5135" width="11.140625" style="74" customWidth="1"/>
    <col min="5136" max="5136" width="9.140625" style="74"/>
    <col min="5137" max="5137" width="8.28515625" style="74" customWidth="1"/>
    <col min="5138" max="5138" width="10.140625" style="74" customWidth="1"/>
    <col min="5139" max="5139" width="9.140625" style="74"/>
    <col min="5140" max="5140" width="9.5703125" style="74" customWidth="1"/>
    <col min="5141" max="5141" width="9.28515625" style="74" customWidth="1"/>
    <col min="5142" max="5142" width="11.85546875" style="74" customWidth="1"/>
    <col min="5143" max="5376" width="9.140625" style="74"/>
    <col min="5377" max="5378" width="9.28515625" style="74" customWidth="1"/>
    <col min="5379" max="5379" width="7.7109375" style="74" customWidth="1"/>
    <col min="5380" max="5380" width="25.85546875" style="74" customWidth="1"/>
    <col min="5381" max="5381" width="6.85546875" style="74" customWidth="1"/>
    <col min="5382" max="5382" width="10.7109375" style="74" customWidth="1"/>
    <col min="5383" max="5383" width="9" style="74" customWidth="1"/>
    <col min="5384" max="5384" width="12.85546875" style="74" bestFit="1" customWidth="1"/>
    <col min="5385" max="5386" width="9.140625" style="74"/>
    <col min="5387" max="5387" width="8" style="74" customWidth="1"/>
    <col min="5388" max="5388" width="22" style="74" bestFit="1" customWidth="1"/>
    <col min="5389" max="5389" width="8.28515625" style="74" customWidth="1"/>
    <col min="5390" max="5390" width="7.28515625" style="74" customWidth="1"/>
    <col min="5391" max="5391" width="11.140625" style="74" customWidth="1"/>
    <col min="5392" max="5392" width="9.140625" style="74"/>
    <col min="5393" max="5393" width="8.28515625" style="74" customWidth="1"/>
    <col min="5394" max="5394" width="10.140625" style="74" customWidth="1"/>
    <col min="5395" max="5395" width="9.140625" style="74"/>
    <col min="5396" max="5396" width="9.5703125" style="74" customWidth="1"/>
    <col min="5397" max="5397" width="9.28515625" style="74" customWidth="1"/>
    <col min="5398" max="5398" width="11.85546875" style="74" customWidth="1"/>
    <col min="5399" max="5632" width="9.140625" style="74"/>
    <col min="5633" max="5634" width="9.28515625" style="74" customWidth="1"/>
    <col min="5635" max="5635" width="7.7109375" style="74" customWidth="1"/>
    <col min="5636" max="5636" width="25.85546875" style="74" customWidth="1"/>
    <col min="5637" max="5637" width="6.85546875" style="74" customWidth="1"/>
    <col min="5638" max="5638" width="10.7109375" style="74" customWidth="1"/>
    <col min="5639" max="5639" width="9" style="74" customWidth="1"/>
    <col min="5640" max="5640" width="12.85546875" style="74" bestFit="1" customWidth="1"/>
    <col min="5641" max="5642" width="9.140625" style="74"/>
    <col min="5643" max="5643" width="8" style="74" customWidth="1"/>
    <col min="5644" max="5644" width="22" style="74" bestFit="1" customWidth="1"/>
    <col min="5645" max="5645" width="8.28515625" style="74" customWidth="1"/>
    <col min="5646" max="5646" width="7.28515625" style="74" customWidth="1"/>
    <col min="5647" max="5647" width="11.140625" style="74" customWidth="1"/>
    <col min="5648" max="5648" width="9.140625" style="74"/>
    <col min="5649" max="5649" width="8.28515625" style="74" customWidth="1"/>
    <col min="5650" max="5650" width="10.140625" style="74" customWidth="1"/>
    <col min="5651" max="5651" width="9.140625" style="74"/>
    <col min="5652" max="5652" width="9.5703125" style="74" customWidth="1"/>
    <col min="5653" max="5653" width="9.28515625" style="74" customWidth="1"/>
    <col min="5654" max="5654" width="11.85546875" style="74" customWidth="1"/>
    <col min="5655" max="5888" width="9.140625" style="74"/>
    <col min="5889" max="5890" width="9.28515625" style="74" customWidth="1"/>
    <col min="5891" max="5891" width="7.7109375" style="74" customWidth="1"/>
    <col min="5892" max="5892" width="25.85546875" style="74" customWidth="1"/>
    <col min="5893" max="5893" width="6.85546875" style="74" customWidth="1"/>
    <col min="5894" max="5894" width="10.7109375" style="74" customWidth="1"/>
    <col min="5895" max="5895" width="9" style="74" customWidth="1"/>
    <col min="5896" max="5896" width="12.85546875" style="74" bestFit="1" customWidth="1"/>
    <col min="5897" max="5898" width="9.140625" style="74"/>
    <col min="5899" max="5899" width="8" style="74" customWidth="1"/>
    <col min="5900" max="5900" width="22" style="74" bestFit="1" customWidth="1"/>
    <col min="5901" max="5901" width="8.28515625" style="74" customWidth="1"/>
    <col min="5902" max="5902" width="7.28515625" style="74" customWidth="1"/>
    <col min="5903" max="5903" width="11.140625" style="74" customWidth="1"/>
    <col min="5904" max="5904" width="9.140625" style="74"/>
    <col min="5905" max="5905" width="8.28515625" style="74" customWidth="1"/>
    <col min="5906" max="5906" width="10.140625" style="74" customWidth="1"/>
    <col min="5907" max="5907" width="9.140625" style="74"/>
    <col min="5908" max="5908" width="9.5703125" style="74" customWidth="1"/>
    <col min="5909" max="5909" width="9.28515625" style="74" customWidth="1"/>
    <col min="5910" max="5910" width="11.85546875" style="74" customWidth="1"/>
    <col min="5911" max="6144" width="9.140625" style="74"/>
    <col min="6145" max="6146" width="9.28515625" style="74" customWidth="1"/>
    <col min="6147" max="6147" width="7.7109375" style="74" customWidth="1"/>
    <col min="6148" max="6148" width="25.85546875" style="74" customWidth="1"/>
    <col min="6149" max="6149" width="6.85546875" style="74" customWidth="1"/>
    <col min="6150" max="6150" width="10.7109375" style="74" customWidth="1"/>
    <col min="6151" max="6151" width="9" style="74" customWidth="1"/>
    <col min="6152" max="6152" width="12.85546875" style="74" bestFit="1" customWidth="1"/>
    <col min="6153" max="6154" width="9.140625" style="74"/>
    <col min="6155" max="6155" width="8" style="74" customWidth="1"/>
    <col min="6156" max="6156" width="22" style="74" bestFit="1" customWidth="1"/>
    <col min="6157" max="6157" width="8.28515625" style="74" customWidth="1"/>
    <col min="6158" max="6158" width="7.28515625" style="74" customWidth="1"/>
    <col min="6159" max="6159" width="11.140625" style="74" customWidth="1"/>
    <col min="6160" max="6160" width="9.140625" style="74"/>
    <col min="6161" max="6161" width="8.28515625" style="74" customWidth="1"/>
    <col min="6162" max="6162" width="10.140625" style="74" customWidth="1"/>
    <col min="6163" max="6163" width="9.140625" style="74"/>
    <col min="6164" max="6164" width="9.5703125" style="74" customWidth="1"/>
    <col min="6165" max="6165" width="9.28515625" style="74" customWidth="1"/>
    <col min="6166" max="6166" width="11.85546875" style="74" customWidth="1"/>
    <col min="6167" max="6400" width="9.140625" style="74"/>
    <col min="6401" max="6402" width="9.28515625" style="74" customWidth="1"/>
    <col min="6403" max="6403" width="7.7109375" style="74" customWidth="1"/>
    <col min="6404" max="6404" width="25.85546875" style="74" customWidth="1"/>
    <col min="6405" max="6405" width="6.85546875" style="74" customWidth="1"/>
    <col min="6406" max="6406" width="10.7109375" style="74" customWidth="1"/>
    <col min="6407" max="6407" width="9" style="74" customWidth="1"/>
    <col min="6408" max="6408" width="12.85546875" style="74" bestFit="1" customWidth="1"/>
    <col min="6409" max="6410" width="9.140625" style="74"/>
    <col min="6411" max="6411" width="8" style="74" customWidth="1"/>
    <col min="6412" max="6412" width="22" style="74" bestFit="1" customWidth="1"/>
    <col min="6413" max="6413" width="8.28515625" style="74" customWidth="1"/>
    <col min="6414" max="6414" width="7.28515625" style="74" customWidth="1"/>
    <col min="6415" max="6415" width="11.140625" style="74" customWidth="1"/>
    <col min="6416" max="6416" width="9.140625" style="74"/>
    <col min="6417" max="6417" width="8.28515625" style="74" customWidth="1"/>
    <col min="6418" max="6418" width="10.140625" style="74" customWidth="1"/>
    <col min="6419" max="6419" width="9.140625" style="74"/>
    <col min="6420" max="6420" width="9.5703125" style="74" customWidth="1"/>
    <col min="6421" max="6421" width="9.28515625" style="74" customWidth="1"/>
    <col min="6422" max="6422" width="11.85546875" style="74" customWidth="1"/>
    <col min="6423" max="6656" width="9.140625" style="74"/>
    <col min="6657" max="6658" width="9.28515625" style="74" customWidth="1"/>
    <col min="6659" max="6659" width="7.7109375" style="74" customWidth="1"/>
    <col min="6660" max="6660" width="25.85546875" style="74" customWidth="1"/>
    <col min="6661" max="6661" width="6.85546875" style="74" customWidth="1"/>
    <col min="6662" max="6662" width="10.7109375" style="74" customWidth="1"/>
    <col min="6663" max="6663" width="9" style="74" customWidth="1"/>
    <col min="6664" max="6664" width="12.85546875" style="74" bestFit="1" customWidth="1"/>
    <col min="6665" max="6666" width="9.140625" style="74"/>
    <col min="6667" max="6667" width="8" style="74" customWidth="1"/>
    <col min="6668" max="6668" width="22" style="74" bestFit="1" customWidth="1"/>
    <col min="6669" max="6669" width="8.28515625" style="74" customWidth="1"/>
    <col min="6670" max="6670" width="7.28515625" style="74" customWidth="1"/>
    <col min="6671" max="6671" width="11.140625" style="74" customWidth="1"/>
    <col min="6672" max="6672" width="9.140625" style="74"/>
    <col min="6673" max="6673" width="8.28515625" style="74" customWidth="1"/>
    <col min="6674" max="6674" width="10.140625" style="74" customWidth="1"/>
    <col min="6675" max="6675" width="9.140625" style="74"/>
    <col min="6676" max="6676" width="9.5703125" style="74" customWidth="1"/>
    <col min="6677" max="6677" width="9.28515625" style="74" customWidth="1"/>
    <col min="6678" max="6678" width="11.85546875" style="74" customWidth="1"/>
    <col min="6679" max="6912" width="9.140625" style="74"/>
    <col min="6913" max="6914" width="9.28515625" style="74" customWidth="1"/>
    <col min="6915" max="6915" width="7.7109375" style="74" customWidth="1"/>
    <col min="6916" max="6916" width="25.85546875" style="74" customWidth="1"/>
    <col min="6917" max="6917" width="6.85546875" style="74" customWidth="1"/>
    <col min="6918" max="6918" width="10.7109375" style="74" customWidth="1"/>
    <col min="6919" max="6919" width="9" style="74" customWidth="1"/>
    <col min="6920" max="6920" width="12.85546875" style="74" bestFit="1" customWidth="1"/>
    <col min="6921" max="6922" width="9.140625" style="74"/>
    <col min="6923" max="6923" width="8" style="74" customWidth="1"/>
    <col min="6924" max="6924" width="22" style="74" bestFit="1" customWidth="1"/>
    <col min="6925" max="6925" width="8.28515625" style="74" customWidth="1"/>
    <col min="6926" max="6926" width="7.28515625" style="74" customWidth="1"/>
    <col min="6927" max="6927" width="11.140625" style="74" customWidth="1"/>
    <col min="6928" max="6928" width="9.140625" style="74"/>
    <col min="6929" max="6929" width="8.28515625" style="74" customWidth="1"/>
    <col min="6930" max="6930" width="10.140625" style="74" customWidth="1"/>
    <col min="6931" max="6931" width="9.140625" style="74"/>
    <col min="6932" max="6932" width="9.5703125" style="74" customWidth="1"/>
    <col min="6933" max="6933" width="9.28515625" style="74" customWidth="1"/>
    <col min="6934" max="6934" width="11.85546875" style="74" customWidth="1"/>
    <col min="6935" max="7168" width="9.140625" style="74"/>
    <col min="7169" max="7170" width="9.28515625" style="74" customWidth="1"/>
    <col min="7171" max="7171" width="7.7109375" style="74" customWidth="1"/>
    <col min="7172" max="7172" width="25.85546875" style="74" customWidth="1"/>
    <col min="7173" max="7173" width="6.85546875" style="74" customWidth="1"/>
    <col min="7174" max="7174" width="10.7109375" style="74" customWidth="1"/>
    <col min="7175" max="7175" width="9" style="74" customWidth="1"/>
    <col min="7176" max="7176" width="12.85546875" style="74" bestFit="1" customWidth="1"/>
    <col min="7177" max="7178" width="9.140625" style="74"/>
    <col min="7179" max="7179" width="8" style="74" customWidth="1"/>
    <col min="7180" max="7180" width="22" style="74" bestFit="1" customWidth="1"/>
    <col min="7181" max="7181" width="8.28515625" style="74" customWidth="1"/>
    <col min="7182" max="7182" width="7.28515625" style="74" customWidth="1"/>
    <col min="7183" max="7183" width="11.140625" style="74" customWidth="1"/>
    <col min="7184" max="7184" width="9.140625" style="74"/>
    <col min="7185" max="7185" width="8.28515625" style="74" customWidth="1"/>
    <col min="7186" max="7186" width="10.140625" style="74" customWidth="1"/>
    <col min="7187" max="7187" width="9.140625" style="74"/>
    <col min="7188" max="7188" width="9.5703125" style="74" customWidth="1"/>
    <col min="7189" max="7189" width="9.28515625" style="74" customWidth="1"/>
    <col min="7190" max="7190" width="11.85546875" style="74" customWidth="1"/>
    <col min="7191" max="7424" width="9.140625" style="74"/>
    <col min="7425" max="7426" width="9.28515625" style="74" customWidth="1"/>
    <col min="7427" max="7427" width="7.7109375" style="74" customWidth="1"/>
    <col min="7428" max="7428" width="25.85546875" style="74" customWidth="1"/>
    <col min="7429" max="7429" width="6.85546875" style="74" customWidth="1"/>
    <col min="7430" max="7430" width="10.7109375" style="74" customWidth="1"/>
    <col min="7431" max="7431" width="9" style="74" customWidth="1"/>
    <col min="7432" max="7432" width="12.85546875" style="74" bestFit="1" customWidth="1"/>
    <col min="7433" max="7434" width="9.140625" style="74"/>
    <col min="7435" max="7435" width="8" style="74" customWidth="1"/>
    <col min="7436" max="7436" width="22" style="74" bestFit="1" customWidth="1"/>
    <col min="7437" max="7437" width="8.28515625" style="74" customWidth="1"/>
    <col min="7438" max="7438" width="7.28515625" style="74" customWidth="1"/>
    <col min="7439" max="7439" width="11.140625" style="74" customWidth="1"/>
    <col min="7440" max="7440" width="9.140625" style="74"/>
    <col min="7441" max="7441" width="8.28515625" style="74" customWidth="1"/>
    <col min="7442" max="7442" width="10.140625" style="74" customWidth="1"/>
    <col min="7443" max="7443" width="9.140625" style="74"/>
    <col min="7444" max="7444" width="9.5703125" style="74" customWidth="1"/>
    <col min="7445" max="7445" width="9.28515625" style="74" customWidth="1"/>
    <col min="7446" max="7446" width="11.85546875" style="74" customWidth="1"/>
    <col min="7447" max="7680" width="9.140625" style="74"/>
    <col min="7681" max="7682" width="9.28515625" style="74" customWidth="1"/>
    <col min="7683" max="7683" width="7.7109375" style="74" customWidth="1"/>
    <col min="7684" max="7684" width="25.85546875" style="74" customWidth="1"/>
    <col min="7685" max="7685" width="6.85546875" style="74" customWidth="1"/>
    <col min="7686" max="7686" width="10.7109375" style="74" customWidth="1"/>
    <col min="7687" max="7687" width="9" style="74" customWidth="1"/>
    <col min="7688" max="7688" width="12.85546875" style="74" bestFit="1" customWidth="1"/>
    <col min="7689" max="7690" width="9.140625" style="74"/>
    <col min="7691" max="7691" width="8" style="74" customWidth="1"/>
    <col min="7692" max="7692" width="22" style="74" bestFit="1" customWidth="1"/>
    <col min="7693" max="7693" width="8.28515625" style="74" customWidth="1"/>
    <col min="7694" max="7694" width="7.28515625" style="74" customWidth="1"/>
    <col min="7695" max="7695" width="11.140625" style="74" customWidth="1"/>
    <col min="7696" max="7696" width="9.140625" style="74"/>
    <col min="7697" max="7697" width="8.28515625" style="74" customWidth="1"/>
    <col min="7698" max="7698" width="10.140625" style="74" customWidth="1"/>
    <col min="7699" max="7699" width="9.140625" style="74"/>
    <col min="7700" max="7700" width="9.5703125" style="74" customWidth="1"/>
    <col min="7701" max="7701" width="9.28515625" style="74" customWidth="1"/>
    <col min="7702" max="7702" width="11.85546875" style="74" customWidth="1"/>
    <col min="7703" max="7936" width="9.140625" style="74"/>
    <col min="7937" max="7938" width="9.28515625" style="74" customWidth="1"/>
    <col min="7939" max="7939" width="7.7109375" style="74" customWidth="1"/>
    <col min="7940" max="7940" width="25.85546875" style="74" customWidth="1"/>
    <col min="7941" max="7941" width="6.85546875" style="74" customWidth="1"/>
    <col min="7942" max="7942" width="10.7109375" style="74" customWidth="1"/>
    <col min="7943" max="7943" width="9" style="74" customWidth="1"/>
    <col min="7944" max="7944" width="12.85546875" style="74" bestFit="1" customWidth="1"/>
    <col min="7945" max="7946" width="9.140625" style="74"/>
    <col min="7947" max="7947" width="8" style="74" customWidth="1"/>
    <col min="7948" max="7948" width="22" style="74" bestFit="1" customWidth="1"/>
    <col min="7949" max="7949" width="8.28515625" style="74" customWidth="1"/>
    <col min="7950" max="7950" width="7.28515625" style="74" customWidth="1"/>
    <col min="7951" max="7951" width="11.140625" style="74" customWidth="1"/>
    <col min="7952" max="7952" width="9.140625" style="74"/>
    <col min="7953" max="7953" width="8.28515625" style="74" customWidth="1"/>
    <col min="7954" max="7954" width="10.140625" style="74" customWidth="1"/>
    <col min="7955" max="7955" width="9.140625" style="74"/>
    <col min="7956" max="7956" width="9.5703125" style="74" customWidth="1"/>
    <col min="7957" max="7957" width="9.28515625" style="74" customWidth="1"/>
    <col min="7958" max="7958" width="11.85546875" style="74" customWidth="1"/>
    <col min="7959" max="8192" width="9.140625" style="74"/>
    <col min="8193" max="8194" width="9.28515625" style="74" customWidth="1"/>
    <col min="8195" max="8195" width="7.7109375" style="74" customWidth="1"/>
    <col min="8196" max="8196" width="25.85546875" style="74" customWidth="1"/>
    <col min="8197" max="8197" width="6.85546875" style="74" customWidth="1"/>
    <col min="8198" max="8198" width="10.7109375" style="74" customWidth="1"/>
    <col min="8199" max="8199" width="9" style="74" customWidth="1"/>
    <col min="8200" max="8200" width="12.85546875" style="74" bestFit="1" customWidth="1"/>
    <col min="8201" max="8202" width="9.140625" style="74"/>
    <col min="8203" max="8203" width="8" style="74" customWidth="1"/>
    <col min="8204" max="8204" width="22" style="74" bestFit="1" customWidth="1"/>
    <col min="8205" max="8205" width="8.28515625" style="74" customWidth="1"/>
    <col min="8206" max="8206" width="7.28515625" style="74" customWidth="1"/>
    <col min="8207" max="8207" width="11.140625" style="74" customWidth="1"/>
    <col min="8208" max="8208" width="9.140625" style="74"/>
    <col min="8209" max="8209" width="8.28515625" style="74" customWidth="1"/>
    <col min="8210" max="8210" width="10.140625" style="74" customWidth="1"/>
    <col min="8211" max="8211" width="9.140625" style="74"/>
    <col min="8212" max="8212" width="9.5703125" style="74" customWidth="1"/>
    <col min="8213" max="8213" width="9.28515625" style="74" customWidth="1"/>
    <col min="8214" max="8214" width="11.85546875" style="74" customWidth="1"/>
    <col min="8215" max="8448" width="9.140625" style="74"/>
    <col min="8449" max="8450" width="9.28515625" style="74" customWidth="1"/>
    <col min="8451" max="8451" width="7.7109375" style="74" customWidth="1"/>
    <col min="8452" max="8452" width="25.85546875" style="74" customWidth="1"/>
    <col min="8453" max="8453" width="6.85546875" style="74" customWidth="1"/>
    <col min="8454" max="8454" width="10.7109375" style="74" customWidth="1"/>
    <col min="8455" max="8455" width="9" style="74" customWidth="1"/>
    <col min="8456" max="8456" width="12.85546875" style="74" bestFit="1" customWidth="1"/>
    <col min="8457" max="8458" width="9.140625" style="74"/>
    <col min="8459" max="8459" width="8" style="74" customWidth="1"/>
    <col min="8460" max="8460" width="22" style="74" bestFit="1" customWidth="1"/>
    <col min="8461" max="8461" width="8.28515625" style="74" customWidth="1"/>
    <col min="8462" max="8462" width="7.28515625" style="74" customWidth="1"/>
    <col min="8463" max="8463" width="11.140625" style="74" customWidth="1"/>
    <col min="8464" max="8464" width="9.140625" style="74"/>
    <col min="8465" max="8465" width="8.28515625" style="74" customWidth="1"/>
    <col min="8466" max="8466" width="10.140625" style="74" customWidth="1"/>
    <col min="8467" max="8467" width="9.140625" style="74"/>
    <col min="8468" max="8468" width="9.5703125" style="74" customWidth="1"/>
    <col min="8469" max="8469" width="9.28515625" style="74" customWidth="1"/>
    <col min="8470" max="8470" width="11.85546875" style="74" customWidth="1"/>
    <col min="8471" max="8704" width="9.140625" style="74"/>
    <col min="8705" max="8706" width="9.28515625" style="74" customWidth="1"/>
    <col min="8707" max="8707" width="7.7109375" style="74" customWidth="1"/>
    <col min="8708" max="8708" width="25.85546875" style="74" customWidth="1"/>
    <col min="8709" max="8709" width="6.85546875" style="74" customWidth="1"/>
    <col min="8710" max="8710" width="10.7109375" style="74" customWidth="1"/>
    <col min="8711" max="8711" width="9" style="74" customWidth="1"/>
    <col min="8712" max="8712" width="12.85546875" style="74" bestFit="1" customWidth="1"/>
    <col min="8713" max="8714" width="9.140625" style="74"/>
    <col min="8715" max="8715" width="8" style="74" customWidth="1"/>
    <col min="8716" max="8716" width="22" style="74" bestFit="1" customWidth="1"/>
    <col min="8717" max="8717" width="8.28515625" style="74" customWidth="1"/>
    <col min="8718" max="8718" width="7.28515625" style="74" customWidth="1"/>
    <col min="8719" max="8719" width="11.140625" style="74" customWidth="1"/>
    <col min="8720" max="8720" width="9.140625" style="74"/>
    <col min="8721" max="8721" width="8.28515625" style="74" customWidth="1"/>
    <col min="8722" max="8722" width="10.140625" style="74" customWidth="1"/>
    <col min="8723" max="8723" width="9.140625" style="74"/>
    <col min="8724" max="8724" width="9.5703125" style="74" customWidth="1"/>
    <col min="8725" max="8725" width="9.28515625" style="74" customWidth="1"/>
    <col min="8726" max="8726" width="11.85546875" style="74" customWidth="1"/>
    <col min="8727" max="8960" width="9.140625" style="74"/>
    <col min="8961" max="8962" width="9.28515625" style="74" customWidth="1"/>
    <col min="8963" max="8963" width="7.7109375" style="74" customWidth="1"/>
    <col min="8964" max="8964" width="25.85546875" style="74" customWidth="1"/>
    <col min="8965" max="8965" width="6.85546875" style="74" customWidth="1"/>
    <col min="8966" max="8966" width="10.7109375" style="74" customWidth="1"/>
    <col min="8967" max="8967" width="9" style="74" customWidth="1"/>
    <col min="8968" max="8968" width="12.85546875" style="74" bestFit="1" customWidth="1"/>
    <col min="8969" max="8970" width="9.140625" style="74"/>
    <col min="8971" max="8971" width="8" style="74" customWidth="1"/>
    <col min="8972" max="8972" width="22" style="74" bestFit="1" customWidth="1"/>
    <col min="8973" max="8973" width="8.28515625" style="74" customWidth="1"/>
    <col min="8974" max="8974" width="7.28515625" style="74" customWidth="1"/>
    <col min="8975" max="8975" width="11.140625" style="74" customWidth="1"/>
    <col min="8976" max="8976" width="9.140625" style="74"/>
    <col min="8977" max="8977" width="8.28515625" style="74" customWidth="1"/>
    <col min="8978" max="8978" width="10.140625" style="74" customWidth="1"/>
    <col min="8979" max="8979" width="9.140625" style="74"/>
    <col min="8980" max="8980" width="9.5703125" style="74" customWidth="1"/>
    <col min="8981" max="8981" width="9.28515625" style="74" customWidth="1"/>
    <col min="8982" max="8982" width="11.85546875" style="74" customWidth="1"/>
    <col min="8983" max="9216" width="9.140625" style="74"/>
    <col min="9217" max="9218" width="9.28515625" style="74" customWidth="1"/>
    <col min="9219" max="9219" width="7.7109375" style="74" customWidth="1"/>
    <col min="9220" max="9220" width="25.85546875" style="74" customWidth="1"/>
    <col min="9221" max="9221" width="6.85546875" style="74" customWidth="1"/>
    <col min="9222" max="9222" width="10.7109375" style="74" customWidth="1"/>
    <col min="9223" max="9223" width="9" style="74" customWidth="1"/>
    <col min="9224" max="9224" width="12.85546875" style="74" bestFit="1" customWidth="1"/>
    <col min="9225" max="9226" width="9.140625" style="74"/>
    <col min="9227" max="9227" width="8" style="74" customWidth="1"/>
    <col min="9228" max="9228" width="22" style="74" bestFit="1" customWidth="1"/>
    <col min="9229" max="9229" width="8.28515625" style="74" customWidth="1"/>
    <col min="9230" max="9230" width="7.28515625" style="74" customWidth="1"/>
    <col min="9231" max="9231" width="11.140625" style="74" customWidth="1"/>
    <col min="9232" max="9232" width="9.140625" style="74"/>
    <col min="9233" max="9233" width="8.28515625" style="74" customWidth="1"/>
    <col min="9234" max="9234" width="10.140625" style="74" customWidth="1"/>
    <col min="9235" max="9235" width="9.140625" style="74"/>
    <col min="9236" max="9236" width="9.5703125" style="74" customWidth="1"/>
    <col min="9237" max="9237" width="9.28515625" style="74" customWidth="1"/>
    <col min="9238" max="9238" width="11.85546875" style="74" customWidth="1"/>
    <col min="9239" max="9472" width="9.140625" style="74"/>
    <col min="9473" max="9474" width="9.28515625" style="74" customWidth="1"/>
    <col min="9475" max="9475" width="7.7109375" style="74" customWidth="1"/>
    <col min="9476" max="9476" width="25.85546875" style="74" customWidth="1"/>
    <col min="9477" max="9477" width="6.85546875" style="74" customWidth="1"/>
    <col min="9478" max="9478" width="10.7109375" style="74" customWidth="1"/>
    <col min="9479" max="9479" width="9" style="74" customWidth="1"/>
    <col min="9480" max="9480" width="12.85546875" style="74" bestFit="1" customWidth="1"/>
    <col min="9481" max="9482" width="9.140625" style="74"/>
    <col min="9483" max="9483" width="8" style="74" customWidth="1"/>
    <col min="9484" max="9484" width="22" style="74" bestFit="1" customWidth="1"/>
    <col min="9485" max="9485" width="8.28515625" style="74" customWidth="1"/>
    <col min="9486" max="9486" width="7.28515625" style="74" customWidth="1"/>
    <col min="9487" max="9487" width="11.140625" style="74" customWidth="1"/>
    <col min="9488" max="9488" width="9.140625" style="74"/>
    <col min="9489" max="9489" width="8.28515625" style="74" customWidth="1"/>
    <col min="9490" max="9490" width="10.140625" style="74" customWidth="1"/>
    <col min="9491" max="9491" width="9.140625" style="74"/>
    <col min="9492" max="9492" width="9.5703125" style="74" customWidth="1"/>
    <col min="9493" max="9493" width="9.28515625" style="74" customWidth="1"/>
    <col min="9494" max="9494" width="11.85546875" style="74" customWidth="1"/>
    <col min="9495" max="9728" width="9.140625" style="74"/>
    <col min="9729" max="9730" width="9.28515625" style="74" customWidth="1"/>
    <col min="9731" max="9731" width="7.7109375" style="74" customWidth="1"/>
    <col min="9732" max="9732" width="25.85546875" style="74" customWidth="1"/>
    <col min="9733" max="9733" width="6.85546875" style="74" customWidth="1"/>
    <col min="9734" max="9734" width="10.7109375" style="74" customWidth="1"/>
    <col min="9735" max="9735" width="9" style="74" customWidth="1"/>
    <col min="9736" max="9736" width="12.85546875" style="74" bestFit="1" customWidth="1"/>
    <col min="9737" max="9738" width="9.140625" style="74"/>
    <col min="9739" max="9739" width="8" style="74" customWidth="1"/>
    <col min="9740" max="9740" width="22" style="74" bestFit="1" customWidth="1"/>
    <col min="9741" max="9741" width="8.28515625" style="74" customWidth="1"/>
    <col min="9742" max="9742" width="7.28515625" style="74" customWidth="1"/>
    <col min="9743" max="9743" width="11.140625" style="74" customWidth="1"/>
    <col min="9744" max="9744" width="9.140625" style="74"/>
    <col min="9745" max="9745" width="8.28515625" style="74" customWidth="1"/>
    <col min="9746" max="9746" width="10.140625" style="74" customWidth="1"/>
    <col min="9747" max="9747" width="9.140625" style="74"/>
    <col min="9748" max="9748" width="9.5703125" style="74" customWidth="1"/>
    <col min="9749" max="9749" width="9.28515625" style="74" customWidth="1"/>
    <col min="9750" max="9750" width="11.85546875" style="74" customWidth="1"/>
    <col min="9751" max="9984" width="9.140625" style="74"/>
    <col min="9985" max="9986" width="9.28515625" style="74" customWidth="1"/>
    <col min="9987" max="9987" width="7.7109375" style="74" customWidth="1"/>
    <col min="9988" max="9988" width="25.85546875" style="74" customWidth="1"/>
    <col min="9989" max="9989" width="6.85546875" style="74" customWidth="1"/>
    <col min="9990" max="9990" width="10.7109375" style="74" customWidth="1"/>
    <col min="9991" max="9991" width="9" style="74" customWidth="1"/>
    <col min="9992" max="9992" width="12.85546875" style="74" bestFit="1" customWidth="1"/>
    <col min="9993" max="9994" width="9.140625" style="74"/>
    <col min="9995" max="9995" width="8" style="74" customWidth="1"/>
    <col min="9996" max="9996" width="22" style="74" bestFit="1" customWidth="1"/>
    <col min="9997" max="9997" width="8.28515625" style="74" customWidth="1"/>
    <col min="9998" max="9998" width="7.28515625" style="74" customWidth="1"/>
    <col min="9999" max="9999" width="11.140625" style="74" customWidth="1"/>
    <col min="10000" max="10000" width="9.140625" style="74"/>
    <col min="10001" max="10001" width="8.28515625" style="74" customWidth="1"/>
    <col min="10002" max="10002" width="10.140625" style="74" customWidth="1"/>
    <col min="10003" max="10003" width="9.140625" style="74"/>
    <col min="10004" max="10004" width="9.5703125" style="74" customWidth="1"/>
    <col min="10005" max="10005" width="9.28515625" style="74" customWidth="1"/>
    <col min="10006" max="10006" width="11.85546875" style="74" customWidth="1"/>
    <col min="10007" max="10240" width="9.140625" style="74"/>
    <col min="10241" max="10242" width="9.28515625" style="74" customWidth="1"/>
    <col min="10243" max="10243" width="7.7109375" style="74" customWidth="1"/>
    <col min="10244" max="10244" width="25.85546875" style="74" customWidth="1"/>
    <col min="10245" max="10245" width="6.85546875" style="74" customWidth="1"/>
    <col min="10246" max="10246" width="10.7109375" style="74" customWidth="1"/>
    <col min="10247" max="10247" width="9" style="74" customWidth="1"/>
    <col min="10248" max="10248" width="12.85546875" style="74" bestFit="1" customWidth="1"/>
    <col min="10249" max="10250" width="9.140625" style="74"/>
    <col min="10251" max="10251" width="8" style="74" customWidth="1"/>
    <col min="10252" max="10252" width="22" style="74" bestFit="1" customWidth="1"/>
    <col min="10253" max="10253" width="8.28515625" style="74" customWidth="1"/>
    <col min="10254" max="10254" width="7.28515625" style="74" customWidth="1"/>
    <col min="10255" max="10255" width="11.140625" style="74" customWidth="1"/>
    <col min="10256" max="10256" width="9.140625" style="74"/>
    <col min="10257" max="10257" width="8.28515625" style="74" customWidth="1"/>
    <col min="10258" max="10258" width="10.140625" style="74" customWidth="1"/>
    <col min="10259" max="10259" width="9.140625" style="74"/>
    <col min="10260" max="10260" width="9.5703125" style="74" customWidth="1"/>
    <col min="10261" max="10261" width="9.28515625" style="74" customWidth="1"/>
    <col min="10262" max="10262" width="11.85546875" style="74" customWidth="1"/>
    <col min="10263" max="10496" width="9.140625" style="74"/>
    <col min="10497" max="10498" width="9.28515625" style="74" customWidth="1"/>
    <col min="10499" max="10499" width="7.7109375" style="74" customWidth="1"/>
    <col min="10500" max="10500" width="25.85546875" style="74" customWidth="1"/>
    <col min="10501" max="10501" width="6.85546875" style="74" customWidth="1"/>
    <col min="10502" max="10502" width="10.7109375" style="74" customWidth="1"/>
    <col min="10503" max="10503" width="9" style="74" customWidth="1"/>
    <col min="10504" max="10504" width="12.85546875" style="74" bestFit="1" customWidth="1"/>
    <col min="10505" max="10506" width="9.140625" style="74"/>
    <col min="10507" max="10507" width="8" style="74" customWidth="1"/>
    <col min="10508" max="10508" width="22" style="74" bestFit="1" customWidth="1"/>
    <col min="10509" max="10509" width="8.28515625" style="74" customWidth="1"/>
    <col min="10510" max="10510" width="7.28515625" style="74" customWidth="1"/>
    <col min="10511" max="10511" width="11.140625" style="74" customWidth="1"/>
    <col min="10512" max="10512" width="9.140625" style="74"/>
    <col min="10513" max="10513" width="8.28515625" style="74" customWidth="1"/>
    <col min="10514" max="10514" width="10.140625" style="74" customWidth="1"/>
    <col min="10515" max="10515" width="9.140625" style="74"/>
    <col min="10516" max="10516" width="9.5703125" style="74" customWidth="1"/>
    <col min="10517" max="10517" width="9.28515625" style="74" customWidth="1"/>
    <col min="10518" max="10518" width="11.85546875" style="74" customWidth="1"/>
    <col min="10519" max="10752" width="9.140625" style="74"/>
    <col min="10753" max="10754" width="9.28515625" style="74" customWidth="1"/>
    <col min="10755" max="10755" width="7.7109375" style="74" customWidth="1"/>
    <col min="10756" max="10756" width="25.85546875" style="74" customWidth="1"/>
    <col min="10757" max="10757" width="6.85546875" style="74" customWidth="1"/>
    <col min="10758" max="10758" width="10.7109375" style="74" customWidth="1"/>
    <col min="10759" max="10759" width="9" style="74" customWidth="1"/>
    <col min="10760" max="10760" width="12.85546875" style="74" bestFit="1" customWidth="1"/>
    <col min="10761" max="10762" width="9.140625" style="74"/>
    <col min="10763" max="10763" width="8" style="74" customWidth="1"/>
    <col min="10764" max="10764" width="22" style="74" bestFit="1" customWidth="1"/>
    <col min="10765" max="10765" width="8.28515625" style="74" customWidth="1"/>
    <col min="10766" max="10766" width="7.28515625" style="74" customWidth="1"/>
    <col min="10767" max="10767" width="11.140625" style="74" customWidth="1"/>
    <col min="10768" max="10768" width="9.140625" style="74"/>
    <col min="10769" max="10769" width="8.28515625" style="74" customWidth="1"/>
    <col min="10770" max="10770" width="10.140625" style="74" customWidth="1"/>
    <col min="10771" max="10771" width="9.140625" style="74"/>
    <col min="10772" max="10772" width="9.5703125" style="74" customWidth="1"/>
    <col min="10773" max="10773" width="9.28515625" style="74" customWidth="1"/>
    <col min="10774" max="10774" width="11.85546875" style="74" customWidth="1"/>
    <col min="10775" max="11008" width="9.140625" style="74"/>
    <col min="11009" max="11010" width="9.28515625" style="74" customWidth="1"/>
    <col min="11011" max="11011" width="7.7109375" style="74" customWidth="1"/>
    <col min="11012" max="11012" width="25.85546875" style="74" customWidth="1"/>
    <col min="11013" max="11013" width="6.85546875" style="74" customWidth="1"/>
    <col min="11014" max="11014" width="10.7109375" style="74" customWidth="1"/>
    <col min="11015" max="11015" width="9" style="74" customWidth="1"/>
    <col min="11016" max="11016" width="12.85546875" style="74" bestFit="1" customWidth="1"/>
    <col min="11017" max="11018" width="9.140625" style="74"/>
    <col min="11019" max="11019" width="8" style="74" customWidth="1"/>
    <col min="11020" max="11020" width="22" style="74" bestFit="1" customWidth="1"/>
    <col min="11021" max="11021" width="8.28515625" style="74" customWidth="1"/>
    <col min="11022" max="11022" width="7.28515625" style="74" customWidth="1"/>
    <col min="11023" max="11023" width="11.140625" style="74" customWidth="1"/>
    <col min="11024" max="11024" width="9.140625" style="74"/>
    <col min="11025" max="11025" width="8.28515625" style="74" customWidth="1"/>
    <col min="11026" max="11026" width="10.140625" style="74" customWidth="1"/>
    <col min="11027" max="11027" width="9.140625" style="74"/>
    <col min="11028" max="11028" width="9.5703125" style="74" customWidth="1"/>
    <col min="11029" max="11029" width="9.28515625" style="74" customWidth="1"/>
    <col min="11030" max="11030" width="11.85546875" style="74" customWidth="1"/>
    <col min="11031" max="11264" width="9.140625" style="74"/>
    <col min="11265" max="11266" width="9.28515625" style="74" customWidth="1"/>
    <col min="11267" max="11267" width="7.7109375" style="74" customWidth="1"/>
    <col min="11268" max="11268" width="25.85546875" style="74" customWidth="1"/>
    <col min="11269" max="11269" width="6.85546875" style="74" customWidth="1"/>
    <col min="11270" max="11270" width="10.7109375" style="74" customWidth="1"/>
    <col min="11271" max="11271" width="9" style="74" customWidth="1"/>
    <col min="11272" max="11272" width="12.85546875" style="74" bestFit="1" customWidth="1"/>
    <col min="11273" max="11274" width="9.140625" style="74"/>
    <col min="11275" max="11275" width="8" style="74" customWidth="1"/>
    <col min="11276" max="11276" width="22" style="74" bestFit="1" customWidth="1"/>
    <col min="11277" max="11277" width="8.28515625" style="74" customWidth="1"/>
    <col min="11278" max="11278" width="7.28515625" style="74" customWidth="1"/>
    <col min="11279" max="11279" width="11.140625" style="74" customWidth="1"/>
    <col min="11280" max="11280" width="9.140625" style="74"/>
    <col min="11281" max="11281" width="8.28515625" style="74" customWidth="1"/>
    <col min="11282" max="11282" width="10.140625" style="74" customWidth="1"/>
    <col min="11283" max="11283" width="9.140625" style="74"/>
    <col min="11284" max="11284" width="9.5703125" style="74" customWidth="1"/>
    <col min="11285" max="11285" width="9.28515625" style="74" customWidth="1"/>
    <col min="11286" max="11286" width="11.85546875" style="74" customWidth="1"/>
    <col min="11287" max="11520" width="9.140625" style="74"/>
    <col min="11521" max="11522" width="9.28515625" style="74" customWidth="1"/>
    <col min="11523" max="11523" width="7.7109375" style="74" customWidth="1"/>
    <col min="11524" max="11524" width="25.85546875" style="74" customWidth="1"/>
    <col min="11525" max="11525" width="6.85546875" style="74" customWidth="1"/>
    <col min="11526" max="11526" width="10.7109375" style="74" customWidth="1"/>
    <col min="11527" max="11527" width="9" style="74" customWidth="1"/>
    <col min="11528" max="11528" width="12.85546875" style="74" bestFit="1" customWidth="1"/>
    <col min="11529" max="11530" width="9.140625" style="74"/>
    <col min="11531" max="11531" width="8" style="74" customWidth="1"/>
    <col min="11532" max="11532" width="22" style="74" bestFit="1" customWidth="1"/>
    <col min="11533" max="11533" width="8.28515625" style="74" customWidth="1"/>
    <col min="11534" max="11534" width="7.28515625" style="74" customWidth="1"/>
    <col min="11535" max="11535" width="11.140625" style="74" customWidth="1"/>
    <col min="11536" max="11536" width="9.140625" style="74"/>
    <col min="11537" max="11537" width="8.28515625" style="74" customWidth="1"/>
    <col min="11538" max="11538" width="10.140625" style="74" customWidth="1"/>
    <col min="11539" max="11539" width="9.140625" style="74"/>
    <col min="11540" max="11540" width="9.5703125" style="74" customWidth="1"/>
    <col min="11541" max="11541" width="9.28515625" style="74" customWidth="1"/>
    <col min="11542" max="11542" width="11.85546875" style="74" customWidth="1"/>
    <col min="11543" max="11776" width="9.140625" style="74"/>
    <col min="11777" max="11778" width="9.28515625" style="74" customWidth="1"/>
    <col min="11779" max="11779" width="7.7109375" style="74" customWidth="1"/>
    <col min="11780" max="11780" width="25.85546875" style="74" customWidth="1"/>
    <col min="11781" max="11781" width="6.85546875" style="74" customWidth="1"/>
    <col min="11782" max="11782" width="10.7109375" style="74" customWidth="1"/>
    <col min="11783" max="11783" width="9" style="74" customWidth="1"/>
    <col min="11784" max="11784" width="12.85546875" style="74" bestFit="1" customWidth="1"/>
    <col min="11785" max="11786" width="9.140625" style="74"/>
    <col min="11787" max="11787" width="8" style="74" customWidth="1"/>
    <col min="11788" max="11788" width="22" style="74" bestFit="1" customWidth="1"/>
    <col min="11789" max="11789" width="8.28515625" style="74" customWidth="1"/>
    <col min="11790" max="11790" width="7.28515625" style="74" customWidth="1"/>
    <col min="11791" max="11791" width="11.140625" style="74" customWidth="1"/>
    <col min="11792" max="11792" width="9.140625" style="74"/>
    <col min="11793" max="11793" width="8.28515625" style="74" customWidth="1"/>
    <col min="11794" max="11794" width="10.140625" style="74" customWidth="1"/>
    <col min="11795" max="11795" width="9.140625" style="74"/>
    <col min="11796" max="11796" width="9.5703125" style="74" customWidth="1"/>
    <col min="11797" max="11797" width="9.28515625" style="74" customWidth="1"/>
    <col min="11798" max="11798" width="11.85546875" style="74" customWidth="1"/>
    <col min="11799" max="12032" width="9.140625" style="74"/>
    <col min="12033" max="12034" width="9.28515625" style="74" customWidth="1"/>
    <col min="12035" max="12035" width="7.7109375" style="74" customWidth="1"/>
    <col min="12036" max="12036" width="25.85546875" style="74" customWidth="1"/>
    <col min="12037" max="12037" width="6.85546875" style="74" customWidth="1"/>
    <col min="12038" max="12038" width="10.7109375" style="74" customWidth="1"/>
    <col min="12039" max="12039" width="9" style="74" customWidth="1"/>
    <col min="12040" max="12040" width="12.85546875" style="74" bestFit="1" customWidth="1"/>
    <col min="12041" max="12042" width="9.140625" style="74"/>
    <col min="12043" max="12043" width="8" style="74" customWidth="1"/>
    <col min="12044" max="12044" width="22" style="74" bestFit="1" customWidth="1"/>
    <col min="12045" max="12045" width="8.28515625" style="74" customWidth="1"/>
    <col min="12046" max="12046" width="7.28515625" style="74" customWidth="1"/>
    <col min="12047" max="12047" width="11.140625" style="74" customWidth="1"/>
    <col min="12048" max="12048" width="9.140625" style="74"/>
    <col min="12049" max="12049" width="8.28515625" style="74" customWidth="1"/>
    <col min="12050" max="12050" width="10.140625" style="74" customWidth="1"/>
    <col min="12051" max="12051" width="9.140625" style="74"/>
    <col min="12052" max="12052" width="9.5703125" style="74" customWidth="1"/>
    <col min="12053" max="12053" width="9.28515625" style="74" customWidth="1"/>
    <col min="12054" max="12054" width="11.85546875" style="74" customWidth="1"/>
    <col min="12055" max="12288" width="9.140625" style="74"/>
    <col min="12289" max="12290" width="9.28515625" style="74" customWidth="1"/>
    <col min="12291" max="12291" width="7.7109375" style="74" customWidth="1"/>
    <col min="12292" max="12292" width="25.85546875" style="74" customWidth="1"/>
    <col min="12293" max="12293" width="6.85546875" style="74" customWidth="1"/>
    <col min="12294" max="12294" width="10.7109375" style="74" customWidth="1"/>
    <col min="12295" max="12295" width="9" style="74" customWidth="1"/>
    <col min="12296" max="12296" width="12.85546875" style="74" bestFit="1" customWidth="1"/>
    <col min="12297" max="12298" width="9.140625" style="74"/>
    <col min="12299" max="12299" width="8" style="74" customWidth="1"/>
    <col min="12300" max="12300" width="22" style="74" bestFit="1" customWidth="1"/>
    <col min="12301" max="12301" width="8.28515625" style="74" customWidth="1"/>
    <col min="12302" max="12302" width="7.28515625" style="74" customWidth="1"/>
    <col min="12303" max="12303" width="11.140625" style="74" customWidth="1"/>
    <col min="12304" max="12304" width="9.140625" style="74"/>
    <col min="12305" max="12305" width="8.28515625" style="74" customWidth="1"/>
    <col min="12306" max="12306" width="10.140625" style="74" customWidth="1"/>
    <col min="12307" max="12307" width="9.140625" style="74"/>
    <col min="12308" max="12308" width="9.5703125" style="74" customWidth="1"/>
    <col min="12309" max="12309" width="9.28515625" style="74" customWidth="1"/>
    <col min="12310" max="12310" width="11.85546875" style="74" customWidth="1"/>
    <col min="12311" max="12544" width="9.140625" style="74"/>
    <col min="12545" max="12546" width="9.28515625" style="74" customWidth="1"/>
    <col min="12547" max="12547" width="7.7109375" style="74" customWidth="1"/>
    <col min="12548" max="12548" width="25.85546875" style="74" customWidth="1"/>
    <col min="12549" max="12549" width="6.85546875" style="74" customWidth="1"/>
    <col min="12550" max="12550" width="10.7109375" style="74" customWidth="1"/>
    <col min="12551" max="12551" width="9" style="74" customWidth="1"/>
    <col min="12552" max="12552" width="12.85546875" style="74" bestFit="1" customWidth="1"/>
    <col min="12553" max="12554" width="9.140625" style="74"/>
    <col min="12555" max="12555" width="8" style="74" customWidth="1"/>
    <col min="12556" max="12556" width="22" style="74" bestFit="1" customWidth="1"/>
    <col min="12557" max="12557" width="8.28515625" style="74" customWidth="1"/>
    <col min="12558" max="12558" width="7.28515625" style="74" customWidth="1"/>
    <col min="12559" max="12559" width="11.140625" style="74" customWidth="1"/>
    <col min="12560" max="12560" width="9.140625" style="74"/>
    <col min="12561" max="12561" width="8.28515625" style="74" customWidth="1"/>
    <col min="12562" max="12562" width="10.140625" style="74" customWidth="1"/>
    <col min="12563" max="12563" width="9.140625" style="74"/>
    <col min="12564" max="12564" width="9.5703125" style="74" customWidth="1"/>
    <col min="12565" max="12565" width="9.28515625" style="74" customWidth="1"/>
    <col min="12566" max="12566" width="11.85546875" style="74" customWidth="1"/>
    <col min="12567" max="12800" width="9.140625" style="74"/>
    <col min="12801" max="12802" width="9.28515625" style="74" customWidth="1"/>
    <col min="12803" max="12803" width="7.7109375" style="74" customWidth="1"/>
    <col min="12804" max="12804" width="25.85546875" style="74" customWidth="1"/>
    <col min="12805" max="12805" width="6.85546875" style="74" customWidth="1"/>
    <col min="12806" max="12806" width="10.7109375" style="74" customWidth="1"/>
    <col min="12807" max="12807" width="9" style="74" customWidth="1"/>
    <col min="12808" max="12808" width="12.85546875" style="74" bestFit="1" customWidth="1"/>
    <col min="12809" max="12810" width="9.140625" style="74"/>
    <col min="12811" max="12811" width="8" style="74" customWidth="1"/>
    <col min="12812" max="12812" width="22" style="74" bestFit="1" customWidth="1"/>
    <col min="12813" max="12813" width="8.28515625" style="74" customWidth="1"/>
    <col min="12814" max="12814" width="7.28515625" style="74" customWidth="1"/>
    <col min="12815" max="12815" width="11.140625" style="74" customWidth="1"/>
    <col min="12816" max="12816" width="9.140625" style="74"/>
    <col min="12817" max="12817" width="8.28515625" style="74" customWidth="1"/>
    <col min="12818" max="12818" width="10.140625" style="74" customWidth="1"/>
    <col min="12819" max="12819" width="9.140625" style="74"/>
    <col min="12820" max="12820" width="9.5703125" style="74" customWidth="1"/>
    <col min="12821" max="12821" width="9.28515625" style="74" customWidth="1"/>
    <col min="12822" max="12822" width="11.85546875" style="74" customWidth="1"/>
    <col min="12823" max="13056" width="9.140625" style="74"/>
    <col min="13057" max="13058" width="9.28515625" style="74" customWidth="1"/>
    <col min="13059" max="13059" width="7.7109375" style="74" customWidth="1"/>
    <col min="13060" max="13060" width="25.85546875" style="74" customWidth="1"/>
    <col min="13061" max="13061" width="6.85546875" style="74" customWidth="1"/>
    <col min="13062" max="13062" width="10.7109375" style="74" customWidth="1"/>
    <col min="13063" max="13063" width="9" style="74" customWidth="1"/>
    <col min="13064" max="13064" width="12.85546875" style="74" bestFit="1" customWidth="1"/>
    <col min="13065" max="13066" width="9.140625" style="74"/>
    <col min="13067" max="13067" width="8" style="74" customWidth="1"/>
    <col min="13068" max="13068" width="22" style="74" bestFit="1" customWidth="1"/>
    <col min="13069" max="13069" width="8.28515625" style="74" customWidth="1"/>
    <col min="13070" max="13070" width="7.28515625" style="74" customWidth="1"/>
    <col min="13071" max="13071" width="11.140625" style="74" customWidth="1"/>
    <col min="13072" max="13072" width="9.140625" style="74"/>
    <col min="13073" max="13073" width="8.28515625" style="74" customWidth="1"/>
    <col min="13074" max="13074" width="10.140625" style="74" customWidth="1"/>
    <col min="13075" max="13075" width="9.140625" style="74"/>
    <col min="13076" max="13076" width="9.5703125" style="74" customWidth="1"/>
    <col min="13077" max="13077" width="9.28515625" style="74" customWidth="1"/>
    <col min="13078" max="13078" width="11.85546875" style="74" customWidth="1"/>
    <col min="13079" max="13312" width="9.140625" style="74"/>
    <col min="13313" max="13314" width="9.28515625" style="74" customWidth="1"/>
    <col min="13315" max="13315" width="7.7109375" style="74" customWidth="1"/>
    <col min="13316" max="13316" width="25.85546875" style="74" customWidth="1"/>
    <col min="13317" max="13317" width="6.85546875" style="74" customWidth="1"/>
    <col min="13318" max="13318" width="10.7109375" style="74" customWidth="1"/>
    <col min="13319" max="13319" width="9" style="74" customWidth="1"/>
    <col min="13320" max="13320" width="12.85546875" style="74" bestFit="1" customWidth="1"/>
    <col min="13321" max="13322" width="9.140625" style="74"/>
    <col min="13323" max="13323" width="8" style="74" customWidth="1"/>
    <col min="13324" max="13324" width="22" style="74" bestFit="1" customWidth="1"/>
    <col min="13325" max="13325" width="8.28515625" style="74" customWidth="1"/>
    <col min="13326" max="13326" width="7.28515625" style="74" customWidth="1"/>
    <col min="13327" max="13327" width="11.140625" style="74" customWidth="1"/>
    <col min="13328" max="13328" width="9.140625" style="74"/>
    <col min="13329" max="13329" width="8.28515625" style="74" customWidth="1"/>
    <col min="13330" max="13330" width="10.140625" style="74" customWidth="1"/>
    <col min="13331" max="13331" width="9.140625" style="74"/>
    <col min="13332" max="13332" width="9.5703125" style="74" customWidth="1"/>
    <col min="13333" max="13333" width="9.28515625" style="74" customWidth="1"/>
    <col min="13334" max="13334" width="11.85546875" style="74" customWidth="1"/>
    <col min="13335" max="13568" width="9.140625" style="74"/>
    <col min="13569" max="13570" width="9.28515625" style="74" customWidth="1"/>
    <col min="13571" max="13571" width="7.7109375" style="74" customWidth="1"/>
    <col min="13572" max="13572" width="25.85546875" style="74" customWidth="1"/>
    <col min="13573" max="13573" width="6.85546875" style="74" customWidth="1"/>
    <col min="13574" max="13574" width="10.7109375" style="74" customWidth="1"/>
    <col min="13575" max="13575" width="9" style="74" customWidth="1"/>
    <col min="13576" max="13576" width="12.85546875" style="74" bestFit="1" customWidth="1"/>
    <col min="13577" max="13578" width="9.140625" style="74"/>
    <col min="13579" max="13579" width="8" style="74" customWidth="1"/>
    <col min="13580" max="13580" width="22" style="74" bestFit="1" customWidth="1"/>
    <col min="13581" max="13581" width="8.28515625" style="74" customWidth="1"/>
    <col min="13582" max="13582" width="7.28515625" style="74" customWidth="1"/>
    <col min="13583" max="13583" width="11.140625" style="74" customWidth="1"/>
    <col min="13584" max="13584" width="9.140625" style="74"/>
    <col min="13585" max="13585" width="8.28515625" style="74" customWidth="1"/>
    <col min="13586" max="13586" width="10.140625" style="74" customWidth="1"/>
    <col min="13587" max="13587" width="9.140625" style="74"/>
    <col min="13588" max="13588" width="9.5703125" style="74" customWidth="1"/>
    <col min="13589" max="13589" width="9.28515625" style="74" customWidth="1"/>
    <col min="13590" max="13590" width="11.85546875" style="74" customWidth="1"/>
    <col min="13591" max="13824" width="9.140625" style="74"/>
    <col min="13825" max="13826" width="9.28515625" style="74" customWidth="1"/>
    <col min="13827" max="13827" width="7.7109375" style="74" customWidth="1"/>
    <col min="13828" max="13828" width="25.85546875" style="74" customWidth="1"/>
    <col min="13829" max="13829" width="6.85546875" style="74" customWidth="1"/>
    <col min="13830" max="13830" width="10.7109375" style="74" customWidth="1"/>
    <col min="13831" max="13831" width="9" style="74" customWidth="1"/>
    <col min="13832" max="13832" width="12.85546875" style="74" bestFit="1" customWidth="1"/>
    <col min="13833" max="13834" width="9.140625" style="74"/>
    <col min="13835" max="13835" width="8" style="74" customWidth="1"/>
    <col min="13836" max="13836" width="22" style="74" bestFit="1" customWidth="1"/>
    <col min="13837" max="13837" width="8.28515625" style="74" customWidth="1"/>
    <col min="13838" max="13838" width="7.28515625" style="74" customWidth="1"/>
    <col min="13839" max="13839" width="11.140625" style="74" customWidth="1"/>
    <col min="13840" max="13840" width="9.140625" style="74"/>
    <col min="13841" max="13841" width="8.28515625" style="74" customWidth="1"/>
    <col min="13842" max="13842" width="10.140625" style="74" customWidth="1"/>
    <col min="13843" max="13843" width="9.140625" style="74"/>
    <col min="13844" max="13844" width="9.5703125" style="74" customWidth="1"/>
    <col min="13845" max="13845" width="9.28515625" style="74" customWidth="1"/>
    <col min="13846" max="13846" width="11.85546875" style="74" customWidth="1"/>
    <col min="13847" max="14080" width="9.140625" style="74"/>
    <col min="14081" max="14082" width="9.28515625" style="74" customWidth="1"/>
    <col min="14083" max="14083" width="7.7109375" style="74" customWidth="1"/>
    <col min="14084" max="14084" width="25.85546875" style="74" customWidth="1"/>
    <col min="14085" max="14085" width="6.85546875" style="74" customWidth="1"/>
    <col min="14086" max="14086" width="10.7109375" style="74" customWidth="1"/>
    <col min="14087" max="14087" width="9" style="74" customWidth="1"/>
    <col min="14088" max="14088" width="12.85546875" style="74" bestFit="1" customWidth="1"/>
    <col min="14089" max="14090" width="9.140625" style="74"/>
    <col min="14091" max="14091" width="8" style="74" customWidth="1"/>
    <col min="14092" max="14092" width="22" style="74" bestFit="1" customWidth="1"/>
    <col min="14093" max="14093" width="8.28515625" style="74" customWidth="1"/>
    <col min="14094" max="14094" width="7.28515625" style="74" customWidth="1"/>
    <col min="14095" max="14095" width="11.140625" style="74" customWidth="1"/>
    <col min="14096" max="14096" width="9.140625" style="74"/>
    <col min="14097" max="14097" width="8.28515625" style="74" customWidth="1"/>
    <col min="14098" max="14098" width="10.140625" style="74" customWidth="1"/>
    <col min="14099" max="14099" width="9.140625" style="74"/>
    <col min="14100" max="14100" width="9.5703125" style="74" customWidth="1"/>
    <col min="14101" max="14101" width="9.28515625" style="74" customWidth="1"/>
    <col min="14102" max="14102" width="11.85546875" style="74" customWidth="1"/>
    <col min="14103" max="14336" width="9.140625" style="74"/>
    <col min="14337" max="14338" width="9.28515625" style="74" customWidth="1"/>
    <col min="14339" max="14339" width="7.7109375" style="74" customWidth="1"/>
    <col min="14340" max="14340" width="25.85546875" style="74" customWidth="1"/>
    <col min="14341" max="14341" width="6.85546875" style="74" customWidth="1"/>
    <col min="14342" max="14342" width="10.7109375" style="74" customWidth="1"/>
    <col min="14343" max="14343" width="9" style="74" customWidth="1"/>
    <col min="14344" max="14344" width="12.85546875" style="74" bestFit="1" customWidth="1"/>
    <col min="14345" max="14346" width="9.140625" style="74"/>
    <col min="14347" max="14347" width="8" style="74" customWidth="1"/>
    <col min="14348" max="14348" width="22" style="74" bestFit="1" customWidth="1"/>
    <col min="14349" max="14349" width="8.28515625" style="74" customWidth="1"/>
    <col min="14350" max="14350" width="7.28515625" style="74" customWidth="1"/>
    <col min="14351" max="14351" width="11.140625" style="74" customWidth="1"/>
    <col min="14352" max="14352" width="9.140625" style="74"/>
    <col min="14353" max="14353" width="8.28515625" style="74" customWidth="1"/>
    <col min="14354" max="14354" width="10.140625" style="74" customWidth="1"/>
    <col min="14355" max="14355" width="9.140625" style="74"/>
    <col min="14356" max="14356" width="9.5703125" style="74" customWidth="1"/>
    <col min="14357" max="14357" width="9.28515625" style="74" customWidth="1"/>
    <col min="14358" max="14358" width="11.85546875" style="74" customWidth="1"/>
    <col min="14359" max="14592" width="9.140625" style="74"/>
    <col min="14593" max="14594" width="9.28515625" style="74" customWidth="1"/>
    <col min="14595" max="14595" width="7.7109375" style="74" customWidth="1"/>
    <col min="14596" max="14596" width="25.85546875" style="74" customWidth="1"/>
    <col min="14597" max="14597" width="6.85546875" style="74" customWidth="1"/>
    <col min="14598" max="14598" width="10.7109375" style="74" customWidth="1"/>
    <col min="14599" max="14599" width="9" style="74" customWidth="1"/>
    <col min="14600" max="14600" width="12.85546875" style="74" bestFit="1" customWidth="1"/>
    <col min="14601" max="14602" width="9.140625" style="74"/>
    <col min="14603" max="14603" width="8" style="74" customWidth="1"/>
    <col min="14604" max="14604" width="22" style="74" bestFit="1" customWidth="1"/>
    <col min="14605" max="14605" width="8.28515625" style="74" customWidth="1"/>
    <col min="14606" max="14606" width="7.28515625" style="74" customWidth="1"/>
    <col min="14607" max="14607" width="11.140625" style="74" customWidth="1"/>
    <col min="14608" max="14608" width="9.140625" style="74"/>
    <col min="14609" max="14609" width="8.28515625" style="74" customWidth="1"/>
    <col min="14610" max="14610" width="10.140625" style="74" customWidth="1"/>
    <col min="14611" max="14611" width="9.140625" style="74"/>
    <col min="14612" max="14612" width="9.5703125" style="74" customWidth="1"/>
    <col min="14613" max="14613" width="9.28515625" style="74" customWidth="1"/>
    <col min="14614" max="14614" width="11.85546875" style="74" customWidth="1"/>
    <col min="14615" max="14848" width="9.140625" style="74"/>
    <col min="14849" max="14850" width="9.28515625" style="74" customWidth="1"/>
    <col min="14851" max="14851" width="7.7109375" style="74" customWidth="1"/>
    <col min="14852" max="14852" width="25.85546875" style="74" customWidth="1"/>
    <col min="14853" max="14853" width="6.85546875" style="74" customWidth="1"/>
    <col min="14854" max="14854" width="10.7109375" style="74" customWidth="1"/>
    <col min="14855" max="14855" width="9" style="74" customWidth="1"/>
    <col min="14856" max="14856" width="12.85546875" style="74" bestFit="1" customWidth="1"/>
    <col min="14857" max="14858" width="9.140625" style="74"/>
    <col min="14859" max="14859" width="8" style="74" customWidth="1"/>
    <col min="14860" max="14860" width="22" style="74" bestFit="1" customWidth="1"/>
    <col min="14861" max="14861" width="8.28515625" style="74" customWidth="1"/>
    <col min="14862" max="14862" width="7.28515625" style="74" customWidth="1"/>
    <col min="14863" max="14863" width="11.140625" style="74" customWidth="1"/>
    <col min="14864" max="14864" width="9.140625" style="74"/>
    <col min="14865" max="14865" width="8.28515625" style="74" customWidth="1"/>
    <col min="14866" max="14866" width="10.140625" style="74" customWidth="1"/>
    <col min="14867" max="14867" width="9.140625" style="74"/>
    <col min="14868" max="14868" width="9.5703125" style="74" customWidth="1"/>
    <col min="14869" max="14869" width="9.28515625" style="74" customWidth="1"/>
    <col min="14870" max="14870" width="11.85546875" style="74" customWidth="1"/>
    <col min="14871" max="15104" width="9.140625" style="74"/>
    <col min="15105" max="15106" width="9.28515625" style="74" customWidth="1"/>
    <col min="15107" max="15107" width="7.7109375" style="74" customWidth="1"/>
    <col min="15108" max="15108" width="25.85546875" style="74" customWidth="1"/>
    <col min="15109" max="15109" width="6.85546875" style="74" customWidth="1"/>
    <col min="15110" max="15110" width="10.7109375" style="74" customWidth="1"/>
    <col min="15111" max="15111" width="9" style="74" customWidth="1"/>
    <col min="15112" max="15112" width="12.85546875" style="74" bestFit="1" customWidth="1"/>
    <col min="15113" max="15114" width="9.140625" style="74"/>
    <col min="15115" max="15115" width="8" style="74" customWidth="1"/>
    <col min="15116" max="15116" width="22" style="74" bestFit="1" customWidth="1"/>
    <col min="15117" max="15117" width="8.28515625" style="74" customWidth="1"/>
    <col min="15118" max="15118" width="7.28515625" style="74" customWidth="1"/>
    <col min="15119" max="15119" width="11.140625" style="74" customWidth="1"/>
    <col min="15120" max="15120" width="9.140625" style="74"/>
    <col min="15121" max="15121" width="8.28515625" style="74" customWidth="1"/>
    <col min="15122" max="15122" width="10.140625" style="74" customWidth="1"/>
    <col min="15123" max="15123" width="9.140625" style="74"/>
    <col min="15124" max="15124" width="9.5703125" style="74" customWidth="1"/>
    <col min="15125" max="15125" width="9.28515625" style="74" customWidth="1"/>
    <col min="15126" max="15126" width="11.85546875" style="74" customWidth="1"/>
    <col min="15127" max="15360" width="9.140625" style="74"/>
    <col min="15361" max="15362" width="9.28515625" style="74" customWidth="1"/>
    <col min="15363" max="15363" width="7.7109375" style="74" customWidth="1"/>
    <col min="15364" max="15364" width="25.85546875" style="74" customWidth="1"/>
    <col min="15365" max="15365" width="6.85546875" style="74" customWidth="1"/>
    <col min="15366" max="15366" width="10.7109375" style="74" customWidth="1"/>
    <col min="15367" max="15367" width="9" style="74" customWidth="1"/>
    <col min="15368" max="15368" width="12.85546875" style="74" bestFit="1" customWidth="1"/>
    <col min="15369" max="15370" width="9.140625" style="74"/>
    <col min="15371" max="15371" width="8" style="74" customWidth="1"/>
    <col min="15372" max="15372" width="22" style="74" bestFit="1" customWidth="1"/>
    <col min="15373" max="15373" width="8.28515625" style="74" customWidth="1"/>
    <col min="15374" max="15374" width="7.28515625" style="74" customWidth="1"/>
    <col min="15375" max="15375" width="11.140625" style="74" customWidth="1"/>
    <col min="15376" max="15376" width="9.140625" style="74"/>
    <col min="15377" max="15377" width="8.28515625" style="74" customWidth="1"/>
    <col min="15378" max="15378" width="10.140625" style="74" customWidth="1"/>
    <col min="15379" max="15379" width="9.140625" style="74"/>
    <col min="15380" max="15380" width="9.5703125" style="74" customWidth="1"/>
    <col min="15381" max="15381" width="9.28515625" style="74" customWidth="1"/>
    <col min="15382" max="15382" width="11.85546875" style="74" customWidth="1"/>
    <col min="15383" max="15616" width="9.140625" style="74"/>
    <col min="15617" max="15618" width="9.28515625" style="74" customWidth="1"/>
    <col min="15619" max="15619" width="7.7109375" style="74" customWidth="1"/>
    <col min="15620" max="15620" width="25.85546875" style="74" customWidth="1"/>
    <col min="15621" max="15621" width="6.85546875" style="74" customWidth="1"/>
    <col min="15622" max="15622" width="10.7109375" style="74" customWidth="1"/>
    <col min="15623" max="15623" width="9" style="74" customWidth="1"/>
    <col min="15624" max="15624" width="12.85546875" style="74" bestFit="1" customWidth="1"/>
    <col min="15625" max="15626" width="9.140625" style="74"/>
    <col min="15627" max="15627" width="8" style="74" customWidth="1"/>
    <col min="15628" max="15628" width="22" style="74" bestFit="1" customWidth="1"/>
    <col min="15629" max="15629" width="8.28515625" style="74" customWidth="1"/>
    <col min="15630" max="15630" width="7.28515625" style="74" customWidth="1"/>
    <col min="15631" max="15631" width="11.140625" style="74" customWidth="1"/>
    <col min="15632" max="15632" width="9.140625" style="74"/>
    <col min="15633" max="15633" width="8.28515625" style="74" customWidth="1"/>
    <col min="15634" max="15634" width="10.140625" style="74" customWidth="1"/>
    <col min="15635" max="15635" width="9.140625" style="74"/>
    <col min="15636" max="15636" width="9.5703125" style="74" customWidth="1"/>
    <col min="15637" max="15637" width="9.28515625" style="74" customWidth="1"/>
    <col min="15638" max="15638" width="11.85546875" style="74" customWidth="1"/>
    <col min="15639" max="15872" width="9.140625" style="74"/>
    <col min="15873" max="15874" width="9.28515625" style="74" customWidth="1"/>
    <col min="15875" max="15875" width="7.7109375" style="74" customWidth="1"/>
    <col min="15876" max="15876" width="25.85546875" style="74" customWidth="1"/>
    <col min="15877" max="15877" width="6.85546875" style="74" customWidth="1"/>
    <col min="15878" max="15878" width="10.7109375" style="74" customWidth="1"/>
    <col min="15879" max="15879" width="9" style="74" customWidth="1"/>
    <col min="15880" max="15880" width="12.85546875" style="74" bestFit="1" customWidth="1"/>
    <col min="15881" max="15882" width="9.140625" style="74"/>
    <col min="15883" max="15883" width="8" style="74" customWidth="1"/>
    <col min="15884" max="15884" width="22" style="74" bestFit="1" customWidth="1"/>
    <col min="15885" max="15885" width="8.28515625" style="74" customWidth="1"/>
    <col min="15886" max="15886" width="7.28515625" style="74" customWidth="1"/>
    <col min="15887" max="15887" width="11.140625" style="74" customWidth="1"/>
    <col min="15888" max="15888" width="9.140625" style="74"/>
    <col min="15889" max="15889" width="8.28515625" style="74" customWidth="1"/>
    <col min="15890" max="15890" width="10.140625" style="74" customWidth="1"/>
    <col min="15891" max="15891" width="9.140625" style="74"/>
    <col min="15892" max="15892" width="9.5703125" style="74" customWidth="1"/>
    <col min="15893" max="15893" width="9.28515625" style="74" customWidth="1"/>
    <col min="15894" max="15894" width="11.85546875" style="74" customWidth="1"/>
    <col min="15895" max="16128" width="9.140625" style="74"/>
    <col min="16129" max="16130" width="9.28515625" style="74" customWidth="1"/>
    <col min="16131" max="16131" width="7.7109375" style="74" customWidth="1"/>
    <col min="16132" max="16132" width="25.85546875" style="74" customWidth="1"/>
    <col min="16133" max="16133" width="6.85546875" style="74" customWidth="1"/>
    <col min="16134" max="16134" width="10.7109375" style="74" customWidth="1"/>
    <col min="16135" max="16135" width="9" style="74" customWidth="1"/>
    <col min="16136" max="16136" width="12.85546875" style="74" bestFit="1" customWidth="1"/>
    <col min="16137" max="16138" width="9.140625" style="74"/>
    <col min="16139" max="16139" width="8" style="74" customWidth="1"/>
    <col min="16140" max="16140" width="22" style="74" bestFit="1" customWidth="1"/>
    <col min="16141" max="16141" width="8.28515625" style="74" customWidth="1"/>
    <col min="16142" max="16142" width="7.28515625" style="74" customWidth="1"/>
    <col min="16143" max="16143" width="11.140625" style="74" customWidth="1"/>
    <col min="16144" max="16144" width="9.140625" style="74"/>
    <col min="16145" max="16145" width="8.28515625" style="74" customWidth="1"/>
    <col min="16146" max="16146" width="10.140625" style="74" customWidth="1"/>
    <col min="16147" max="16147" width="9.140625" style="74"/>
    <col min="16148" max="16148" width="9.5703125" style="74" customWidth="1"/>
    <col min="16149" max="16149" width="9.28515625" style="74" customWidth="1"/>
    <col min="16150" max="16150" width="11.85546875" style="74" customWidth="1"/>
    <col min="16151" max="16384" width="9.140625" style="74"/>
  </cols>
  <sheetData>
    <row r="1" spans="1:22">
      <c r="A1" s="255" t="s">
        <v>403</v>
      </c>
      <c r="B1" s="255" t="s">
        <v>404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>
      <c r="A2" s="255" t="s">
        <v>405</v>
      </c>
      <c r="B2" s="255" t="s">
        <v>406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>
      <c r="H3" s="194"/>
      <c r="I3" s="75"/>
      <c r="J3" s="75"/>
      <c r="K3" s="194"/>
      <c r="L3" s="194"/>
      <c r="M3" s="75"/>
      <c r="N3" s="75"/>
      <c r="O3" s="75"/>
      <c r="P3" s="75"/>
      <c r="Q3" s="194"/>
      <c r="R3" s="194"/>
      <c r="S3" s="75"/>
      <c r="T3" s="75"/>
      <c r="U3" s="75"/>
      <c r="V3" s="75"/>
    </row>
    <row r="4" spans="1:22">
      <c r="H4" s="194"/>
      <c r="I4" s="75"/>
      <c r="J4" s="75"/>
      <c r="K4" s="194"/>
      <c r="L4" s="194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22">
      <c r="C5" s="255" t="s">
        <v>407</v>
      </c>
      <c r="D5" s="255"/>
      <c r="H5" s="194"/>
      <c r="I5" s="75"/>
      <c r="J5" s="75"/>
      <c r="K5" s="194"/>
      <c r="L5" s="194"/>
      <c r="M5" s="75"/>
      <c r="N5" s="75"/>
      <c r="O5" s="75"/>
      <c r="P5" s="75"/>
      <c r="Q5" s="194"/>
      <c r="R5" s="194"/>
      <c r="S5" s="194"/>
      <c r="T5" s="194"/>
      <c r="U5" s="75"/>
      <c r="V5" s="75"/>
    </row>
    <row r="6" spans="1:22">
      <c r="H6" s="194"/>
      <c r="I6" s="75"/>
      <c r="J6" s="75"/>
      <c r="K6" s="194"/>
      <c r="L6" s="194"/>
      <c r="M6" s="75"/>
      <c r="N6" s="75"/>
      <c r="O6" s="75"/>
      <c r="P6" s="75"/>
      <c r="Q6" s="194"/>
      <c r="R6" s="194"/>
      <c r="S6" s="194"/>
      <c r="T6" s="194"/>
      <c r="U6" s="75"/>
      <c r="V6" s="75"/>
    </row>
    <row r="7" spans="1:22">
      <c r="H7" s="194"/>
      <c r="I7" s="75"/>
      <c r="J7" s="75"/>
      <c r="K7" s="194"/>
      <c r="L7" s="194"/>
      <c r="M7" s="75"/>
      <c r="N7" s="75"/>
      <c r="O7" s="75"/>
      <c r="P7" s="75"/>
      <c r="Q7" s="194"/>
      <c r="R7" s="194"/>
      <c r="S7" s="194"/>
      <c r="T7" s="194"/>
      <c r="U7" s="75"/>
      <c r="V7" s="75"/>
    </row>
    <row r="8" spans="1:22">
      <c r="A8" s="256" t="s">
        <v>408</v>
      </c>
      <c r="B8" s="256" t="s">
        <v>409</v>
      </c>
      <c r="C8" s="256" t="s">
        <v>410</v>
      </c>
      <c r="D8" s="256" t="s">
        <v>411</v>
      </c>
      <c r="E8" s="256" t="s">
        <v>412</v>
      </c>
      <c r="F8" s="256" t="s">
        <v>413</v>
      </c>
      <c r="G8" s="224"/>
      <c r="H8" s="194"/>
      <c r="I8" s="75"/>
      <c r="J8" s="75"/>
      <c r="K8" s="75"/>
      <c r="L8" s="75"/>
      <c r="M8" s="75"/>
      <c r="N8" s="75"/>
      <c r="O8" s="75"/>
      <c r="P8" s="75"/>
      <c r="Q8" s="194"/>
      <c r="R8" s="194"/>
      <c r="S8" s="194"/>
      <c r="T8" s="194"/>
      <c r="U8" s="75"/>
      <c r="V8" s="75"/>
    </row>
    <row r="9" spans="1:22">
      <c r="H9" s="194"/>
      <c r="I9" s="75"/>
      <c r="J9" s="75"/>
      <c r="K9" s="75"/>
      <c r="L9" s="194"/>
      <c r="M9" s="75"/>
      <c r="N9" s="75"/>
      <c r="O9" s="75"/>
      <c r="P9" s="75"/>
      <c r="Q9" s="75"/>
      <c r="R9" s="194"/>
      <c r="S9" s="75"/>
      <c r="T9" s="75"/>
      <c r="U9" s="75"/>
      <c r="V9" s="75"/>
    </row>
    <row r="10" spans="1:22" ht="15.75">
      <c r="H10" s="194"/>
      <c r="I10" s="75"/>
      <c r="J10" s="75"/>
      <c r="K10" s="198"/>
      <c r="L10" s="198"/>
      <c r="M10" s="198"/>
      <c r="N10" s="198"/>
      <c r="O10" s="199"/>
      <c r="P10" s="75"/>
      <c r="Q10" s="198"/>
      <c r="R10" s="198"/>
      <c r="S10" s="198"/>
      <c r="T10" s="198"/>
      <c r="U10" s="198"/>
      <c r="V10" s="199"/>
    </row>
    <row r="11" spans="1:22">
      <c r="A11" s="217"/>
      <c r="B11" s="217"/>
      <c r="C11" s="217"/>
      <c r="D11" s="217"/>
      <c r="E11" s="217"/>
      <c r="F11" s="217"/>
      <c r="H11" s="194"/>
      <c r="I11" s="75"/>
      <c r="J11" s="75"/>
      <c r="K11" s="75"/>
      <c r="L11" s="75"/>
      <c r="M11" s="75"/>
      <c r="N11" s="75"/>
      <c r="O11" s="75"/>
      <c r="P11" s="75"/>
      <c r="Q11" s="75"/>
      <c r="R11" s="200"/>
      <c r="S11" s="200"/>
      <c r="T11" s="201"/>
      <c r="U11" s="202"/>
      <c r="V11" s="202"/>
    </row>
    <row r="12" spans="1:22">
      <c r="A12" s="217"/>
      <c r="B12" s="217"/>
      <c r="C12" s="217"/>
      <c r="D12" s="217"/>
      <c r="E12" s="217"/>
      <c r="F12" s="217"/>
      <c r="H12" s="203"/>
      <c r="I12" s="75"/>
      <c r="J12" s="75"/>
      <c r="K12" s="75"/>
      <c r="L12" s="204"/>
      <c r="M12" s="205"/>
      <c r="N12" s="205"/>
      <c r="O12" s="75"/>
      <c r="P12" s="75"/>
      <c r="Q12" s="75"/>
      <c r="R12" s="206"/>
      <c r="S12" s="206"/>
      <c r="T12" s="201"/>
      <c r="U12" s="202"/>
      <c r="V12" s="202"/>
    </row>
    <row r="13" spans="1:22">
      <c r="A13" s="217"/>
      <c r="B13" s="217"/>
      <c r="C13" s="217"/>
      <c r="D13" s="217"/>
      <c r="E13" s="217"/>
      <c r="F13" s="217"/>
      <c r="H13" s="203"/>
      <c r="I13" s="75"/>
      <c r="J13" s="75"/>
      <c r="K13" s="200"/>
      <c r="L13" s="206"/>
      <c r="M13" s="207"/>
      <c r="N13" s="208"/>
      <c r="O13" s="208"/>
      <c r="P13" s="75"/>
      <c r="Q13" s="200"/>
      <c r="R13" s="206"/>
      <c r="S13" s="206"/>
      <c r="T13" s="209"/>
      <c r="U13" s="210"/>
      <c r="V13" s="210"/>
    </row>
    <row r="14" spans="1:22">
      <c r="A14" s="217"/>
      <c r="B14" s="217"/>
      <c r="C14" s="217"/>
      <c r="D14" s="217"/>
      <c r="E14" s="217"/>
      <c r="F14" s="217"/>
      <c r="H14" s="203"/>
      <c r="I14" s="75"/>
      <c r="J14" s="75"/>
      <c r="K14" s="200"/>
      <c r="L14" s="206"/>
      <c r="M14" s="207"/>
      <c r="N14" s="208"/>
      <c r="O14" s="208"/>
      <c r="P14" s="75"/>
      <c r="Q14" s="200"/>
      <c r="R14" s="206"/>
      <c r="S14" s="206"/>
      <c r="T14" s="302"/>
      <c r="U14" s="302"/>
      <c r="V14" s="211"/>
    </row>
    <row r="15" spans="1:22">
      <c r="A15" s="217"/>
      <c r="B15" s="217"/>
      <c r="C15" s="217"/>
      <c r="D15" s="217"/>
      <c r="E15" s="217"/>
      <c r="F15" s="217"/>
      <c r="H15" s="203"/>
      <c r="I15" s="75"/>
      <c r="J15" s="75"/>
      <c r="K15" s="200"/>
      <c r="L15" s="204"/>
      <c r="M15" s="205"/>
      <c r="N15" s="208"/>
      <c r="O15" s="208"/>
      <c r="P15" s="75"/>
      <c r="Q15" s="75"/>
      <c r="R15" s="75"/>
      <c r="S15" s="75"/>
      <c r="T15" s="75"/>
      <c r="U15" s="75"/>
      <c r="V15" s="75"/>
    </row>
    <row r="16" spans="1:22">
      <c r="A16" s="217"/>
      <c r="B16" s="217"/>
      <c r="C16" s="217"/>
      <c r="D16" s="217"/>
      <c r="E16" s="217"/>
      <c r="F16" s="217"/>
      <c r="H16" s="203"/>
      <c r="I16" s="75"/>
      <c r="J16" s="75"/>
      <c r="K16" s="200"/>
      <c r="L16" s="206"/>
      <c r="M16" s="207"/>
      <c r="N16" s="208"/>
      <c r="O16" s="208"/>
      <c r="P16" s="75"/>
      <c r="Q16" s="75"/>
      <c r="R16" s="75"/>
      <c r="S16" s="75"/>
      <c r="T16" s="75"/>
      <c r="U16" s="75"/>
      <c r="V16" s="75"/>
    </row>
    <row r="17" spans="3:22">
      <c r="H17" s="203"/>
      <c r="I17" s="75"/>
      <c r="J17" s="75"/>
      <c r="K17" s="200"/>
      <c r="L17" s="206"/>
      <c r="M17" s="207"/>
      <c r="N17" s="208"/>
      <c r="O17" s="208"/>
      <c r="P17" s="75"/>
      <c r="Q17" s="75"/>
      <c r="R17" s="75"/>
      <c r="S17" s="75"/>
      <c r="T17" s="75"/>
      <c r="U17" s="75"/>
      <c r="V17" s="75"/>
    </row>
    <row r="18" spans="3:22">
      <c r="H18" s="203"/>
      <c r="I18" s="75"/>
      <c r="J18" s="75"/>
      <c r="K18" s="200"/>
      <c r="L18" s="206"/>
      <c r="M18" s="207"/>
      <c r="N18" s="208"/>
      <c r="O18" s="208"/>
      <c r="P18" s="75"/>
      <c r="Q18" s="75"/>
      <c r="R18" s="75"/>
      <c r="S18" s="75"/>
      <c r="T18" s="75"/>
      <c r="U18" s="75"/>
      <c r="V18" s="75"/>
    </row>
    <row r="19" spans="3:22">
      <c r="H19" s="203"/>
      <c r="I19" s="75"/>
      <c r="J19" s="75"/>
      <c r="K19" s="200"/>
      <c r="L19" s="206"/>
      <c r="M19" s="207"/>
      <c r="N19" s="208"/>
      <c r="O19" s="208"/>
      <c r="P19" s="75"/>
      <c r="Q19" s="75"/>
      <c r="R19" s="75"/>
      <c r="S19" s="75"/>
      <c r="T19" s="75"/>
      <c r="U19" s="75"/>
      <c r="V19" s="75"/>
    </row>
    <row r="20" spans="3:22">
      <c r="C20" t="s">
        <v>414</v>
      </c>
      <c r="H20" s="203"/>
      <c r="I20" s="75"/>
      <c r="J20" s="75"/>
      <c r="K20" s="200"/>
      <c r="L20" s="206"/>
      <c r="M20" s="207"/>
      <c r="N20" s="208"/>
      <c r="O20" s="208"/>
      <c r="P20" s="75"/>
      <c r="Q20" s="75"/>
      <c r="R20" s="75"/>
      <c r="S20" s="195"/>
      <c r="T20" s="196"/>
      <c r="U20" s="75"/>
      <c r="V20" s="197"/>
    </row>
    <row r="21" spans="3:22">
      <c r="C21" t="s">
        <v>415</v>
      </c>
      <c r="H21" s="203"/>
      <c r="I21" s="75"/>
      <c r="J21" s="75"/>
      <c r="K21" s="212"/>
      <c r="L21" s="213"/>
      <c r="M21" s="214"/>
      <c r="N21" s="75"/>
      <c r="O21" s="215"/>
      <c r="P21" s="75"/>
      <c r="Q21" s="75"/>
      <c r="R21" s="75"/>
      <c r="S21" s="195"/>
      <c r="T21" s="196"/>
      <c r="U21" s="196"/>
      <c r="V21" s="197"/>
    </row>
    <row r="22" spans="3:22">
      <c r="H22" s="203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</row>
    <row r="23" spans="3:22">
      <c r="H23" s="203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</row>
    <row r="24" spans="3:22">
      <c r="H24" s="203"/>
      <c r="I24" s="75"/>
      <c r="J24" s="75"/>
      <c r="K24" s="75"/>
      <c r="L24" s="75"/>
      <c r="M24" s="300"/>
      <c r="N24" s="300"/>
      <c r="O24" s="216"/>
      <c r="P24" s="75"/>
      <c r="Q24" s="75"/>
      <c r="R24" s="75"/>
      <c r="S24" s="75"/>
      <c r="T24" s="75"/>
      <c r="U24" s="75"/>
      <c r="V24" s="75"/>
    </row>
    <row r="25" spans="3:22">
      <c r="H25" s="203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</row>
    <row r="26" spans="3:22">
      <c r="H26" s="203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</row>
    <row r="27" spans="3:22">
      <c r="H27" s="203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spans="3:22">
      <c r="H28" s="203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</row>
    <row r="29" spans="3:22">
      <c r="H29" s="203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spans="3:22">
      <c r="H30" s="203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</row>
    <row r="31" spans="3:22">
      <c r="H31" s="203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</row>
    <row r="32" spans="3:22">
      <c r="H32" s="203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</row>
    <row r="33" spans="8:22">
      <c r="H33" s="203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</row>
    <row r="34" spans="8:22">
      <c r="H34" s="203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</row>
    <row r="35" spans="8:22">
      <c r="H35" s="203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</row>
    <row r="36" spans="8:22">
      <c r="H36" s="203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</row>
    <row r="37" spans="8:22">
      <c r="H37" s="203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</row>
    <row r="38" spans="8:22">
      <c r="H38" s="203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</row>
    <row r="39" spans="8:22">
      <c r="H39" s="203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8:22">
      <c r="H40" s="203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</row>
    <row r="41" spans="8:22">
      <c r="H41" s="203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</row>
    <row r="42" spans="8:22">
      <c r="H42" s="203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</row>
    <row r="43" spans="8:22">
      <c r="H43" s="203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</row>
    <row r="44" spans="8:22">
      <c r="H44" s="203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</row>
    <row r="45" spans="8:22">
      <c r="H45" s="203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</row>
    <row r="46" spans="8:22">
      <c r="H46" s="203"/>
      <c r="I46" s="19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</row>
    <row r="47" spans="8:22">
      <c r="H47" s="203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</row>
    <row r="48" spans="8:22">
      <c r="H48" s="203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</row>
    <row r="49" spans="8:22">
      <c r="H49" s="203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</row>
    <row r="50" spans="8:22">
      <c r="H50" s="203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</row>
    <row r="51" spans="8:22">
      <c r="H51" s="203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</row>
    <row r="52" spans="8:22">
      <c r="H52" s="203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</row>
    <row r="53" spans="8:22">
      <c r="H53" s="203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</row>
    <row r="54" spans="8:22">
      <c r="H54" s="203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</row>
    <row r="55" spans="8:22">
      <c r="H55" s="203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</row>
    <row r="56" spans="8:22">
      <c r="H56" s="203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</row>
    <row r="57" spans="8:22">
      <c r="H57" s="203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</row>
    <row r="58" spans="8:22">
      <c r="H58" s="203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</row>
    <row r="59" spans="8:22">
      <c r="H59" s="203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</row>
    <row r="60" spans="8:22">
      <c r="H60" s="203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</row>
    <row r="61" spans="8:22">
      <c r="H61" s="203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</row>
    <row r="62" spans="8:22">
      <c r="H62" s="203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</row>
    <row r="63" spans="8:22">
      <c r="H63" s="203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</row>
    <row r="64" spans="8:22">
      <c r="H64" s="203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</row>
    <row r="65" spans="8:22">
      <c r="H65" s="203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</row>
    <row r="66" spans="8:22">
      <c r="H66" s="203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</row>
    <row r="67" spans="8:22">
      <c r="H67" s="203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</row>
    <row r="68" spans="8:22">
      <c r="H68" s="203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</row>
    <row r="69" spans="8:22">
      <c r="H69" s="200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</row>
    <row r="70" spans="8:22">
      <c r="H70" s="211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</row>
    <row r="71" spans="8:22">
      <c r="H71" s="19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</row>
  </sheetData>
  <mergeCells count="2">
    <mergeCell ref="T14:U14"/>
    <mergeCell ref="M24:N2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1"/>
  <sheetViews>
    <sheetView workbookViewId="0">
      <selection activeCell="K18" sqref="K18"/>
    </sheetView>
  </sheetViews>
  <sheetFormatPr defaultRowHeight="12.75"/>
  <cols>
    <col min="1" max="2" width="9.140625" style="74"/>
    <col min="3" max="3" width="7.85546875" style="74" customWidth="1"/>
    <col min="4" max="4" width="25.28515625" style="74" customWidth="1"/>
    <col min="5" max="6" width="12.28515625" style="74" customWidth="1"/>
    <col min="7" max="7" width="9.140625" style="74"/>
    <col min="8" max="8" width="11.28515625" style="74" bestFit="1" customWidth="1"/>
    <col min="9" max="259" width="9.140625" style="74"/>
    <col min="260" max="260" width="7.85546875" style="74" customWidth="1"/>
    <col min="261" max="261" width="16.28515625" style="74" customWidth="1"/>
    <col min="262" max="262" width="9.5703125" style="74" customWidth="1"/>
    <col min="263" max="263" width="9.140625" style="74"/>
    <col min="264" max="264" width="11.28515625" style="74" bestFit="1" customWidth="1"/>
    <col min="265" max="515" width="9.140625" style="74"/>
    <col min="516" max="516" width="7.85546875" style="74" customWidth="1"/>
    <col min="517" max="517" width="16.28515625" style="74" customWidth="1"/>
    <col min="518" max="518" width="9.5703125" style="74" customWidth="1"/>
    <col min="519" max="519" width="9.140625" style="74"/>
    <col min="520" max="520" width="11.28515625" style="74" bestFit="1" customWidth="1"/>
    <col min="521" max="771" width="9.140625" style="74"/>
    <col min="772" max="772" width="7.85546875" style="74" customWidth="1"/>
    <col min="773" max="773" width="16.28515625" style="74" customWidth="1"/>
    <col min="774" max="774" width="9.5703125" style="74" customWidth="1"/>
    <col min="775" max="775" width="9.140625" style="74"/>
    <col min="776" max="776" width="11.28515625" style="74" bestFit="1" customWidth="1"/>
    <col min="777" max="1027" width="9.140625" style="74"/>
    <col min="1028" max="1028" width="7.85546875" style="74" customWidth="1"/>
    <col min="1029" max="1029" width="16.28515625" style="74" customWidth="1"/>
    <col min="1030" max="1030" width="9.5703125" style="74" customWidth="1"/>
    <col min="1031" max="1031" width="9.140625" style="74"/>
    <col min="1032" max="1032" width="11.28515625" style="74" bestFit="1" customWidth="1"/>
    <col min="1033" max="1283" width="9.140625" style="74"/>
    <col min="1284" max="1284" width="7.85546875" style="74" customWidth="1"/>
    <col min="1285" max="1285" width="16.28515625" style="74" customWidth="1"/>
    <col min="1286" max="1286" width="9.5703125" style="74" customWidth="1"/>
    <col min="1287" max="1287" width="9.140625" style="74"/>
    <col min="1288" max="1288" width="11.28515625" style="74" bestFit="1" customWidth="1"/>
    <col min="1289" max="1539" width="9.140625" style="74"/>
    <col min="1540" max="1540" width="7.85546875" style="74" customWidth="1"/>
    <col min="1541" max="1541" width="16.28515625" style="74" customWidth="1"/>
    <col min="1542" max="1542" width="9.5703125" style="74" customWidth="1"/>
    <col min="1543" max="1543" width="9.140625" style="74"/>
    <col min="1544" max="1544" width="11.28515625" style="74" bestFit="1" customWidth="1"/>
    <col min="1545" max="1795" width="9.140625" style="74"/>
    <col min="1796" max="1796" width="7.85546875" style="74" customWidth="1"/>
    <col min="1797" max="1797" width="16.28515625" style="74" customWidth="1"/>
    <col min="1798" max="1798" width="9.5703125" style="74" customWidth="1"/>
    <col min="1799" max="1799" width="9.140625" style="74"/>
    <col min="1800" max="1800" width="11.28515625" style="74" bestFit="1" customWidth="1"/>
    <col min="1801" max="2051" width="9.140625" style="74"/>
    <col min="2052" max="2052" width="7.85546875" style="74" customWidth="1"/>
    <col min="2053" max="2053" width="16.28515625" style="74" customWidth="1"/>
    <col min="2054" max="2054" width="9.5703125" style="74" customWidth="1"/>
    <col min="2055" max="2055" width="9.140625" style="74"/>
    <col min="2056" max="2056" width="11.28515625" style="74" bestFit="1" customWidth="1"/>
    <col min="2057" max="2307" width="9.140625" style="74"/>
    <col min="2308" max="2308" width="7.85546875" style="74" customWidth="1"/>
    <col min="2309" max="2309" width="16.28515625" style="74" customWidth="1"/>
    <col min="2310" max="2310" width="9.5703125" style="74" customWidth="1"/>
    <col min="2311" max="2311" width="9.140625" style="74"/>
    <col min="2312" max="2312" width="11.28515625" style="74" bestFit="1" customWidth="1"/>
    <col min="2313" max="2563" width="9.140625" style="74"/>
    <col min="2564" max="2564" width="7.85546875" style="74" customWidth="1"/>
    <col min="2565" max="2565" width="16.28515625" style="74" customWidth="1"/>
    <col min="2566" max="2566" width="9.5703125" style="74" customWidth="1"/>
    <col min="2567" max="2567" width="9.140625" style="74"/>
    <col min="2568" max="2568" width="11.28515625" style="74" bestFit="1" customWidth="1"/>
    <col min="2569" max="2819" width="9.140625" style="74"/>
    <col min="2820" max="2820" width="7.85546875" style="74" customWidth="1"/>
    <col min="2821" max="2821" width="16.28515625" style="74" customWidth="1"/>
    <col min="2822" max="2822" width="9.5703125" style="74" customWidth="1"/>
    <col min="2823" max="2823" width="9.140625" style="74"/>
    <col min="2824" max="2824" width="11.28515625" style="74" bestFit="1" customWidth="1"/>
    <col min="2825" max="3075" width="9.140625" style="74"/>
    <col min="3076" max="3076" width="7.85546875" style="74" customWidth="1"/>
    <col min="3077" max="3077" width="16.28515625" style="74" customWidth="1"/>
    <col min="3078" max="3078" width="9.5703125" style="74" customWidth="1"/>
    <col min="3079" max="3079" width="9.140625" style="74"/>
    <col min="3080" max="3080" width="11.28515625" style="74" bestFit="1" customWidth="1"/>
    <col min="3081" max="3331" width="9.140625" style="74"/>
    <col min="3332" max="3332" width="7.85546875" style="74" customWidth="1"/>
    <col min="3333" max="3333" width="16.28515625" style="74" customWidth="1"/>
    <col min="3334" max="3334" width="9.5703125" style="74" customWidth="1"/>
    <col min="3335" max="3335" width="9.140625" style="74"/>
    <col min="3336" max="3336" width="11.28515625" style="74" bestFit="1" customWidth="1"/>
    <col min="3337" max="3587" width="9.140625" style="74"/>
    <col min="3588" max="3588" width="7.85546875" style="74" customWidth="1"/>
    <col min="3589" max="3589" width="16.28515625" style="74" customWidth="1"/>
    <col min="3590" max="3590" width="9.5703125" style="74" customWidth="1"/>
    <col min="3591" max="3591" width="9.140625" style="74"/>
    <col min="3592" max="3592" width="11.28515625" style="74" bestFit="1" customWidth="1"/>
    <col min="3593" max="3843" width="9.140625" style="74"/>
    <col min="3844" max="3844" width="7.85546875" style="74" customWidth="1"/>
    <col min="3845" max="3845" width="16.28515625" style="74" customWidth="1"/>
    <col min="3846" max="3846" width="9.5703125" style="74" customWidth="1"/>
    <col min="3847" max="3847" width="9.140625" style="74"/>
    <col min="3848" max="3848" width="11.28515625" style="74" bestFit="1" customWidth="1"/>
    <col min="3849" max="4099" width="9.140625" style="74"/>
    <col min="4100" max="4100" width="7.85546875" style="74" customWidth="1"/>
    <col min="4101" max="4101" width="16.28515625" style="74" customWidth="1"/>
    <col min="4102" max="4102" width="9.5703125" style="74" customWidth="1"/>
    <col min="4103" max="4103" width="9.140625" style="74"/>
    <col min="4104" max="4104" width="11.28515625" style="74" bestFit="1" customWidth="1"/>
    <col min="4105" max="4355" width="9.140625" style="74"/>
    <col min="4356" max="4356" width="7.85546875" style="74" customWidth="1"/>
    <col min="4357" max="4357" width="16.28515625" style="74" customWidth="1"/>
    <col min="4358" max="4358" width="9.5703125" style="74" customWidth="1"/>
    <col min="4359" max="4359" width="9.140625" style="74"/>
    <col min="4360" max="4360" width="11.28515625" style="74" bestFit="1" customWidth="1"/>
    <col min="4361" max="4611" width="9.140625" style="74"/>
    <col min="4612" max="4612" width="7.85546875" style="74" customWidth="1"/>
    <col min="4613" max="4613" width="16.28515625" style="74" customWidth="1"/>
    <col min="4614" max="4614" width="9.5703125" style="74" customWidth="1"/>
    <col min="4615" max="4615" width="9.140625" style="74"/>
    <col min="4616" max="4616" width="11.28515625" style="74" bestFit="1" customWidth="1"/>
    <col min="4617" max="4867" width="9.140625" style="74"/>
    <col min="4868" max="4868" width="7.85546875" style="74" customWidth="1"/>
    <col min="4869" max="4869" width="16.28515625" style="74" customWidth="1"/>
    <col min="4870" max="4870" width="9.5703125" style="74" customWidth="1"/>
    <col min="4871" max="4871" width="9.140625" style="74"/>
    <col min="4872" max="4872" width="11.28515625" style="74" bestFit="1" customWidth="1"/>
    <col min="4873" max="5123" width="9.140625" style="74"/>
    <col min="5124" max="5124" width="7.85546875" style="74" customWidth="1"/>
    <col min="5125" max="5125" width="16.28515625" style="74" customWidth="1"/>
    <col min="5126" max="5126" width="9.5703125" style="74" customWidth="1"/>
    <col min="5127" max="5127" width="9.140625" style="74"/>
    <col min="5128" max="5128" width="11.28515625" style="74" bestFit="1" customWidth="1"/>
    <col min="5129" max="5379" width="9.140625" style="74"/>
    <col min="5380" max="5380" width="7.85546875" style="74" customWidth="1"/>
    <col min="5381" max="5381" width="16.28515625" style="74" customWidth="1"/>
    <col min="5382" max="5382" width="9.5703125" style="74" customWidth="1"/>
    <col min="5383" max="5383" width="9.140625" style="74"/>
    <col min="5384" max="5384" width="11.28515625" style="74" bestFit="1" customWidth="1"/>
    <col min="5385" max="5635" width="9.140625" style="74"/>
    <col min="5636" max="5636" width="7.85546875" style="74" customWidth="1"/>
    <col min="5637" max="5637" width="16.28515625" style="74" customWidth="1"/>
    <col min="5638" max="5638" width="9.5703125" style="74" customWidth="1"/>
    <col min="5639" max="5639" width="9.140625" style="74"/>
    <col min="5640" max="5640" width="11.28515625" style="74" bestFit="1" customWidth="1"/>
    <col min="5641" max="5891" width="9.140625" style="74"/>
    <col min="5892" max="5892" width="7.85546875" style="74" customWidth="1"/>
    <col min="5893" max="5893" width="16.28515625" style="74" customWidth="1"/>
    <col min="5894" max="5894" width="9.5703125" style="74" customWidth="1"/>
    <col min="5895" max="5895" width="9.140625" style="74"/>
    <col min="5896" max="5896" width="11.28515625" style="74" bestFit="1" customWidth="1"/>
    <col min="5897" max="6147" width="9.140625" style="74"/>
    <col min="6148" max="6148" width="7.85546875" style="74" customWidth="1"/>
    <col min="6149" max="6149" width="16.28515625" style="74" customWidth="1"/>
    <col min="6150" max="6150" width="9.5703125" style="74" customWidth="1"/>
    <col min="6151" max="6151" width="9.140625" style="74"/>
    <col min="6152" max="6152" width="11.28515625" style="74" bestFit="1" customWidth="1"/>
    <col min="6153" max="6403" width="9.140625" style="74"/>
    <col min="6404" max="6404" width="7.85546875" style="74" customWidth="1"/>
    <col min="6405" max="6405" width="16.28515625" style="74" customWidth="1"/>
    <col min="6406" max="6406" width="9.5703125" style="74" customWidth="1"/>
    <col min="6407" max="6407" width="9.140625" style="74"/>
    <col min="6408" max="6408" width="11.28515625" style="74" bestFit="1" customWidth="1"/>
    <col min="6409" max="6659" width="9.140625" style="74"/>
    <col min="6660" max="6660" width="7.85546875" style="74" customWidth="1"/>
    <col min="6661" max="6661" width="16.28515625" style="74" customWidth="1"/>
    <col min="6662" max="6662" width="9.5703125" style="74" customWidth="1"/>
    <col min="6663" max="6663" width="9.140625" style="74"/>
    <col min="6664" max="6664" width="11.28515625" style="74" bestFit="1" customWidth="1"/>
    <col min="6665" max="6915" width="9.140625" style="74"/>
    <col min="6916" max="6916" width="7.85546875" style="74" customWidth="1"/>
    <col min="6917" max="6917" width="16.28515625" style="74" customWidth="1"/>
    <col min="6918" max="6918" width="9.5703125" style="74" customWidth="1"/>
    <col min="6919" max="6919" width="9.140625" style="74"/>
    <col min="6920" max="6920" width="11.28515625" style="74" bestFit="1" customWidth="1"/>
    <col min="6921" max="7171" width="9.140625" style="74"/>
    <col min="7172" max="7172" width="7.85546875" style="74" customWidth="1"/>
    <col min="7173" max="7173" width="16.28515625" style="74" customWidth="1"/>
    <col min="7174" max="7174" width="9.5703125" style="74" customWidth="1"/>
    <col min="7175" max="7175" width="9.140625" style="74"/>
    <col min="7176" max="7176" width="11.28515625" style="74" bestFit="1" customWidth="1"/>
    <col min="7177" max="7427" width="9.140625" style="74"/>
    <col min="7428" max="7428" width="7.85546875" style="74" customWidth="1"/>
    <col min="7429" max="7429" width="16.28515625" style="74" customWidth="1"/>
    <col min="7430" max="7430" width="9.5703125" style="74" customWidth="1"/>
    <col min="7431" max="7431" width="9.140625" style="74"/>
    <col min="7432" max="7432" width="11.28515625" style="74" bestFit="1" customWidth="1"/>
    <col min="7433" max="7683" width="9.140625" style="74"/>
    <col min="7684" max="7684" width="7.85546875" style="74" customWidth="1"/>
    <col min="7685" max="7685" width="16.28515625" style="74" customWidth="1"/>
    <col min="7686" max="7686" width="9.5703125" style="74" customWidth="1"/>
    <col min="7687" max="7687" width="9.140625" style="74"/>
    <col min="7688" max="7688" width="11.28515625" style="74" bestFit="1" customWidth="1"/>
    <col min="7689" max="7939" width="9.140625" style="74"/>
    <col min="7940" max="7940" width="7.85546875" style="74" customWidth="1"/>
    <col min="7941" max="7941" width="16.28515625" style="74" customWidth="1"/>
    <col min="7942" max="7942" width="9.5703125" style="74" customWidth="1"/>
    <col min="7943" max="7943" width="9.140625" style="74"/>
    <col min="7944" max="7944" width="11.28515625" style="74" bestFit="1" customWidth="1"/>
    <col min="7945" max="8195" width="9.140625" style="74"/>
    <col min="8196" max="8196" width="7.85546875" style="74" customWidth="1"/>
    <col min="8197" max="8197" width="16.28515625" style="74" customWidth="1"/>
    <col min="8198" max="8198" width="9.5703125" style="74" customWidth="1"/>
    <col min="8199" max="8199" width="9.140625" style="74"/>
    <col min="8200" max="8200" width="11.28515625" style="74" bestFit="1" customWidth="1"/>
    <col min="8201" max="8451" width="9.140625" style="74"/>
    <col min="8452" max="8452" width="7.85546875" style="74" customWidth="1"/>
    <col min="8453" max="8453" width="16.28515625" style="74" customWidth="1"/>
    <col min="8454" max="8454" width="9.5703125" style="74" customWidth="1"/>
    <col min="8455" max="8455" width="9.140625" style="74"/>
    <col min="8456" max="8456" width="11.28515625" style="74" bestFit="1" customWidth="1"/>
    <col min="8457" max="8707" width="9.140625" style="74"/>
    <col min="8708" max="8708" width="7.85546875" style="74" customWidth="1"/>
    <col min="8709" max="8709" width="16.28515625" style="74" customWidth="1"/>
    <col min="8710" max="8710" width="9.5703125" style="74" customWidth="1"/>
    <col min="8711" max="8711" width="9.140625" style="74"/>
    <col min="8712" max="8712" width="11.28515625" style="74" bestFit="1" customWidth="1"/>
    <col min="8713" max="8963" width="9.140625" style="74"/>
    <col min="8964" max="8964" width="7.85546875" style="74" customWidth="1"/>
    <col min="8965" max="8965" width="16.28515625" style="74" customWidth="1"/>
    <col min="8966" max="8966" width="9.5703125" style="74" customWidth="1"/>
    <col min="8967" max="8967" width="9.140625" style="74"/>
    <col min="8968" max="8968" width="11.28515625" style="74" bestFit="1" customWidth="1"/>
    <col min="8969" max="9219" width="9.140625" style="74"/>
    <col min="9220" max="9220" width="7.85546875" style="74" customWidth="1"/>
    <col min="9221" max="9221" width="16.28515625" style="74" customWidth="1"/>
    <col min="9222" max="9222" width="9.5703125" style="74" customWidth="1"/>
    <col min="9223" max="9223" width="9.140625" style="74"/>
    <col min="9224" max="9224" width="11.28515625" style="74" bestFit="1" customWidth="1"/>
    <col min="9225" max="9475" width="9.140625" style="74"/>
    <col min="9476" max="9476" width="7.85546875" style="74" customWidth="1"/>
    <col min="9477" max="9477" width="16.28515625" style="74" customWidth="1"/>
    <col min="9478" max="9478" width="9.5703125" style="74" customWidth="1"/>
    <col min="9479" max="9479" width="9.140625" style="74"/>
    <col min="9480" max="9480" width="11.28515625" style="74" bestFit="1" customWidth="1"/>
    <col min="9481" max="9731" width="9.140625" style="74"/>
    <col min="9732" max="9732" width="7.85546875" style="74" customWidth="1"/>
    <col min="9733" max="9733" width="16.28515625" style="74" customWidth="1"/>
    <col min="9734" max="9734" width="9.5703125" style="74" customWidth="1"/>
    <col min="9735" max="9735" width="9.140625" style="74"/>
    <col min="9736" max="9736" width="11.28515625" style="74" bestFit="1" customWidth="1"/>
    <col min="9737" max="9987" width="9.140625" style="74"/>
    <col min="9988" max="9988" width="7.85546875" style="74" customWidth="1"/>
    <col min="9989" max="9989" width="16.28515625" style="74" customWidth="1"/>
    <col min="9990" max="9990" width="9.5703125" style="74" customWidth="1"/>
    <col min="9991" max="9991" width="9.140625" style="74"/>
    <col min="9992" max="9992" width="11.28515625" style="74" bestFit="1" customWidth="1"/>
    <col min="9993" max="10243" width="9.140625" style="74"/>
    <col min="10244" max="10244" width="7.85546875" style="74" customWidth="1"/>
    <col min="10245" max="10245" width="16.28515625" style="74" customWidth="1"/>
    <col min="10246" max="10246" width="9.5703125" style="74" customWidth="1"/>
    <col min="10247" max="10247" width="9.140625" style="74"/>
    <col min="10248" max="10248" width="11.28515625" style="74" bestFit="1" customWidth="1"/>
    <col min="10249" max="10499" width="9.140625" style="74"/>
    <col min="10500" max="10500" width="7.85546875" style="74" customWidth="1"/>
    <col min="10501" max="10501" width="16.28515625" style="74" customWidth="1"/>
    <col min="10502" max="10502" width="9.5703125" style="74" customWidth="1"/>
    <col min="10503" max="10503" width="9.140625" style="74"/>
    <col min="10504" max="10504" width="11.28515625" style="74" bestFit="1" customWidth="1"/>
    <col min="10505" max="10755" width="9.140625" style="74"/>
    <col min="10756" max="10756" width="7.85546875" style="74" customWidth="1"/>
    <col min="10757" max="10757" width="16.28515625" style="74" customWidth="1"/>
    <col min="10758" max="10758" width="9.5703125" style="74" customWidth="1"/>
    <col min="10759" max="10759" width="9.140625" style="74"/>
    <col min="10760" max="10760" width="11.28515625" style="74" bestFit="1" customWidth="1"/>
    <col min="10761" max="11011" width="9.140625" style="74"/>
    <col min="11012" max="11012" width="7.85546875" style="74" customWidth="1"/>
    <col min="11013" max="11013" width="16.28515625" style="74" customWidth="1"/>
    <col min="11014" max="11014" width="9.5703125" style="74" customWidth="1"/>
    <col min="11015" max="11015" width="9.140625" style="74"/>
    <col min="11016" max="11016" width="11.28515625" style="74" bestFit="1" customWidth="1"/>
    <col min="11017" max="11267" width="9.140625" style="74"/>
    <col min="11268" max="11268" width="7.85546875" style="74" customWidth="1"/>
    <col min="11269" max="11269" width="16.28515625" style="74" customWidth="1"/>
    <col min="11270" max="11270" width="9.5703125" style="74" customWidth="1"/>
    <col min="11271" max="11271" width="9.140625" style="74"/>
    <col min="11272" max="11272" width="11.28515625" style="74" bestFit="1" customWidth="1"/>
    <col min="11273" max="11523" width="9.140625" style="74"/>
    <col min="11524" max="11524" width="7.85546875" style="74" customWidth="1"/>
    <col min="11525" max="11525" width="16.28515625" style="74" customWidth="1"/>
    <col min="11526" max="11526" width="9.5703125" style="74" customWidth="1"/>
    <col min="11527" max="11527" width="9.140625" style="74"/>
    <col min="11528" max="11528" width="11.28515625" style="74" bestFit="1" customWidth="1"/>
    <col min="11529" max="11779" width="9.140625" style="74"/>
    <col min="11780" max="11780" width="7.85546875" style="74" customWidth="1"/>
    <col min="11781" max="11781" width="16.28515625" style="74" customWidth="1"/>
    <col min="11782" max="11782" width="9.5703125" style="74" customWidth="1"/>
    <col min="11783" max="11783" width="9.140625" style="74"/>
    <col min="11784" max="11784" width="11.28515625" style="74" bestFit="1" customWidth="1"/>
    <col min="11785" max="12035" width="9.140625" style="74"/>
    <col min="12036" max="12036" width="7.85546875" style="74" customWidth="1"/>
    <col min="12037" max="12037" width="16.28515625" style="74" customWidth="1"/>
    <col min="12038" max="12038" width="9.5703125" style="74" customWidth="1"/>
    <col min="12039" max="12039" width="9.140625" style="74"/>
    <col min="12040" max="12040" width="11.28515625" style="74" bestFit="1" customWidth="1"/>
    <col min="12041" max="12291" width="9.140625" style="74"/>
    <col min="12292" max="12292" width="7.85546875" style="74" customWidth="1"/>
    <col min="12293" max="12293" width="16.28515625" style="74" customWidth="1"/>
    <col min="12294" max="12294" width="9.5703125" style="74" customWidth="1"/>
    <col min="12295" max="12295" width="9.140625" style="74"/>
    <col min="12296" max="12296" width="11.28515625" style="74" bestFit="1" customWidth="1"/>
    <col min="12297" max="12547" width="9.140625" style="74"/>
    <col min="12548" max="12548" width="7.85546875" style="74" customWidth="1"/>
    <col min="12549" max="12549" width="16.28515625" style="74" customWidth="1"/>
    <col min="12550" max="12550" width="9.5703125" style="74" customWidth="1"/>
    <col min="12551" max="12551" width="9.140625" style="74"/>
    <col min="12552" max="12552" width="11.28515625" style="74" bestFit="1" customWidth="1"/>
    <col min="12553" max="12803" width="9.140625" style="74"/>
    <col min="12804" max="12804" width="7.85546875" style="74" customWidth="1"/>
    <col min="12805" max="12805" width="16.28515625" style="74" customWidth="1"/>
    <col min="12806" max="12806" width="9.5703125" style="74" customWidth="1"/>
    <col min="12807" max="12807" width="9.140625" style="74"/>
    <col min="12808" max="12808" width="11.28515625" style="74" bestFit="1" customWidth="1"/>
    <col min="12809" max="13059" width="9.140625" style="74"/>
    <col min="13060" max="13060" width="7.85546875" style="74" customWidth="1"/>
    <col min="13061" max="13061" width="16.28515625" style="74" customWidth="1"/>
    <col min="13062" max="13062" width="9.5703125" style="74" customWidth="1"/>
    <col min="13063" max="13063" width="9.140625" style="74"/>
    <col min="13064" max="13064" width="11.28515625" style="74" bestFit="1" customWidth="1"/>
    <col min="13065" max="13315" width="9.140625" style="74"/>
    <col min="13316" max="13316" width="7.85546875" style="74" customWidth="1"/>
    <col min="13317" max="13317" width="16.28515625" style="74" customWidth="1"/>
    <col min="13318" max="13318" width="9.5703125" style="74" customWidth="1"/>
    <col min="13319" max="13319" width="9.140625" style="74"/>
    <col min="13320" max="13320" width="11.28515625" style="74" bestFit="1" customWidth="1"/>
    <col min="13321" max="13571" width="9.140625" style="74"/>
    <col min="13572" max="13572" width="7.85546875" style="74" customWidth="1"/>
    <col min="13573" max="13573" width="16.28515625" style="74" customWidth="1"/>
    <col min="13574" max="13574" width="9.5703125" style="74" customWidth="1"/>
    <col min="13575" max="13575" width="9.140625" style="74"/>
    <col min="13576" max="13576" width="11.28515625" style="74" bestFit="1" customWidth="1"/>
    <col min="13577" max="13827" width="9.140625" style="74"/>
    <col min="13828" max="13828" width="7.85546875" style="74" customWidth="1"/>
    <col min="13829" max="13829" width="16.28515625" style="74" customWidth="1"/>
    <col min="13830" max="13830" width="9.5703125" style="74" customWidth="1"/>
    <col min="13831" max="13831" width="9.140625" style="74"/>
    <col min="13832" max="13832" width="11.28515625" style="74" bestFit="1" customWidth="1"/>
    <col min="13833" max="14083" width="9.140625" style="74"/>
    <col min="14084" max="14084" width="7.85546875" style="74" customWidth="1"/>
    <col min="14085" max="14085" width="16.28515625" style="74" customWidth="1"/>
    <col min="14086" max="14086" width="9.5703125" style="74" customWidth="1"/>
    <col min="14087" max="14087" width="9.140625" style="74"/>
    <col min="14088" max="14088" width="11.28515625" style="74" bestFit="1" customWidth="1"/>
    <col min="14089" max="14339" width="9.140625" style="74"/>
    <col min="14340" max="14340" width="7.85546875" style="74" customWidth="1"/>
    <col min="14341" max="14341" width="16.28515625" style="74" customWidth="1"/>
    <col min="14342" max="14342" width="9.5703125" style="74" customWidth="1"/>
    <col min="14343" max="14343" width="9.140625" style="74"/>
    <col min="14344" max="14344" width="11.28515625" style="74" bestFit="1" customWidth="1"/>
    <col min="14345" max="14595" width="9.140625" style="74"/>
    <col min="14596" max="14596" width="7.85546875" style="74" customWidth="1"/>
    <col min="14597" max="14597" width="16.28515625" style="74" customWidth="1"/>
    <col min="14598" max="14598" width="9.5703125" style="74" customWidth="1"/>
    <col min="14599" max="14599" width="9.140625" style="74"/>
    <col min="14600" max="14600" width="11.28515625" style="74" bestFit="1" customWidth="1"/>
    <col min="14601" max="14851" width="9.140625" style="74"/>
    <col min="14852" max="14852" width="7.85546875" style="74" customWidth="1"/>
    <col min="14853" max="14853" width="16.28515625" style="74" customWidth="1"/>
    <col min="14854" max="14854" width="9.5703125" style="74" customWidth="1"/>
    <col min="14855" max="14855" width="9.140625" style="74"/>
    <col min="14856" max="14856" width="11.28515625" style="74" bestFit="1" customWidth="1"/>
    <col min="14857" max="15107" width="9.140625" style="74"/>
    <col min="15108" max="15108" width="7.85546875" style="74" customWidth="1"/>
    <col min="15109" max="15109" width="16.28515625" style="74" customWidth="1"/>
    <col min="15110" max="15110" width="9.5703125" style="74" customWidth="1"/>
    <col min="15111" max="15111" width="9.140625" style="74"/>
    <col min="15112" max="15112" width="11.28515625" style="74" bestFit="1" customWidth="1"/>
    <col min="15113" max="15363" width="9.140625" style="74"/>
    <col min="15364" max="15364" width="7.85546875" style="74" customWidth="1"/>
    <col min="15365" max="15365" width="16.28515625" style="74" customWidth="1"/>
    <col min="15366" max="15366" width="9.5703125" style="74" customWidth="1"/>
    <col min="15367" max="15367" width="9.140625" style="74"/>
    <col min="15368" max="15368" width="11.28515625" style="74" bestFit="1" customWidth="1"/>
    <col min="15369" max="15619" width="9.140625" style="74"/>
    <col min="15620" max="15620" width="7.85546875" style="74" customWidth="1"/>
    <col min="15621" max="15621" width="16.28515625" style="74" customWidth="1"/>
    <col min="15622" max="15622" width="9.5703125" style="74" customWidth="1"/>
    <col min="15623" max="15623" width="9.140625" style="74"/>
    <col min="15624" max="15624" width="11.28515625" style="74" bestFit="1" customWidth="1"/>
    <col min="15625" max="15875" width="9.140625" style="74"/>
    <col min="15876" max="15876" width="7.85546875" style="74" customWidth="1"/>
    <col min="15877" max="15877" width="16.28515625" style="74" customWidth="1"/>
    <col min="15878" max="15878" width="9.5703125" style="74" customWidth="1"/>
    <col min="15879" max="15879" width="9.140625" style="74"/>
    <col min="15880" max="15880" width="11.28515625" style="74" bestFit="1" customWidth="1"/>
    <col min="15881" max="16131" width="9.140625" style="74"/>
    <col min="16132" max="16132" width="7.85546875" style="74" customWidth="1"/>
    <col min="16133" max="16133" width="16.28515625" style="74" customWidth="1"/>
    <col min="16134" max="16134" width="9.5703125" style="74" customWidth="1"/>
    <col min="16135" max="16135" width="9.140625" style="74"/>
    <col min="16136" max="16136" width="11.28515625" style="74" bestFit="1" customWidth="1"/>
    <col min="16137" max="16384" width="9.140625" style="74"/>
  </cols>
  <sheetData>
    <row r="3" spans="2:18" ht="18">
      <c r="C3" s="82" t="s">
        <v>357</v>
      </c>
      <c r="D3" s="121"/>
      <c r="E3" s="121"/>
      <c r="F3" s="121"/>
      <c r="G3" s="120"/>
      <c r="H3" s="81"/>
    </row>
    <row r="4" spans="2:18" ht="15">
      <c r="C4" s="171"/>
      <c r="D4" s="171"/>
      <c r="E4" s="171"/>
      <c r="F4" s="171"/>
      <c r="G4" s="171"/>
      <c r="H4" s="81"/>
    </row>
    <row r="5" spans="2:18" ht="15">
      <c r="C5" s="171"/>
      <c r="D5" s="171"/>
      <c r="E5" s="171"/>
      <c r="F5" s="171"/>
      <c r="G5" s="171"/>
      <c r="H5" s="81"/>
    </row>
    <row r="6" spans="2:18" ht="15">
      <c r="C6" s="171" t="s">
        <v>416</v>
      </c>
      <c r="D6" s="171"/>
      <c r="E6" s="171"/>
      <c r="F6" s="171"/>
      <c r="G6" s="171"/>
      <c r="H6" s="81"/>
    </row>
    <row r="7" spans="2:18">
      <c r="C7" s="81"/>
      <c r="D7" s="81"/>
      <c r="E7" s="81"/>
      <c r="F7" s="81"/>
      <c r="G7" s="81"/>
      <c r="H7" s="81"/>
    </row>
    <row r="8" spans="2:18">
      <c r="C8" s="81"/>
      <c r="D8" s="81"/>
      <c r="E8" s="81"/>
      <c r="F8" s="81"/>
      <c r="G8" s="81"/>
      <c r="H8" s="81"/>
    </row>
    <row r="9" spans="2:18" ht="15">
      <c r="C9" s="81"/>
      <c r="D9" s="81"/>
      <c r="E9" s="81"/>
      <c r="F9" s="81"/>
      <c r="G9" s="81"/>
      <c r="H9" s="81"/>
      <c r="M9" s="224"/>
      <c r="N9" s="224"/>
      <c r="O9" s="225"/>
      <c r="P9" s="224"/>
      <c r="Q9" s="224"/>
      <c r="R9" s="224"/>
    </row>
    <row r="10" spans="2:18" ht="15">
      <c r="B10" s="80"/>
      <c r="C10" s="169" t="s">
        <v>284</v>
      </c>
      <c r="D10" s="169" t="s">
        <v>329</v>
      </c>
      <c r="E10" s="169" t="s">
        <v>330</v>
      </c>
      <c r="F10" s="169" t="s">
        <v>424</v>
      </c>
      <c r="G10" s="169" t="s">
        <v>425</v>
      </c>
      <c r="H10" s="169" t="s">
        <v>286</v>
      </c>
      <c r="M10" s="224"/>
      <c r="N10" s="224"/>
      <c r="O10" s="225"/>
      <c r="P10" s="224"/>
      <c r="Q10" s="224"/>
      <c r="R10" s="224"/>
    </row>
    <row r="11" spans="2:18" ht="15">
      <c r="B11" s="80"/>
      <c r="C11" s="170"/>
      <c r="D11" s="170"/>
      <c r="E11" s="170"/>
      <c r="F11" s="170"/>
      <c r="G11" s="170"/>
      <c r="H11" s="170"/>
      <c r="M11" s="224"/>
      <c r="N11" s="224"/>
      <c r="O11" s="225"/>
      <c r="P11" s="224"/>
      <c r="Q11" s="224"/>
      <c r="R11" s="224"/>
    </row>
    <row r="12" spans="2:18" ht="15">
      <c r="B12" s="80"/>
      <c r="C12" s="145">
        <v>1</v>
      </c>
      <c r="D12" s="146" t="s">
        <v>396</v>
      </c>
      <c r="E12" s="146" t="s">
        <v>393</v>
      </c>
      <c r="F12" s="146"/>
      <c r="G12" s="146">
        <v>1</v>
      </c>
      <c r="H12" s="167">
        <v>1372800</v>
      </c>
      <c r="M12" s="224"/>
      <c r="N12" s="163"/>
      <c r="O12" s="225"/>
      <c r="P12" s="224"/>
      <c r="Q12" s="224"/>
      <c r="R12" s="224"/>
    </row>
    <row r="13" spans="2:18" ht="15">
      <c r="B13" s="80"/>
      <c r="C13" s="145">
        <v>2</v>
      </c>
      <c r="D13" s="146" t="s">
        <v>394</v>
      </c>
      <c r="E13" s="145" t="s">
        <v>395</v>
      </c>
      <c r="F13" s="145"/>
      <c r="G13" s="146">
        <v>1</v>
      </c>
      <c r="H13" s="167">
        <v>900000</v>
      </c>
      <c r="M13" s="163"/>
      <c r="N13" s="163"/>
      <c r="O13" s="248"/>
      <c r="P13" s="163"/>
      <c r="Q13" s="163"/>
      <c r="R13" s="163"/>
    </row>
    <row r="14" spans="2:18" ht="15">
      <c r="B14" s="80"/>
      <c r="C14" s="145">
        <v>3</v>
      </c>
      <c r="D14" s="146"/>
      <c r="E14" s="145"/>
      <c r="F14" s="145"/>
      <c r="G14" s="146"/>
      <c r="H14" s="167"/>
    </row>
    <row r="15" spans="2:18" ht="15">
      <c r="B15" s="80"/>
      <c r="C15" s="172">
        <v>4</v>
      </c>
      <c r="D15" s="172"/>
      <c r="E15" s="172"/>
      <c r="F15" s="172"/>
      <c r="G15" s="173"/>
      <c r="H15" s="174"/>
    </row>
    <row r="16" spans="2:18">
      <c r="B16" s="80"/>
      <c r="C16" s="172"/>
      <c r="D16" s="172"/>
      <c r="E16" s="172"/>
      <c r="F16" s="172"/>
      <c r="G16" s="172"/>
      <c r="H16" s="172"/>
    </row>
    <row r="17" spans="2:8">
      <c r="B17" s="80"/>
      <c r="C17" s="170"/>
      <c r="D17" s="170" t="s">
        <v>212</v>
      </c>
      <c r="E17" s="170"/>
      <c r="F17" s="170"/>
      <c r="G17" s="170"/>
      <c r="H17" s="175">
        <f>SUM(H12:H16)</f>
        <v>2272800</v>
      </c>
    </row>
    <row r="20" spans="2:8" ht="14.25">
      <c r="D20" s="227" t="s">
        <v>331</v>
      </c>
    </row>
    <row r="21" spans="2:8">
      <c r="D21" s="303" t="s">
        <v>359</v>
      </c>
      <c r="E21" s="303"/>
      <c r="F21" s="303"/>
      <c r="G21" s="303"/>
    </row>
  </sheetData>
  <mergeCells count="1">
    <mergeCell ref="D21:G21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J15" sqref="J15"/>
    </sheetView>
  </sheetViews>
  <sheetFormatPr defaultRowHeight="15"/>
  <cols>
    <col min="2" max="2" width="18.5703125" customWidth="1"/>
    <col min="7" max="258" width="9.140625" style="74"/>
    <col min="259" max="259" width="29.140625" style="74" bestFit="1" customWidth="1"/>
    <col min="260" max="260" width="11.42578125" style="74" customWidth="1"/>
    <col min="261" max="261" width="11.28515625" style="74" bestFit="1" customWidth="1"/>
    <col min="262" max="514" width="9.140625" style="74"/>
    <col min="515" max="515" width="29.140625" style="74" bestFit="1" customWidth="1"/>
    <col min="516" max="516" width="11.42578125" style="74" customWidth="1"/>
    <col min="517" max="517" width="11.28515625" style="74" bestFit="1" customWidth="1"/>
    <col min="518" max="770" width="9.140625" style="74"/>
    <col min="771" max="771" width="29.140625" style="74" bestFit="1" customWidth="1"/>
    <col min="772" max="772" width="11.42578125" style="74" customWidth="1"/>
    <col min="773" max="773" width="11.28515625" style="74" bestFit="1" customWidth="1"/>
    <col min="774" max="1026" width="9.140625" style="74"/>
    <col min="1027" max="1027" width="29.140625" style="74" bestFit="1" customWidth="1"/>
    <col min="1028" max="1028" width="11.42578125" style="74" customWidth="1"/>
    <col min="1029" max="1029" width="11.28515625" style="74" bestFit="1" customWidth="1"/>
    <col min="1030" max="1282" width="9.140625" style="74"/>
    <col min="1283" max="1283" width="29.140625" style="74" bestFit="1" customWidth="1"/>
    <col min="1284" max="1284" width="11.42578125" style="74" customWidth="1"/>
    <col min="1285" max="1285" width="11.28515625" style="74" bestFit="1" customWidth="1"/>
    <col min="1286" max="1538" width="9.140625" style="74"/>
    <col min="1539" max="1539" width="29.140625" style="74" bestFit="1" customWidth="1"/>
    <col min="1540" max="1540" width="11.42578125" style="74" customWidth="1"/>
    <col min="1541" max="1541" width="11.28515625" style="74" bestFit="1" customWidth="1"/>
    <col min="1542" max="1794" width="9.140625" style="74"/>
    <col min="1795" max="1795" width="29.140625" style="74" bestFit="1" customWidth="1"/>
    <col min="1796" max="1796" width="11.42578125" style="74" customWidth="1"/>
    <col min="1797" max="1797" width="11.28515625" style="74" bestFit="1" customWidth="1"/>
    <col min="1798" max="2050" width="9.140625" style="74"/>
    <col min="2051" max="2051" width="29.140625" style="74" bestFit="1" customWidth="1"/>
    <col min="2052" max="2052" width="11.42578125" style="74" customWidth="1"/>
    <col min="2053" max="2053" width="11.28515625" style="74" bestFit="1" customWidth="1"/>
    <col min="2054" max="2306" width="9.140625" style="74"/>
    <col min="2307" max="2307" width="29.140625" style="74" bestFit="1" customWidth="1"/>
    <col min="2308" max="2308" width="11.42578125" style="74" customWidth="1"/>
    <col min="2309" max="2309" width="11.28515625" style="74" bestFit="1" customWidth="1"/>
    <col min="2310" max="2562" width="9.140625" style="74"/>
    <col min="2563" max="2563" width="29.140625" style="74" bestFit="1" customWidth="1"/>
    <col min="2564" max="2564" width="11.42578125" style="74" customWidth="1"/>
    <col min="2565" max="2565" width="11.28515625" style="74" bestFit="1" customWidth="1"/>
    <col min="2566" max="2818" width="9.140625" style="74"/>
    <col min="2819" max="2819" width="29.140625" style="74" bestFit="1" customWidth="1"/>
    <col min="2820" max="2820" width="11.42578125" style="74" customWidth="1"/>
    <col min="2821" max="2821" width="11.28515625" style="74" bestFit="1" customWidth="1"/>
    <col min="2822" max="3074" width="9.140625" style="74"/>
    <col min="3075" max="3075" width="29.140625" style="74" bestFit="1" customWidth="1"/>
    <col min="3076" max="3076" width="11.42578125" style="74" customWidth="1"/>
    <col min="3077" max="3077" width="11.28515625" style="74" bestFit="1" customWidth="1"/>
    <col min="3078" max="3330" width="9.140625" style="74"/>
    <col min="3331" max="3331" width="29.140625" style="74" bestFit="1" customWidth="1"/>
    <col min="3332" max="3332" width="11.42578125" style="74" customWidth="1"/>
    <col min="3333" max="3333" width="11.28515625" style="74" bestFit="1" customWidth="1"/>
    <col min="3334" max="3586" width="9.140625" style="74"/>
    <col min="3587" max="3587" width="29.140625" style="74" bestFit="1" customWidth="1"/>
    <col min="3588" max="3588" width="11.42578125" style="74" customWidth="1"/>
    <col min="3589" max="3589" width="11.28515625" style="74" bestFit="1" customWidth="1"/>
    <col min="3590" max="3842" width="9.140625" style="74"/>
    <col min="3843" max="3843" width="29.140625" style="74" bestFit="1" customWidth="1"/>
    <col min="3844" max="3844" width="11.42578125" style="74" customWidth="1"/>
    <col min="3845" max="3845" width="11.28515625" style="74" bestFit="1" customWidth="1"/>
    <col min="3846" max="4098" width="9.140625" style="74"/>
    <col min="4099" max="4099" width="29.140625" style="74" bestFit="1" customWidth="1"/>
    <col min="4100" max="4100" width="11.42578125" style="74" customWidth="1"/>
    <col min="4101" max="4101" width="11.28515625" style="74" bestFit="1" customWidth="1"/>
    <col min="4102" max="4354" width="9.140625" style="74"/>
    <col min="4355" max="4355" width="29.140625" style="74" bestFit="1" customWidth="1"/>
    <col min="4356" max="4356" width="11.42578125" style="74" customWidth="1"/>
    <col min="4357" max="4357" width="11.28515625" style="74" bestFit="1" customWidth="1"/>
    <col min="4358" max="4610" width="9.140625" style="74"/>
    <col min="4611" max="4611" width="29.140625" style="74" bestFit="1" customWidth="1"/>
    <col min="4612" max="4612" width="11.42578125" style="74" customWidth="1"/>
    <col min="4613" max="4613" width="11.28515625" style="74" bestFit="1" customWidth="1"/>
    <col min="4614" max="4866" width="9.140625" style="74"/>
    <col min="4867" max="4867" width="29.140625" style="74" bestFit="1" customWidth="1"/>
    <col min="4868" max="4868" width="11.42578125" style="74" customWidth="1"/>
    <col min="4869" max="4869" width="11.28515625" style="74" bestFit="1" customWidth="1"/>
    <col min="4870" max="5122" width="9.140625" style="74"/>
    <col min="5123" max="5123" width="29.140625" style="74" bestFit="1" customWidth="1"/>
    <col min="5124" max="5124" width="11.42578125" style="74" customWidth="1"/>
    <col min="5125" max="5125" width="11.28515625" style="74" bestFit="1" customWidth="1"/>
    <col min="5126" max="5378" width="9.140625" style="74"/>
    <col min="5379" max="5379" width="29.140625" style="74" bestFit="1" customWidth="1"/>
    <col min="5380" max="5380" width="11.42578125" style="74" customWidth="1"/>
    <col min="5381" max="5381" width="11.28515625" style="74" bestFit="1" customWidth="1"/>
    <col min="5382" max="5634" width="9.140625" style="74"/>
    <col min="5635" max="5635" width="29.140625" style="74" bestFit="1" customWidth="1"/>
    <col min="5636" max="5636" width="11.42578125" style="74" customWidth="1"/>
    <col min="5637" max="5637" width="11.28515625" style="74" bestFit="1" customWidth="1"/>
    <col min="5638" max="5890" width="9.140625" style="74"/>
    <col min="5891" max="5891" width="29.140625" style="74" bestFit="1" customWidth="1"/>
    <col min="5892" max="5892" width="11.42578125" style="74" customWidth="1"/>
    <col min="5893" max="5893" width="11.28515625" style="74" bestFit="1" customWidth="1"/>
    <col min="5894" max="6146" width="9.140625" style="74"/>
    <col min="6147" max="6147" width="29.140625" style="74" bestFit="1" customWidth="1"/>
    <col min="6148" max="6148" width="11.42578125" style="74" customWidth="1"/>
    <col min="6149" max="6149" width="11.28515625" style="74" bestFit="1" customWidth="1"/>
    <col min="6150" max="6402" width="9.140625" style="74"/>
    <col min="6403" max="6403" width="29.140625" style="74" bestFit="1" customWidth="1"/>
    <col min="6404" max="6404" width="11.42578125" style="74" customWidth="1"/>
    <col min="6405" max="6405" width="11.28515625" style="74" bestFit="1" customWidth="1"/>
    <col min="6406" max="6658" width="9.140625" style="74"/>
    <col min="6659" max="6659" width="29.140625" style="74" bestFit="1" customWidth="1"/>
    <col min="6660" max="6660" width="11.42578125" style="74" customWidth="1"/>
    <col min="6661" max="6661" width="11.28515625" style="74" bestFit="1" customWidth="1"/>
    <col min="6662" max="6914" width="9.140625" style="74"/>
    <col min="6915" max="6915" width="29.140625" style="74" bestFit="1" customWidth="1"/>
    <col min="6916" max="6916" width="11.42578125" style="74" customWidth="1"/>
    <col min="6917" max="6917" width="11.28515625" style="74" bestFit="1" customWidth="1"/>
    <col min="6918" max="7170" width="9.140625" style="74"/>
    <col min="7171" max="7171" width="29.140625" style="74" bestFit="1" customWidth="1"/>
    <col min="7172" max="7172" width="11.42578125" style="74" customWidth="1"/>
    <col min="7173" max="7173" width="11.28515625" style="74" bestFit="1" customWidth="1"/>
    <col min="7174" max="7426" width="9.140625" style="74"/>
    <col min="7427" max="7427" width="29.140625" style="74" bestFit="1" customWidth="1"/>
    <col min="7428" max="7428" width="11.42578125" style="74" customWidth="1"/>
    <col min="7429" max="7429" width="11.28515625" style="74" bestFit="1" customWidth="1"/>
    <col min="7430" max="7682" width="9.140625" style="74"/>
    <col min="7683" max="7683" width="29.140625" style="74" bestFit="1" customWidth="1"/>
    <col min="7684" max="7684" width="11.42578125" style="74" customWidth="1"/>
    <col min="7685" max="7685" width="11.28515625" style="74" bestFit="1" customWidth="1"/>
    <col min="7686" max="7938" width="9.140625" style="74"/>
    <col min="7939" max="7939" width="29.140625" style="74" bestFit="1" customWidth="1"/>
    <col min="7940" max="7940" width="11.42578125" style="74" customWidth="1"/>
    <col min="7941" max="7941" width="11.28515625" style="74" bestFit="1" customWidth="1"/>
    <col min="7942" max="8194" width="9.140625" style="74"/>
    <col min="8195" max="8195" width="29.140625" style="74" bestFit="1" customWidth="1"/>
    <col min="8196" max="8196" width="11.42578125" style="74" customWidth="1"/>
    <col min="8197" max="8197" width="11.28515625" style="74" bestFit="1" customWidth="1"/>
    <col min="8198" max="8450" width="9.140625" style="74"/>
    <col min="8451" max="8451" width="29.140625" style="74" bestFit="1" customWidth="1"/>
    <col min="8452" max="8452" width="11.42578125" style="74" customWidth="1"/>
    <col min="8453" max="8453" width="11.28515625" style="74" bestFit="1" customWidth="1"/>
    <col min="8454" max="8706" width="9.140625" style="74"/>
    <col min="8707" max="8707" width="29.140625" style="74" bestFit="1" customWidth="1"/>
    <col min="8708" max="8708" width="11.42578125" style="74" customWidth="1"/>
    <col min="8709" max="8709" width="11.28515625" style="74" bestFit="1" customWidth="1"/>
    <col min="8710" max="8962" width="9.140625" style="74"/>
    <col min="8963" max="8963" width="29.140625" style="74" bestFit="1" customWidth="1"/>
    <col min="8964" max="8964" width="11.42578125" style="74" customWidth="1"/>
    <col min="8965" max="8965" width="11.28515625" style="74" bestFit="1" customWidth="1"/>
    <col min="8966" max="9218" width="9.140625" style="74"/>
    <col min="9219" max="9219" width="29.140625" style="74" bestFit="1" customWidth="1"/>
    <col min="9220" max="9220" width="11.42578125" style="74" customWidth="1"/>
    <col min="9221" max="9221" width="11.28515625" style="74" bestFit="1" customWidth="1"/>
    <col min="9222" max="9474" width="9.140625" style="74"/>
    <col min="9475" max="9475" width="29.140625" style="74" bestFit="1" customWidth="1"/>
    <col min="9476" max="9476" width="11.42578125" style="74" customWidth="1"/>
    <col min="9477" max="9477" width="11.28515625" style="74" bestFit="1" customWidth="1"/>
    <col min="9478" max="9730" width="9.140625" style="74"/>
    <col min="9731" max="9731" width="29.140625" style="74" bestFit="1" customWidth="1"/>
    <col min="9732" max="9732" width="11.42578125" style="74" customWidth="1"/>
    <col min="9733" max="9733" width="11.28515625" style="74" bestFit="1" customWidth="1"/>
    <col min="9734" max="9986" width="9.140625" style="74"/>
    <col min="9987" max="9987" width="29.140625" style="74" bestFit="1" customWidth="1"/>
    <col min="9988" max="9988" width="11.42578125" style="74" customWidth="1"/>
    <col min="9989" max="9989" width="11.28515625" style="74" bestFit="1" customWidth="1"/>
    <col min="9990" max="10242" width="9.140625" style="74"/>
    <col min="10243" max="10243" width="29.140625" style="74" bestFit="1" customWidth="1"/>
    <col min="10244" max="10244" width="11.42578125" style="74" customWidth="1"/>
    <col min="10245" max="10245" width="11.28515625" style="74" bestFit="1" customWidth="1"/>
    <col min="10246" max="10498" width="9.140625" style="74"/>
    <col min="10499" max="10499" width="29.140625" style="74" bestFit="1" customWidth="1"/>
    <col min="10500" max="10500" width="11.42578125" style="74" customWidth="1"/>
    <col min="10501" max="10501" width="11.28515625" style="74" bestFit="1" customWidth="1"/>
    <col min="10502" max="10754" width="9.140625" style="74"/>
    <col min="10755" max="10755" width="29.140625" style="74" bestFit="1" customWidth="1"/>
    <col min="10756" max="10756" width="11.42578125" style="74" customWidth="1"/>
    <col min="10757" max="10757" width="11.28515625" style="74" bestFit="1" customWidth="1"/>
    <col min="10758" max="11010" width="9.140625" style="74"/>
    <col min="11011" max="11011" width="29.140625" style="74" bestFit="1" customWidth="1"/>
    <col min="11012" max="11012" width="11.42578125" style="74" customWidth="1"/>
    <col min="11013" max="11013" width="11.28515625" style="74" bestFit="1" customWidth="1"/>
    <col min="11014" max="11266" width="9.140625" style="74"/>
    <col min="11267" max="11267" width="29.140625" style="74" bestFit="1" customWidth="1"/>
    <col min="11268" max="11268" width="11.42578125" style="74" customWidth="1"/>
    <col min="11269" max="11269" width="11.28515625" style="74" bestFit="1" customWidth="1"/>
    <col min="11270" max="11522" width="9.140625" style="74"/>
    <col min="11523" max="11523" width="29.140625" style="74" bestFit="1" customWidth="1"/>
    <col min="11524" max="11524" width="11.42578125" style="74" customWidth="1"/>
    <col min="11525" max="11525" width="11.28515625" style="74" bestFit="1" customWidth="1"/>
    <col min="11526" max="11778" width="9.140625" style="74"/>
    <col min="11779" max="11779" width="29.140625" style="74" bestFit="1" customWidth="1"/>
    <col min="11780" max="11780" width="11.42578125" style="74" customWidth="1"/>
    <col min="11781" max="11781" width="11.28515625" style="74" bestFit="1" customWidth="1"/>
    <col min="11782" max="12034" width="9.140625" style="74"/>
    <col min="12035" max="12035" width="29.140625" style="74" bestFit="1" customWidth="1"/>
    <col min="12036" max="12036" width="11.42578125" style="74" customWidth="1"/>
    <col min="12037" max="12037" width="11.28515625" style="74" bestFit="1" customWidth="1"/>
    <col min="12038" max="12290" width="9.140625" style="74"/>
    <col min="12291" max="12291" width="29.140625" style="74" bestFit="1" customWidth="1"/>
    <col min="12292" max="12292" width="11.42578125" style="74" customWidth="1"/>
    <col min="12293" max="12293" width="11.28515625" style="74" bestFit="1" customWidth="1"/>
    <col min="12294" max="12546" width="9.140625" style="74"/>
    <col min="12547" max="12547" width="29.140625" style="74" bestFit="1" customWidth="1"/>
    <col min="12548" max="12548" width="11.42578125" style="74" customWidth="1"/>
    <col min="12549" max="12549" width="11.28515625" style="74" bestFit="1" customWidth="1"/>
    <col min="12550" max="12802" width="9.140625" style="74"/>
    <col min="12803" max="12803" width="29.140625" style="74" bestFit="1" customWidth="1"/>
    <col min="12804" max="12804" width="11.42578125" style="74" customWidth="1"/>
    <col min="12805" max="12805" width="11.28515625" style="74" bestFit="1" customWidth="1"/>
    <col min="12806" max="13058" width="9.140625" style="74"/>
    <col min="13059" max="13059" width="29.140625" style="74" bestFit="1" customWidth="1"/>
    <col min="13060" max="13060" width="11.42578125" style="74" customWidth="1"/>
    <col min="13061" max="13061" width="11.28515625" style="74" bestFit="1" customWidth="1"/>
    <col min="13062" max="13314" width="9.140625" style="74"/>
    <col min="13315" max="13315" width="29.140625" style="74" bestFit="1" customWidth="1"/>
    <col min="13316" max="13316" width="11.42578125" style="74" customWidth="1"/>
    <col min="13317" max="13317" width="11.28515625" style="74" bestFit="1" customWidth="1"/>
    <col min="13318" max="13570" width="9.140625" style="74"/>
    <col min="13571" max="13571" width="29.140625" style="74" bestFit="1" customWidth="1"/>
    <col min="13572" max="13572" width="11.42578125" style="74" customWidth="1"/>
    <col min="13573" max="13573" width="11.28515625" style="74" bestFit="1" customWidth="1"/>
    <col min="13574" max="13826" width="9.140625" style="74"/>
    <col min="13827" max="13827" width="29.140625" style="74" bestFit="1" customWidth="1"/>
    <col min="13828" max="13828" width="11.42578125" style="74" customWidth="1"/>
    <col min="13829" max="13829" width="11.28515625" style="74" bestFit="1" customWidth="1"/>
    <col min="13830" max="14082" width="9.140625" style="74"/>
    <col min="14083" max="14083" width="29.140625" style="74" bestFit="1" customWidth="1"/>
    <col min="14084" max="14084" width="11.42578125" style="74" customWidth="1"/>
    <col min="14085" max="14085" width="11.28515625" style="74" bestFit="1" customWidth="1"/>
    <col min="14086" max="14338" width="9.140625" style="74"/>
    <col min="14339" max="14339" width="29.140625" style="74" bestFit="1" customWidth="1"/>
    <col min="14340" max="14340" width="11.42578125" style="74" customWidth="1"/>
    <col min="14341" max="14341" width="11.28515625" style="74" bestFit="1" customWidth="1"/>
    <col min="14342" max="14594" width="9.140625" style="74"/>
    <col min="14595" max="14595" width="29.140625" style="74" bestFit="1" customWidth="1"/>
    <col min="14596" max="14596" width="11.42578125" style="74" customWidth="1"/>
    <col min="14597" max="14597" width="11.28515625" style="74" bestFit="1" customWidth="1"/>
    <col min="14598" max="14850" width="9.140625" style="74"/>
    <col min="14851" max="14851" width="29.140625" style="74" bestFit="1" customWidth="1"/>
    <col min="14852" max="14852" width="11.42578125" style="74" customWidth="1"/>
    <col min="14853" max="14853" width="11.28515625" style="74" bestFit="1" customWidth="1"/>
    <col min="14854" max="15106" width="9.140625" style="74"/>
    <col min="15107" max="15107" width="29.140625" style="74" bestFit="1" customWidth="1"/>
    <col min="15108" max="15108" width="11.42578125" style="74" customWidth="1"/>
    <col min="15109" max="15109" width="11.28515625" style="74" bestFit="1" customWidth="1"/>
    <col min="15110" max="15362" width="9.140625" style="74"/>
    <col min="15363" max="15363" width="29.140625" style="74" bestFit="1" customWidth="1"/>
    <col min="15364" max="15364" width="11.42578125" style="74" customWidth="1"/>
    <col min="15365" max="15365" width="11.28515625" style="74" bestFit="1" customWidth="1"/>
    <col min="15366" max="15618" width="9.140625" style="74"/>
    <col min="15619" max="15619" width="29.140625" style="74" bestFit="1" customWidth="1"/>
    <col min="15620" max="15620" width="11.42578125" style="74" customWidth="1"/>
    <col min="15621" max="15621" width="11.28515625" style="74" bestFit="1" customWidth="1"/>
    <col min="15622" max="15874" width="9.140625" style="74"/>
    <col min="15875" max="15875" width="29.140625" style="74" bestFit="1" customWidth="1"/>
    <col min="15876" max="15876" width="11.42578125" style="74" customWidth="1"/>
    <col min="15877" max="15877" width="11.28515625" style="74" bestFit="1" customWidth="1"/>
    <col min="15878" max="16130" width="9.140625" style="74"/>
    <col min="16131" max="16131" width="29.140625" style="74" bestFit="1" customWidth="1"/>
    <col min="16132" max="16132" width="11.42578125" style="74" customWidth="1"/>
    <col min="16133" max="16133" width="11.28515625" style="74" bestFit="1" customWidth="1"/>
    <col min="16134" max="16384" width="9.140625" style="74"/>
  </cols>
  <sheetData>
    <row r="1" spans="1:6">
      <c r="A1" s="255" t="s">
        <v>403</v>
      </c>
      <c r="B1" s="255" t="s">
        <v>404</v>
      </c>
    </row>
    <row r="2" spans="1:6">
      <c r="A2" s="255" t="s">
        <v>405</v>
      </c>
      <c r="B2" s="255" t="s">
        <v>406</v>
      </c>
    </row>
    <row r="5" spans="1:6">
      <c r="B5" t="s">
        <v>417</v>
      </c>
      <c r="C5" s="255"/>
      <c r="D5" s="255"/>
    </row>
    <row r="8" spans="1:6">
      <c r="A8" s="256" t="s">
        <v>408</v>
      </c>
      <c r="B8" s="256" t="s">
        <v>409</v>
      </c>
      <c r="C8" s="256"/>
      <c r="D8" s="256"/>
      <c r="E8" s="256"/>
      <c r="F8" s="256" t="s">
        <v>413</v>
      </c>
    </row>
    <row r="11" spans="1:6">
      <c r="A11" s="217">
        <v>1</v>
      </c>
      <c r="B11" s="217" t="s">
        <v>418</v>
      </c>
      <c r="C11" s="217"/>
      <c r="D11" s="217"/>
      <c r="E11" s="217"/>
      <c r="F11" s="217">
        <v>7508820</v>
      </c>
    </row>
    <row r="12" spans="1:6">
      <c r="A12" s="217"/>
      <c r="B12" s="217"/>
      <c r="C12" s="217"/>
      <c r="D12" s="217"/>
      <c r="E12" s="217"/>
      <c r="F12" s="217"/>
    </row>
    <row r="13" spans="1:6">
      <c r="A13" s="217"/>
      <c r="B13" s="217"/>
      <c r="C13" s="217"/>
      <c r="D13" s="217"/>
      <c r="E13" s="217"/>
      <c r="F13" s="217"/>
    </row>
    <row r="14" spans="1:6">
      <c r="A14" s="217"/>
      <c r="B14" s="217"/>
      <c r="C14" s="217"/>
      <c r="D14" s="217"/>
      <c r="E14" s="217"/>
      <c r="F14" s="217"/>
    </row>
    <row r="15" spans="1:6">
      <c r="A15" s="217"/>
      <c r="B15" s="217"/>
      <c r="C15" s="217"/>
      <c r="D15" s="217"/>
      <c r="E15" s="217"/>
      <c r="F15" s="217"/>
    </row>
    <row r="16" spans="1:6">
      <c r="A16" s="217"/>
      <c r="B16" s="217" t="s">
        <v>356</v>
      </c>
      <c r="C16" s="217"/>
      <c r="D16" s="217"/>
      <c r="E16" s="217"/>
      <c r="F16" s="217">
        <v>7508820</v>
      </c>
    </row>
    <row r="20" spans="3:3">
      <c r="C20" t="s">
        <v>414</v>
      </c>
    </row>
    <row r="21" spans="3:3">
      <c r="C21" t="s">
        <v>415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J10" sqref="J10"/>
    </sheetView>
  </sheetViews>
  <sheetFormatPr defaultRowHeight="15"/>
  <cols>
    <col min="2" max="2" width="18.5703125" customWidth="1"/>
    <col min="7" max="258" width="9.140625" style="74"/>
    <col min="259" max="259" width="29.140625" style="74" bestFit="1" customWidth="1"/>
    <col min="260" max="260" width="12.85546875" style="74" bestFit="1" customWidth="1"/>
    <col min="261" max="514" width="9.140625" style="74"/>
    <col min="515" max="515" width="29.140625" style="74" bestFit="1" customWidth="1"/>
    <col min="516" max="516" width="12.85546875" style="74" bestFit="1" customWidth="1"/>
    <col min="517" max="770" width="9.140625" style="74"/>
    <col min="771" max="771" width="29.140625" style="74" bestFit="1" customWidth="1"/>
    <col min="772" max="772" width="12.85546875" style="74" bestFit="1" customWidth="1"/>
    <col min="773" max="1026" width="9.140625" style="74"/>
    <col min="1027" max="1027" width="29.140625" style="74" bestFit="1" customWidth="1"/>
    <col min="1028" max="1028" width="12.85546875" style="74" bestFit="1" customWidth="1"/>
    <col min="1029" max="1282" width="9.140625" style="74"/>
    <col min="1283" max="1283" width="29.140625" style="74" bestFit="1" customWidth="1"/>
    <col min="1284" max="1284" width="12.85546875" style="74" bestFit="1" customWidth="1"/>
    <col min="1285" max="1538" width="9.140625" style="74"/>
    <col min="1539" max="1539" width="29.140625" style="74" bestFit="1" customWidth="1"/>
    <col min="1540" max="1540" width="12.85546875" style="74" bestFit="1" customWidth="1"/>
    <col min="1541" max="1794" width="9.140625" style="74"/>
    <col min="1795" max="1795" width="29.140625" style="74" bestFit="1" customWidth="1"/>
    <col min="1796" max="1796" width="12.85546875" style="74" bestFit="1" customWidth="1"/>
    <col min="1797" max="2050" width="9.140625" style="74"/>
    <col min="2051" max="2051" width="29.140625" style="74" bestFit="1" customWidth="1"/>
    <col min="2052" max="2052" width="12.85546875" style="74" bestFit="1" customWidth="1"/>
    <col min="2053" max="2306" width="9.140625" style="74"/>
    <col min="2307" max="2307" width="29.140625" style="74" bestFit="1" customWidth="1"/>
    <col min="2308" max="2308" width="12.85546875" style="74" bestFit="1" customWidth="1"/>
    <col min="2309" max="2562" width="9.140625" style="74"/>
    <col min="2563" max="2563" width="29.140625" style="74" bestFit="1" customWidth="1"/>
    <col min="2564" max="2564" width="12.85546875" style="74" bestFit="1" customWidth="1"/>
    <col min="2565" max="2818" width="9.140625" style="74"/>
    <col min="2819" max="2819" width="29.140625" style="74" bestFit="1" customWidth="1"/>
    <col min="2820" max="2820" width="12.85546875" style="74" bestFit="1" customWidth="1"/>
    <col min="2821" max="3074" width="9.140625" style="74"/>
    <col min="3075" max="3075" width="29.140625" style="74" bestFit="1" customWidth="1"/>
    <col min="3076" max="3076" width="12.85546875" style="74" bestFit="1" customWidth="1"/>
    <col min="3077" max="3330" width="9.140625" style="74"/>
    <col min="3331" max="3331" width="29.140625" style="74" bestFit="1" customWidth="1"/>
    <col min="3332" max="3332" width="12.85546875" style="74" bestFit="1" customWidth="1"/>
    <col min="3333" max="3586" width="9.140625" style="74"/>
    <col min="3587" max="3587" width="29.140625" style="74" bestFit="1" customWidth="1"/>
    <col min="3588" max="3588" width="12.85546875" style="74" bestFit="1" customWidth="1"/>
    <col min="3589" max="3842" width="9.140625" style="74"/>
    <col min="3843" max="3843" width="29.140625" style="74" bestFit="1" customWidth="1"/>
    <col min="3844" max="3844" width="12.85546875" style="74" bestFit="1" customWidth="1"/>
    <col min="3845" max="4098" width="9.140625" style="74"/>
    <col min="4099" max="4099" width="29.140625" style="74" bestFit="1" customWidth="1"/>
    <col min="4100" max="4100" width="12.85546875" style="74" bestFit="1" customWidth="1"/>
    <col min="4101" max="4354" width="9.140625" style="74"/>
    <col min="4355" max="4355" width="29.140625" style="74" bestFit="1" customWidth="1"/>
    <col min="4356" max="4356" width="12.85546875" style="74" bestFit="1" customWidth="1"/>
    <col min="4357" max="4610" width="9.140625" style="74"/>
    <col min="4611" max="4611" width="29.140625" style="74" bestFit="1" customWidth="1"/>
    <col min="4612" max="4612" width="12.85546875" style="74" bestFit="1" customWidth="1"/>
    <col min="4613" max="4866" width="9.140625" style="74"/>
    <col min="4867" max="4867" width="29.140625" style="74" bestFit="1" customWidth="1"/>
    <col min="4868" max="4868" width="12.85546875" style="74" bestFit="1" customWidth="1"/>
    <col min="4869" max="5122" width="9.140625" style="74"/>
    <col min="5123" max="5123" width="29.140625" style="74" bestFit="1" customWidth="1"/>
    <col min="5124" max="5124" width="12.85546875" style="74" bestFit="1" customWidth="1"/>
    <col min="5125" max="5378" width="9.140625" style="74"/>
    <col min="5379" max="5379" width="29.140625" style="74" bestFit="1" customWidth="1"/>
    <col min="5380" max="5380" width="12.85546875" style="74" bestFit="1" customWidth="1"/>
    <col min="5381" max="5634" width="9.140625" style="74"/>
    <col min="5635" max="5635" width="29.140625" style="74" bestFit="1" customWidth="1"/>
    <col min="5636" max="5636" width="12.85546875" style="74" bestFit="1" customWidth="1"/>
    <col min="5637" max="5890" width="9.140625" style="74"/>
    <col min="5891" max="5891" width="29.140625" style="74" bestFit="1" customWidth="1"/>
    <col min="5892" max="5892" width="12.85546875" style="74" bestFit="1" customWidth="1"/>
    <col min="5893" max="6146" width="9.140625" style="74"/>
    <col min="6147" max="6147" width="29.140625" style="74" bestFit="1" customWidth="1"/>
    <col min="6148" max="6148" width="12.85546875" style="74" bestFit="1" customWidth="1"/>
    <col min="6149" max="6402" width="9.140625" style="74"/>
    <col min="6403" max="6403" width="29.140625" style="74" bestFit="1" customWidth="1"/>
    <col min="6404" max="6404" width="12.85546875" style="74" bestFit="1" customWidth="1"/>
    <col min="6405" max="6658" width="9.140625" style="74"/>
    <col min="6659" max="6659" width="29.140625" style="74" bestFit="1" customWidth="1"/>
    <col min="6660" max="6660" width="12.85546875" style="74" bestFit="1" customWidth="1"/>
    <col min="6661" max="6914" width="9.140625" style="74"/>
    <col min="6915" max="6915" width="29.140625" style="74" bestFit="1" customWidth="1"/>
    <col min="6916" max="6916" width="12.85546875" style="74" bestFit="1" customWidth="1"/>
    <col min="6917" max="7170" width="9.140625" style="74"/>
    <col min="7171" max="7171" width="29.140625" style="74" bestFit="1" customWidth="1"/>
    <col min="7172" max="7172" width="12.85546875" style="74" bestFit="1" customWidth="1"/>
    <col min="7173" max="7426" width="9.140625" style="74"/>
    <col min="7427" max="7427" width="29.140625" style="74" bestFit="1" customWidth="1"/>
    <col min="7428" max="7428" width="12.85546875" style="74" bestFit="1" customWidth="1"/>
    <col min="7429" max="7682" width="9.140625" style="74"/>
    <col min="7683" max="7683" width="29.140625" style="74" bestFit="1" customWidth="1"/>
    <col min="7684" max="7684" width="12.85546875" style="74" bestFit="1" customWidth="1"/>
    <col min="7685" max="7938" width="9.140625" style="74"/>
    <col min="7939" max="7939" width="29.140625" style="74" bestFit="1" customWidth="1"/>
    <col min="7940" max="7940" width="12.85546875" style="74" bestFit="1" customWidth="1"/>
    <col min="7941" max="8194" width="9.140625" style="74"/>
    <col min="8195" max="8195" width="29.140625" style="74" bestFit="1" customWidth="1"/>
    <col min="8196" max="8196" width="12.85546875" style="74" bestFit="1" customWidth="1"/>
    <col min="8197" max="8450" width="9.140625" style="74"/>
    <col min="8451" max="8451" width="29.140625" style="74" bestFit="1" customWidth="1"/>
    <col min="8452" max="8452" width="12.85546875" style="74" bestFit="1" customWidth="1"/>
    <col min="8453" max="8706" width="9.140625" style="74"/>
    <col min="8707" max="8707" width="29.140625" style="74" bestFit="1" customWidth="1"/>
    <col min="8708" max="8708" width="12.85546875" style="74" bestFit="1" customWidth="1"/>
    <col min="8709" max="8962" width="9.140625" style="74"/>
    <col min="8963" max="8963" width="29.140625" style="74" bestFit="1" customWidth="1"/>
    <col min="8964" max="8964" width="12.85546875" style="74" bestFit="1" customWidth="1"/>
    <col min="8965" max="9218" width="9.140625" style="74"/>
    <col min="9219" max="9219" width="29.140625" style="74" bestFit="1" customWidth="1"/>
    <col min="9220" max="9220" width="12.85546875" style="74" bestFit="1" customWidth="1"/>
    <col min="9221" max="9474" width="9.140625" style="74"/>
    <col min="9475" max="9475" width="29.140625" style="74" bestFit="1" customWidth="1"/>
    <col min="9476" max="9476" width="12.85546875" style="74" bestFit="1" customWidth="1"/>
    <col min="9477" max="9730" width="9.140625" style="74"/>
    <col min="9731" max="9731" width="29.140625" style="74" bestFit="1" customWidth="1"/>
    <col min="9732" max="9732" width="12.85546875" style="74" bestFit="1" customWidth="1"/>
    <col min="9733" max="9986" width="9.140625" style="74"/>
    <col min="9987" max="9987" width="29.140625" style="74" bestFit="1" customWidth="1"/>
    <col min="9988" max="9988" width="12.85546875" style="74" bestFit="1" customWidth="1"/>
    <col min="9989" max="10242" width="9.140625" style="74"/>
    <col min="10243" max="10243" width="29.140625" style="74" bestFit="1" customWidth="1"/>
    <col min="10244" max="10244" width="12.85546875" style="74" bestFit="1" customWidth="1"/>
    <col min="10245" max="10498" width="9.140625" style="74"/>
    <col min="10499" max="10499" width="29.140625" style="74" bestFit="1" customWidth="1"/>
    <col min="10500" max="10500" width="12.85546875" style="74" bestFit="1" customWidth="1"/>
    <col min="10501" max="10754" width="9.140625" style="74"/>
    <col min="10755" max="10755" width="29.140625" style="74" bestFit="1" customWidth="1"/>
    <col min="10756" max="10756" width="12.85546875" style="74" bestFit="1" customWidth="1"/>
    <col min="10757" max="11010" width="9.140625" style="74"/>
    <col min="11011" max="11011" width="29.140625" style="74" bestFit="1" customWidth="1"/>
    <col min="11012" max="11012" width="12.85546875" style="74" bestFit="1" customWidth="1"/>
    <col min="11013" max="11266" width="9.140625" style="74"/>
    <col min="11267" max="11267" width="29.140625" style="74" bestFit="1" customWidth="1"/>
    <col min="11268" max="11268" width="12.85546875" style="74" bestFit="1" customWidth="1"/>
    <col min="11269" max="11522" width="9.140625" style="74"/>
    <col min="11523" max="11523" width="29.140625" style="74" bestFit="1" customWidth="1"/>
    <col min="11524" max="11524" width="12.85546875" style="74" bestFit="1" customWidth="1"/>
    <col min="11525" max="11778" width="9.140625" style="74"/>
    <col min="11779" max="11779" width="29.140625" style="74" bestFit="1" customWidth="1"/>
    <col min="11780" max="11780" width="12.85546875" style="74" bestFit="1" customWidth="1"/>
    <col min="11781" max="12034" width="9.140625" style="74"/>
    <col min="12035" max="12035" width="29.140625" style="74" bestFit="1" customWidth="1"/>
    <col min="12036" max="12036" width="12.85546875" style="74" bestFit="1" customWidth="1"/>
    <col min="12037" max="12290" width="9.140625" style="74"/>
    <col min="12291" max="12291" width="29.140625" style="74" bestFit="1" customWidth="1"/>
    <col min="12292" max="12292" width="12.85546875" style="74" bestFit="1" customWidth="1"/>
    <col min="12293" max="12546" width="9.140625" style="74"/>
    <col min="12547" max="12547" width="29.140625" style="74" bestFit="1" customWidth="1"/>
    <col min="12548" max="12548" width="12.85546875" style="74" bestFit="1" customWidth="1"/>
    <col min="12549" max="12802" width="9.140625" style="74"/>
    <col min="12803" max="12803" width="29.140625" style="74" bestFit="1" customWidth="1"/>
    <col min="12804" max="12804" width="12.85546875" style="74" bestFit="1" customWidth="1"/>
    <col min="12805" max="13058" width="9.140625" style="74"/>
    <col min="13059" max="13059" width="29.140625" style="74" bestFit="1" customWidth="1"/>
    <col min="13060" max="13060" width="12.85546875" style="74" bestFit="1" customWidth="1"/>
    <col min="13061" max="13314" width="9.140625" style="74"/>
    <col min="13315" max="13315" width="29.140625" style="74" bestFit="1" customWidth="1"/>
    <col min="13316" max="13316" width="12.85546875" style="74" bestFit="1" customWidth="1"/>
    <col min="13317" max="13570" width="9.140625" style="74"/>
    <col min="13571" max="13571" width="29.140625" style="74" bestFit="1" customWidth="1"/>
    <col min="13572" max="13572" width="12.85546875" style="74" bestFit="1" customWidth="1"/>
    <col min="13573" max="13826" width="9.140625" style="74"/>
    <col min="13827" max="13827" width="29.140625" style="74" bestFit="1" customWidth="1"/>
    <col min="13828" max="13828" width="12.85546875" style="74" bestFit="1" customWidth="1"/>
    <col min="13829" max="14082" width="9.140625" style="74"/>
    <col min="14083" max="14083" width="29.140625" style="74" bestFit="1" customWidth="1"/>
    <col min="14084" max="14084" width="12.85546875" style="74" bestFit="1" customWidth="1"/>
    <col min="14085" max="14338" width="9.140625" style="74"/>
    <col min="14339" max="14339" width="29.140625" style="74" bestFit="1" customWidth="1"/>
    <col min="14340" max="14340" width="12.85546875" style="74" bestFit="1" customWidth="1"/>
    <col min="14341" max="14594" width="9.140625" style="74"/>
    <col min="14595" max="14595" width="29.140625" style="74" bestFit="1" customWidth="1"/>
    <col min="14596" max="14596" width="12.85546875" style="74" bestFit="1" customWidth="1"/>
    <col min="14597" max="14850" width="9.140625" style="74"/>
    <col min="14851" max="14851" width="29.140625" style="74" bestFit="1" customWidth="1"/>
    <col min="14852" max="14852" width="12.85546875" style="74" bestFit="1" customWidth="1"/>
    <col min="14853" max="15106" width="9.140625" style="74"/>
    <col min="15107" max="15107" width="29.140625" style="74" bestFit="1" customWidth="1"/>
    <col min="15108" max="15108" width="12.85546875" style="74" bestFit="1" customWidth="1"/>
    <col min="15109" max="15362" width="9.140625" style="74"/>
    <col min="15363" max="15363" width="29.140625" style="74" bestFit="1" customWidth="1"/>
    <col min="15364" max="15364" width="12.85546875" style="74" bestFit="1" customWidth="1"/>
    <col min="15365" max="15618" width="9.140625" style="74"/>
    <col min="15619" max="15619" width="29.140625" style="74" bestFit="1" customWidth="1"/>
    <col min="15620" max="15620" width="12.85546875" style="74" bestFit="1" customWidth="1"/>
    <col min="15621" max="15874" width="9.140625" style="74"/>
    <col min="15875" max="15875" width="29.140625" style="74" bestFit="1" customWidth="1"/>
    <col min="15876" max="15876" width="12.85546875" style="74" bestFit="1" customWidth="1"/>
    <col min="15877" max="16130" width="9.140625" style="74"/>
    <col min="16131" max="16131" width="29.140625" style="74" bestFit="1" customWidth="1"/>
    <col min="16132" max="16132" width="12.85546875" style="74" bestFit="1" customWidth="1"/>
    <col min="16133" max="16384" width="9.140625" style="74"/>
  </cols>
  <sheetData>
    <row r="1" spans="1:9">
      <c r="A1" s="255" t="s">
        <v>403</v>
      </c>
      <c r="B1" s="255" t="s">
        <v>404</v>
      </c>
    </row>
    <row r="2" spans="1:9">
      <c r="A2" s="255" t="s">
        <v>405</v>
      </c>
      <c r="B2" s="255" t="s">
        <v>406</v>
      </c>
    </row>
    <row r="5" spans="1:9">
      <c r="B5" t="s">
        <v>419</v>
      </c>
      <c r="C5" s="255"/>
      <c r="D5" s="255"/>
    </row>
    <row r="6" spans="1:9">
      <c r="G6" s="81"/>
      <c r="H6" s="81"/>
      <c r="I6" s="81"/>
    </row>
    <row r="7" spans="1:9">
      <c r="G7" s="81"/>
      <c r="H7" s="81"/>
      <c r="I7" s="81"/>
    </row>
    <row r="8" spans="1:9">
      <c r="A8" s="256" t="s">
        <v>408</v>
      </c>
      <c r="B8" s="256" t="s">
        <v>409</v>
      </c>
      <c r="C8" s="256"/>
      <c r="D8" s="256"/>
      <c r="E8" s="256"/>
      <c r="F8" s="256" t="s">
        <v>413</v>
      </c>
      <c r="G8" s="81"/>
      <c r="H8" s="81"/>
      <c r="I8" s="81"/>
    </row>
    <row r="9" spans="1:9">
      <c r="I9" s="166"/>
    </row>
    <row r="10" spans="1:9">
      <c r="I10" s="166"/>
    </row>
    <row r="11" spans="1:9">
      <c r="A11" s="217">
        <v>1</v>
      </c>
      <c r="B11" s="217" t="s">
        <v>418</v>
      </c>
      <c r="C11" s="217"/>
      <c r="D11" s="217"/>
      <c r="E11" s="217"/>
      <c r="F11" s="217">
        <v>7508820</v>
      </c>
      <c r="I11" s="166"/>
    </row>
    <row r="12" spans="1:9">
      <c r="A12" s="217"/>
      <c r="B12" s="217"/>
      <c r="C12" s="217"/>
      <c r="D12" s="217"/>
      <c r="E12" s="217"/>
      <c r="F12" s="217"/>
      <c r="I12" s="166"/>
    </row>
    <row r="13" spans="1:9">
      <c r="A13" s="217"/>
      <c r="B13" s="217"/>
      <c r="C13" s="217"/>
      <c r="D13" s="217"/>
      <c r="E13" s="217"/>
      <c r="F13" s="217"/>
      <c r="I13" s="166"/>
    </row>
    <row r="14" spans="1:9">
      <c r="A14" s="217"/>
      <c r="B14" s="217"/>
      <c r="C14" s="217"/>
      <c r="D14" s="217"/>
      <c r="E14" s="217"/>
      <c r="F14" s="217"/>
      <c r="I14" s="166"/>
    </row>
    <row r="15" spans="1:9">
      <c r="A15" s="217"/>
      <c r="B15" s="217"/>
      <c r="C15" s="217"/>
      <c r="D15" s="217"/>
      <c r="E15" s="217"/>
      <c r="F15" s="217"/>
      <c r="I15" s="166"/>
    </row>
    <row r="16" spans="1:9">
      <c r="A16" s="217"/>
      <c r="B16" s="217" t="s">
        <v>356</v>
      </c>
      <c r="C16" s="217"/>
      <c r="D16" s="217"/>
      <c r="E16" s="217"/>
      <c r="F16" s="217">
        <v>7508820</v>
      </c>
      <c r="I16" s="166"/>
    </row>
    <row r="17" spans="3:9">
      <c r="I17" s="166"/>
    </row>
    <row r="18" spans="3:9">
      <c r="I18" s="166"/>
    </row>
    <row r="19" spans="3:9">
      <c r="I19" s="166"/>
    </row>
    <row r="20" spans="3:9">
      <c r="C20" t="s">
        <v>414</v>
      </c>
      <c r="I20" s="166"/>
    </row>
    <row r="21" spans="3:9">
      <c r="C21" t="s">
        <v>415</v>
      </c>
      <c r="I21" s="166"/>
    </row>
    <row r="22" spans="3:9">
      <c r="I22" s="166"/>
    </row>
    <row r="23" spans="3:9">
      <c r="I23" s="166"/>
    </row>
    <row r="24" spans="3:9">
      <c r="I24" s="166"/>
    </row>
    <row r="25" spans="3:9">
      <c r="I25" s="166"/>
    </row>
    <row r="26" spans="3:9">
      <c r="I26" s="166"/>
    </row>
    <row r="27" spans="3:9">
      <c r="I27" s="166"/>
    </row>
    <row r="28" spans="3:9">
      <c r="I28" s="166"/>
    </row>
    <row r="29" spans="3:9">
      <c r="H29" s="123"/>
      <c r="I29" s="166"/>
    </row>
    <row r="30" spans="3:9">
      <c r="H30" s="123"/>
      <c r="I30" s="166"/>
    </row>
    <row r="31" spans="3:9">
      <c r="H31" s="123"/>
      <c r="I31" s="166"/>
    </row>
    <row r="32" spans="3:9">
      <c r="H32" s="123"/>
      <c r="I32" s="166"/>
    </row>
    <row r="33" spans="7:9">
      <c r="G33" s="81"/>
      <c r="I33" s="16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26" sqref="N26"/>
    </sheetView>
  </sheetViews>
  <sheetFormatPr defaultRowHeight="12.75"/>
  <cols>
    <col min="1" max="16384" width="9.140625" style="74"/>
  </cols>
  <sheetData>
    <row r="1" spans="1:10">
      <c r="A1" s="78"/>
      <c r="B1" s="78"/>
      <c r="C1" s="78"/>
      <c r="D1" s="78"/>
      <c r="E1" s="78"/>
      <c r="F1" s="78"/>
      <c r="G1" s="78"/>
      <c r="H1" s="78"/>
      <c r="I1" s="78"/>
      <c r="J1" s="78"/>
    </row>
    <row r="2" spans="1:10">
      <c r="A2" s="147"/>
      <c r="J2" s="133"/>
    </row>
    <row r="3" spans="1:10" ht="18">
      <c r="A3" s="148"/>
      <c r="B3" s="82" t="s">
        <v>357</v>
      </c>
      <c r="C3" s="121"/>
      <c r="D3" s="121"/>
      <c r="E3" s="120"/>
      <c r="J3" s="80"/>
    </row>
    <row r="4" spans="1:10">
      <c r="A4" s="148"/>
      <c r="B4" s="81" t="s">
        <v>360</v>
      </c>
      <c r="C4" s="81"/>
      <c r="G4" s="123" t="s">
        <v>420</v>
      </c>
      <c r="J4" s="80"/>
    </row>
    <row r="5" spans="1:10">
      <c r="A5" s="148"/>
      <c r="J5" s="80"/>
    </row>
    <row r="6" spans="1:10">
      <c r="A6" s="148"/>
      <c r="J6" s="80"/>
    </row>
    <row r="7" spans="1:10">
      <c r="A7" s="148"/>
      <c r="J7" s="80"/>
    </row>
    <row r="8" spans="1:10" ht="15.75">
      <c r="A8" s="148"/>
      <c r="D8" s="143" t="s">
        <v>287</v>
      </c>
      <c r="E8" s="143"/>
      <c r="J8" s="80"/>
    </row>
    <row r="9" spans="1:10" ht="15.75">
      <c r="A9" s="148"/>
      <c r="D9" s="143"/>
      <c r="E9" s="143"/>
      <c r="J9" s="80"/>
    </row>
    <row r="10" spans="1:10" ht="15.75">
      <c r="A10" s="148"/>
      <c r="D10" s="143"/>
      <c r="E10" s="143"/>
      <c r="J10" s="80"/>
    </row>
    <row r="11" spans="1:10">
      <c r="A11" s="148"/>
      <c r="J11" s="80"/>
    </row>
    <row r="12" spans="1:10" ht="15.75">
      <c r="A12" s="144" t="s">
        <v>361</v>
      </c>
      <c r="B12" s="144"/>
      <c r="C12" s="144"/>
      <c r="D12" s="144"/>
      <c r="E12" s="144"/>
      <c r="F12" s="144"/>
      <c r="G12" s="144"/>
      <c r="H12" s="144"/>
      <c r="I12" s="149"/>
      <c r="J12" s="149"/>
    </row>
    <row r="13" spans="1:10" ht="15">
      <c r="A13" s="144"/>
      <c r="B13" s="144"/>
      <c r="C13" s="144"/>
      <c r="D13" s="144"/>
      <c r="E13" s="144"/>
      <c r="F13" s="144"/>
      <c r="G13" s="144"/>
      <c r="H13" s="144"/>
      <c r="I13" s="149"/>
      <c r="J13" s="149"/>
    </row>
    <row r="14" spans="1:10" ht="15.75">
      <c r="A14" s="144" t="s">
        <v>362</v>
      </c>
      <c r="B14" s="144"/>
      <c r="C14" s="144"/>
      <c r="D14" s="144"/>
      <c r="E14" s="144"/>
      <c r="F14" s="144"/>
      <c r="G14" s="144"/>
      <c r="H14" s="144"/>
      <c r="I14" s="149"/>
      <c r="J14" s="149"/>
    </row>
    <row r="15" spans="1:10" ht="15">
      <c r="A15" s="144"/>
      <c r="B15" s="144"/>
      <c r="C15" s="144"/>
      <c r="D15" s="144"/>
      <c r="E15" s="144"/>
      <c r="F15" s="144"/>
      <c r="G15" s="144"/>
      <c r="H15" s="144"/>
      <c r="I15" s="149"/>
      <c r="J15" s="149"/>
    </row>
    <row r="16" spans="1:10" ht="15">
      <c r="A16" s="144" t="s">
        <v>421</v>
      </c>
      <c r="B16" s="144"/>
      <c r="C16" s="144"/>
      <c r="D16" s="144"/>
      <c r="E16" s="144"/>
      <c r="F16" s="144"/>
      <c r="G16" s="144"/>
      <c r="H16" s="144"/>
      <c r="I16" s="149"/>
      <c r="J16" s="149"/>
    </row>
    <row r="17" spans="1:10" ht="15">
      <c r="A17" s="144"/>
      <c r="B17" s="144"/>
      <c r="C17" s="144"/>
      <c r="D17" s="144"/>
      <c r="E17" s="144"/>
      <c r="F17" s="144"/>
      <c r="G17" s="144"/>
      <c r="H17" s="144"/>
      <c r="I17" s="149"/>
      <c r="J17" s="149"/>
    </row>
    <row r="18" spans="1:10" ht="15">
      <c r="A18" s="144" t="s">
        <v>288</v>
      </c>
      <c r="B18" s="144"/>
      <c r="C18" s="144"/>
      <c r="D18" s="144"/>
      <c r="E18" s="144"/>
      <c r="F18" s="144"/>
      <c r="G18" s="144"/>
      <c r="H18" s="144"/>
      <c r="I18" s="149"/>
      <c r="J18" s="149"/>
    </row>
    <row r="19" spans="1:10" ht="15">
      <c r="A19" s="144"/>
      <c r="B19" s="144"/>
      <c r="C19" s="144"/>
      <c r="D19" s="144"/>
      <c r="E19" s="144"/>
      <c r="F19" s="144"/>
      <c r="G19" s="144"/>
      <c r="H19" s="144"/>
      <c r="I19" s="149"/>
      <c r="J19" s="149"/>
    </row>
    <row r="20" spans="1:10" ht="15">
      <c r="A20" s="144"/>
      <c r="B20" s="144"/>
      <c r="C20" s="144"/>
      <c r="D20" s="144"/>
      <c r="E20" s="144"/>
      <c r="F20" s="144"/>
      <c r="G20" s="144"/>
      <c r="H20" s="144"/>
      <c r="I20" s="149"/>
      <c r="J20" s="149"/>
    </row>
    <row r="21" spans="1:10" ht="15">
      <c r="A21" s="144" t="s">
        <v>289</v>
      </c>
      <c r="B21" s="144"/>
      <c r="C21" s="144"/>
      <c r="D21" s="144"/>
      <c r="E21" s="144"/>
      <c r="F21" s="144"/>
      <c r="G21" s="144"/>
      <c r="H21" s="144"/>
      <c r="I21" s="149"/>
      <c r="J21" s="149"/>
    </row>
    <row r="22" spans="1:10" ht="15">
      <c r="A22" s="144"/>
      <c r="B22" s="144"/>
      <c r="C22" s="144"/>
      <c r="D22" s="144"/>
      <c r="E22" s="144"/>
      <c r="F22" s="144"/>
      <c r="G22" s="144"/>
      <c r="H22" s="144"/>
      <c r="I22" s="149"/>
      <c r="J22" s="149"/>
    </row>
    <row r="23" spans="1:10" ht="15.75">
      <c r="A23" s="150" t="s">
        <v>363</v>
      </c>
      <c r="B23" s="150"/>
      <c r="C23" s="150"/>
      <c r="D23" s="150"/>
      <c r="E23" s="150"/>
      <c r="F23" s="144"/>
      <c r="G23" s="144"/>
      <c r="H23" s="144"/>
      <c r="I23" s="149"/>
      <c r="J23" s="149"/>
    </row>
    <row r="24" spans="1:10">
      <c r="A24" s="148"/>
      <c r="J24" s="80"/>
    </row>
    <row r="25" spans="1:10">
      <c r="A25" s="148"/>
      <c r="J25" s="80"/>
    </row>
    <row r="26" spans="1:10">
      <c r="A26" s="148"/>
      <c r="J26" s="80"/>
    </row>
    <row r="27" spans="1:10">
      <c r="A27" s="148"/>
      <c r="J27" s="80"/>
    </row>
    <row r="28" spans="1:10">
      <c r="A28" s="148"/>
      <c r="J28" s="80"/>
    </row>
    <row r="29" spans="1:10">
      <c r="A29" s="148"/>
      <c r="J29" s="80"/>
    </row>
    <row r="30" spans="1:10">
      <c r="A30" s="148"/>
      <c r="J30" s="80"/>
    </row>
    <row r="31" spans="1:10">
      <c r="A31" s="148"/>
      <c r="J31" s="80"/>
    </row>
    <row r="32" spans="1:10" ht="15.75">
      <c r="A32" s="148"/>
      <c r="G32" s="304" t="s">
        <v>196</v>
      </c>
      <c r="H32" s="304"/>
      <c r="I32" s="304"/>
      <c r="J32" s="80"/>
    </row>
    <row r="33" spans="1:10">
      <c r="A33" s="148"/>
      <c r="G33" s="301" t="s">
        <v>359</v>
      </c>
      <c r="H33" s="301"/>
      <c r="I33" s="301"/>
      <c r="J33" s="80"/>
    </row>
    <row r="34" spans="1:10">
      <c r="A34" s="148"/>
      <c r="J34" s="80"/>
    </row>
    <row r="35" spans="1:10">
      <c r="A35" s="148"/>
      <c r="J35" s="80"/>
    </row>
    <row r="36" spans="1:10" ht="15.75">
      <c r="A36" s="148"/>
      <c r="F36" s="150"/>
      <c r="G36" s="144"/>
      <c r="J36" s="80"/>
    </row>
    <row r="37" spans="1:10" ht="15.75">
      <c r="A37" s="148"/>
      <c r="F37" s="151"/>
      <c r="G37" s="144"/>
      <c r="J37" s="80"/>
    </row>
    <row r="38" spans="1:10" ht="15">
      <c r="A38" s="148"/>
      <c r="F38" s="144"/>
      <c r="G38" s="144"/>
      <c r="J38" s="80"/>
    </row>
    <row r="39" spans="1:10">
      <c r="A39" s="148"/>
      <c r="J39" s="80"/>
    </row>
    <row r="40" spans="1:10">
      <c r="A40" s="148"/>
      <c r="J40" s="80"/>
    </row>
    <row r="41" spans="1:10">
      <c r="A41" s="148"/>
      <c r="J41" s="80"/>
    </row>
    <row r="42" spans="1:10">
      <c r="A42" s="148"/>
      <c r="J42" s="80"/>
    </row>
    <row r="43" spans="1:10">
      <c r="A43" s="148"/>
      <c r="J43" s="80"/>
    </row>
    <row r="44" spans="1:10">
      <c r="A44" s="148"/>
      <c r="J44" s="80"/>
    </row>
    <row r="45" spans="1:10">
      <c r="A45" s="148"/>
      <c r="J45" s="80"/>
    </row>
    <row r="46" spans="1:10">
      <c r="A46" s="148"/>
      <c r="J46" s="80"/>
    </row>
    <row r="47" spans="1:10">
      <c r="A47" s="148"/>
      <c r="J47" s="80"/>
    </row>
    <row r="48" spans="1:10">
      <c r="A48" s="148"/>
      <c r="J48" s="80"/>
    </row>
    <row r="49" spans="1:10">
      <c r="A49" s="148"/>
      <c r="J49" s="80"/>
    </row>
    <row r="50" spans="1:10">
      <c r="A50" s="79"/>
      <c r="B50" s="78"/>
      <c r="C50" s="78"/>
      <c r="D50" s="78"/>
      <c r="E50" s="78"/>
      <c r="F50" s="78"/>
      <c r="G50" s="78"/>
      <c r="H50" s="78"/>
      <c r="I50" s="78"/>
      <c r="J50" s="76"/>
    </row>
  </sheetData>
  <mergeCells count="2">
    <mergeCell ref="G33:I33"/>
    <mergeCell ref="G32:I3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2" sqref="A2:E4"/>
    </sheetView>
  </sheetViews>
  <sheetFormatPr defaultRowHeight="15"/>
  <cols>
    <col min="1" max="1" width="27.7109375" style="10" customWidth="1"/>
    <col min="2" max="2" width="9" style="10" customWidth="1"/>
    <col min="3" max="6" width="9.140625" style="10"/>
  </cols>
  <sheetData>
    <row r="1" spans="1:7">
      <c r="A1" s="259"/>
      <c r="B1" s="260"/>
      <c r="C1" s="260"/>
      <c r="D1" s="260"/>
      <c r="E1" s="260"/>
      <c r="F1" s="260"/>
      <c r="G1" s="261"/>
    </row>
    <row r="2" spans="1:7" ht="18">
      <c r="A2" s="262" t="s">
        <v>357</v>
      </c>
      <c r="B2" s="263"/>
      <c r="C2" s="263"/>
      <c r="D2" s="264"/>
      <c r="E2" s="75"/>
      <c r="F2" s="75"/>
      <c r="G2" s="265"/>
    </row>
    <row r="3" spans="1:7" ht="18">
      <c r="A3" s="262"/>
      <c r="B3" s="266"/>
      <c r="C3" s="263"/>
      <c r="D3" s="264"/>
      <c r="E3" s="75"/>
      <c r="F3" s="75"/>
      <c r="G3" s="265"/>
    </row>
    <row r="4" spans="1:7" ht="18">
      <c r="A4" s="267" t="s">
        <v>283</v>
      </c>
      <c r="B4" s="268"/>
      <c r="C4" s="268"/>
      <c r="D4" s="268"/>
      <c r="E4" s="268"/>
      <c r="F4" s="224"/>
      <c r="G4" s="265"/>
    </row>
    <row r="5" spans="1:7">
      <c r="A5" s="269"/>
      <c r="B5" s="257"/>
      <c r="C5" s="257"/>
      <c r="D5" s="257"/>
      <c r="E5" s="257"/>
      <c r="F5" s="257"/>
      <c r="G5" s="265"/>
    </row>
    <row r="6" spans="1:7">
      <c r="A6" s="269" t="s">
        <v>382</v>
      </c>
      <c r="B6" s="257"/>
      <c r="C6" s="257"/>
      <c r="D6" s="257"/>
      <c r="E6" s="257"/>
      <c r="F6" s="257"/>
      <c r="G6" s="265"/>
    </row>
    <row r="7" spans="1:7">
      <c r="A7" s="269"/>
      <c r="B7" s="257"/>
      <c r="C7" s="257"/>
      <c r="D7" s="257"/>
      <c r="E7" s="257"/>
      <c r="F7" s="257"/>
      <c r="G7" s="265"/>
    </row>
    <row r="8" spans="1:7">
      <c r="A8" s="269"/>
      <c r="B8" s="257">
        <v>2014</v>
      </c>
      <c r="C8" s="257">
        <v>2015</v>
      </c>
      <c r="D8" s="257">
        <v>2016</v>
      </c>
      <c r="E8" s="257"/>
      <c r="F8" s="257" t="s">
        <v>387</v>
      </c>
      <c r="G8" s="265"/>
    </row>
    <row r="9" spans="1:7">
      <c r="A9" s="270" t="s">
        <v>370</v>
      </c>
      <c r="B9" s="254"/>
      <c r="C9" s="254"/>
      <c r="D9" s="258">
        <v>784000</v>
      </c>
      <c r="E9" s="254"/>
      <c r="F9" s="254">
        <f>D9+C9</f>
        <v>784000</v>
      </c>
      <c r="G9" s="265"/>
    </row>
    <row r="10" spans="1:7">
      <c r="A10" s="270" t="s">
        <v>373</v>
      </c>
      <c r="B10" s="254">
        <v>65944</v>
      </c>
      <c r="C10" s="254">
        <v>83700</v>
      </c>
      <c r="D10" s="258">
        <v>128024</v>
      </c>
      <c r="E10" s="254"/>
      <c r="F10" s="254">
        <v>277668</v>
      </c>
      <c r="G10" s="265"/>
    </row>
    <row r="11" spans="1:7">
      <c r="A11" s="270" t="s">
        <v>371</v>
      </c>
      <c r="B11" s="254"/>
      <c r="C11" s="254"/>
      <c r="D11" s="258">
        <v>39532735</v>
      </c>
      <c r="E11" s="254"/>
      <c r="F11" s="254">
        <f t="shared" ref="F11:F25" si="0">D11+C11</f>
        <v>39532735</v>
      </c>
      <c r="G11" s="265"/>
    </row>
    <row r="12" spans="1:7">
      <c r="A12" s="270" t="s">
        <v>372</v>
      </c>
      <c r="B12" s="254"/>
      <c r="C12" s="254"/>
      <c r="D12" s="258">
        <v>2971438</v>
      </c>
      <c r="E12" s="254"/>
      <c r="F12" s="254">
        <f t="shared" si="0"/>
        <v>2971438</v>
      </c>
      <c r="G12" s="265"/>
    </row>
    <row r="13" spans="1:7">
      <c r="A13" s="270" t="s">
        <v>374</v>
      </c>
      <c r="B13" s="254"/>
      <c r="C13" s="254">
        <v>12000</v>
      </c>
      <c r="D13" s="258">
        <v>114856</v>
      </c>
      <c r="E13" s="254"/>
      <c r="F13" s="254">
        <f t="shared" si="0"/>
        <v>126856</v>
      </c>
      <c r="G13" s="265"/>
    </row>
    <row r="14" spans="1:7">
      <c r="A14" s="270" t="s">
        <v>375</v>
      </c>
      <c r="B14" s="254"/>
      <c r="C14" s="254"/>
      <c r="D14" s="258">
        <v>330130</v>
      </c>
      <c r="E14" s="254"/>
      <c r="F14" s="254">
        <f t="shared" si="0"/>
        <v>330130</v>
      </c>
      <c r="G14" s="265"/>
    </row>
    <row r="15" spans="1:7">
      <c r="A15" s="270" t="s">
        <v>376</v>
      </c>
      <c r="B15" s="254"/>
      <c r="C15" s="254"/>
      <c r="D15" s="258">
        <v>150000</v>
      </c>
      <c r="E15" s="254"/>
      <c r="F15" s="254">
        <f t="shared" si="0"/>
        <v>150000</v>
      </c>
      <c r="G15" s="265"/>
    </row>
    <row r="16" spans="1:7">
      <c r="A16" s="270" t="s">
        <v>377</v>
      </c>
      <c r="B16" s="254"/>
      <c r="C16" s="254">
        <v>4167</v>
      </c>
      <c r="D16" s="258">
        <v>41670</v>
      </c>
      <c r="E16" s="254"/>
      <c r="F16" s="254">
        <f t="shared" si="0"/>
        <v>45837</v>
      </c>
      <c r="G16" s="265"/>
    </row>
    <row r="17" spans="1:7">
      <c r="A17" s="270" t="s">
        <v>378</v>
      </c>
      <c r="B17" s="254"/>
      <c r="C17" s="254"/>
      <c r="D17" s="258">
        <v>63294</v>
      </c>
      <c r="E17" s="254"/>
      <c r="F17" s="254">
        <f t="shared" si="0"/>
        <v>63294</v>
      </c>
      <c r="G17" s="265"/>
    </row>
    <row r="18" spans="1:7">
      <c r="A18" s="270" t="s">
        <v>397</v>
      </c>
      <c r="B18" s="254"/>
      <c r="C18" s="254"/>
      <c r="D18" s="258">
        <v>572286</v>
      </c>
      <c r="E18" s="254"/>
      <c r="F18" s="254">
        <f t="shared" si="0"/>
        <v>572286</v>
      </c>
      <c r="G18" s="265"/>
    </row>
    <row r="19" spans="1:7">
      <c r="A19" s="270" t="s">
        <v>379</v>
      </c>
      <c r="B19" s="254"/>
      <c r="C19" s="254"/>
      <c r="D19" s="258">
        <v>1640820</v>
      </c>
      <c r="E19" s="254"/>
      <c r="F19" s="254">
        <f t="shared" si="0"/>
        <v>1640820</v>
      </c>
      <c r="G19" s="265"/>
    </row>
    <row r="20" spans="1:7">
      <c r="A20" s="270" t="s">
        <v>380</v>
      </c>
      <c r="B20" s="254"/>
      <c r="C20" s="254">
        <v>9799</v>
      </c>
      <c r="D20" s="258">
        <v>60514</v>
      </c>
      <c r="E20" s="254"/>
      <c r="F20" s="254">
        <f t="shared" si="0"/>
        <v>70313</v>
      </c>
      <c r="G20" s="265"/>
    </row>
    <row r="21" spans="1:7">
      <c r="A21" s="270" t="s">
        <v>386</v>
      </c>
      <c r="B21" s="254"/>
      <c r="C21" s="254">
        <v>158094</v>
      </c>
      <c r="D21" s="258"/>
      <c r="E21" s="254"/>
      <c r="F21" s="254">
        <f t="shared" si="0"/>
        <v>158094</v>
      </c>
      <c r="G21" s="265"/>
    </row>
    <row r="22" spans="1:7">
      <c r="A22" s="270" t="s">
        <v>381</v>
      </c>
      <c r="B22" s="254"/>
      <c r="C22" s="254"/>
      <c r="D22" s="258">
        <v>152758</v>
      </c>
      <c r="E22" s="254"/>
      <c r="F22" s="254">
        <f t="shared" si="0"/>
        <v>152758</v>
      </c>
      <c r="G22" s="265"/>
    </row>
    <row r="23" spans="1:7">
      <c r="A23" s="270" t="s">
        <v>383</v>
      </c>
      <c r="B23" s="254"/>
      <c r="C23" s="254">
        <v>140000</v>
      </c>
      <c r="D23" s="258">
        <v>150000</v>
      </c>
      <c r="E23" s="254"/>
      <c r="F23" s="254">
        <f t="shared" si="0"/>
        <v>290000</v>
      </c>
      <c r="G23" s="265"/>
    </row>
    <row r="24" spans="1:7">
      <c r="A24" s="270" t="s">
        <v>384</v>
      </c>
      <c r="B24" s="254"/>
      <c r="C24" s="254">
        <v>440</v>
      </c>
      <c r="D24" s="258"/>
      <c r="E24" s="254"/>
      <c r="F24" s="254">
        <f t="shared" si="0"/>
        <v>440</v>
      </c>
      <c r="G24" s="265"/>
    </row>
    <row r="25" spans="1:7">
      <c r="A25" s="270" t="s">
        <v>385</v>
      </c>
      <c r="B25" s="254"/>
      <c r="C25" s="254">
        <v>360500</v>
      </c>
      <c r="D25" s="254"/>
      <c r="E25" s="254"/>
      <c r="F25" s="254">
        <f t="shared" si="0"/>
        <v>360500</v>
      </c>
      <c r="G25" s="265"/>
    </row>
    <row r="26" spans="1:7">
      <c r="A26" s="270" t="s">
        <v>398</v>
      </c>
      <c r="B26" s="254"/>
      <c r="C26" s="254"/>
      <c r="D26" s="254">
        <v>1360931</v>
      </c>
      <c r="E26" s="254"/>
      <c r="F26" s="254">
        <v>1360931</v>
      </c>
      <c r="G26" s="265"/>
    </row>
    <row r="27" spans="1:7">
      <c r="A27" s="270" t="s">
        <v>399</v>
      </c>
      <c r="B27" s="254"/>
      <c r="C27" s="254"/>
      <c r="D27" s="254">
        <v>373800</v>
      </c>
      <c r="E27" s="254"/>
      <c r="F27" s="254">
        <v>373800</v>
      </c>
      <c r="G27" s="265"/>
    </row>
    <row r="28" spans="1:7">
      <c r="A28" s="270" t="s">
        <v>400</v>
      </c>
      <c r="B28" s="254"/>
      <c r="C28" s="254"/>
      <c r="D28" s="254">
        <v>23050</v>
      </c>
      <c r="E28" s="254"/>
      <c r="F28" s="254">
        <v>23050</v>
      </c>
      <c r="G28" s="265"/>
    </row>
    <row r="29" spans="1:7">
      <c r="A29" s="270"/>
      <c r="B29" s="254"/>
      <c r="C29" s="254"/>
      <c r="D29" s="254"/>
      <c r="E29" s="254"/>
      <c r="F29" s="254"/>
      <c r="G29" s="265"/>
    </row>
    <row r="30" spans="1:7">
      <c r="A30" s="270"/>
      <c r="B30" s="254"/>
      <c r="C30" s="254"/>
      <c r="D30" s="254"/>
      <c r="E30" s="254"/>
      <c r="F30" s="254"/>
      <c r="G30" s="265"/>
    </row>
    <row r="31" spans="1:7">
      <c r="A31" s="269"/>
      <c r="B31" s="257"/>
      <c r="C31" s="257"/>
      <c r="D31" s="257"/>
      <c r="E31" s="257"/>
      <c r="F31" s="257"/>
      <c r="G31" s="265"/>
    </row>
    <row r="32" spans="1:7">
      <c r="A32" s="269"/>
      <c r="B32" s="257"/>
      <c r="C32" s="257"/>
      <c r="D32" s="257"/>
      <c r="E32" s="257"/>
      <c r="F32" s="257"/>
      <c r="G32" s="265"/>
    </row>
    <row r="33" spans="1:7">
      <c r="A33" s="270" t="s">
        <v>356</v>
      </c>
      <c r="B33" s="254">
        <f>SUM(B10:B32)</f>
        <v>65944</v>
      </c>
      <c r="C33" s="254">
        <f>SUM(C9:C32)</f>
        <v>768700</v>
      </c>
      <c r="D33" s="254">
        <f t="shared" ref="D33:F33" si="1">SUM(D9:D32)</f>
        <v>48450306</v>
      </c>
      <c r="E33" s="254">
        <f t="shared" si="1"/>
        <v>0</v>
      </c>
      <c r="F33" s="254">
        <f t="shared" si="1"/>
        <v>49284950</v>
      </c>
      <c r="G33" s="265"/>
    </row>
    <row r="34" spans="1:7">
      <c r="A34" s="269"/>
      <c r="B34" s="257"/>
      <c r="C34" s="257"/>
      <c r="D34" s="257"/>
      <c r="E34" s="257"/>
      <c r="F34" s="257"/>
      <c r="G34" s="265"/>
    </row>
    <row r="35" spans="1:7">
      <c r="A35" s="269"/>
      <c r="B35" s="257"/>
      <c r="C35" s="257"/>
      <c r="D35" s="257"/>
      <c r="E35" s="257"/>
      <c r="F35" s="257"/>
      <c r="G35" s="265"/>
    </row>
    <row r="36" spans="1:7">
      <c r="A36" s="269"/>
      <c r="B36" s="257"/>
      <c r="C36" s="257"/>
      <c r="D36" s="257"/>
      <c r="E36" s="257"/>
      <c r="F36" s="257"/>
      <c r="G36" s="265"/>
    </row>
    <row r="37" spans="1:7">
      <c r="A37" s="269"/>
      <c r="B37" s="257"/>
      <c r="C37" s="257"/>
      <c r="D37" s="271" t="s">
        <v>331</v>
      </c>
      <c r="E37" s="75"/>
      <c r="F37" s="75"/>
      <c r="G37" s="265"/>
    </row>
    <row r="38" spans="1:7">
      <c r="A38" s="269"/>
      <c r="B38" s="257"/>
      <c r="C38" s="257"/>
      <c r="D38" s="305" t="s">
        <v>359</v>
      </c>
      <c r="E38" s="305"/>
      <c r="F38" s="305"/>
      <c r="G38" s="265"/>
    </row>
    <row r="39" spans="1:7">
      <c r="A39" s="269"/>
      <c r="B39" s="257"/>
      <c r="C39" s="257"/>
      <c r="D39" s="257"/>
      <c r="E39" s="257"/>
      <c r="F39" s="257"/>
      <c r="G39" s="265"/>
    </row>
    <row r="40" spans="1:7">
      <c r="A40" s="269"/>
      <c r="B40" s="257"/>
      <c r="C40" s="257"/>
      <c r="D40" s="257"/>
      <c r="E40" s="257"/>
      <c r="F40" s="257"/>
      <c r="G40" s="265"/>
    </row>
    <row r="41" spans="1:7">
      <c r="A41" s="269"/>
      <c r="B41" s="257"/>
      <c r="C41" s="257"/>
      <c r="D41" s="257"/>
      <c r="E41" s="257"/>
      <c r="F41" s="257"/>
      <c r="G41" s="265"/>
    </row>
    <row r="42" spans="1:7">
      <c r="A42" s="269"/>
      <c r="B42" s="257"/>
      <c r="C42" s="257"/>
      <c r="D42" s="257"/>
      <c r="E42" s="257"/>
      <c r="F42" s="257"/>
      <c r="G42" s="265"/>
    </row>
    <row r="43" spans="1:7">
      <c r="A43" s="269"/>
      <c r="B43" s="257"/>
      <c r="C43" s="257"/>
      <c r="D43" s="257"/>
      <c r="E43" s="257"/>
      <c r="F43" s="257"/>
      <c r="G43" s="265"/>
    </row>
    <row r="44" spans="1:7">
      <c r="A44" s="269"/>
      <c r="B44" s="257"/>
      <c r="C44" s="257"/>
      <c r="D44" s="257"/>
      <c r="E44" s="257"/>
      <c r="F44" s="257"/>
      <c r="G44" s="265"/>
    </row>
    <row r="45" spans="1:7">
      <c r="A45" s="269"/>
      <c r="B45" s="257"/>
      <c r="C45" s="257"/>
      <c r="D45" s="257"/>
      <c r="E45" s="257"/>
      <c r="F45" s="257"/>
      <c r="G45" s="265"/>
    </row>
    <row r="46" spans="1:7" ht="15.75" thickBot="1">
      <c r="A46" s="272"/>
      <c r="B46" s="273"/>
      <c r="C46" s="273"/>
      <c r="D46" s="273"/>
      <c r="E46" s="273"/>
      <c r="F46" s="273"/>
      <c r="G46" s="274"/>
    </row>
  </sheetData>
  <mergeCells count="1">
    <mergeCell ref="D38:F38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opLeftCell="A13" workbookViewId="0">
      <selection activeCell="K16" sqref="K16"/>
    </sheetView>
  </sheetViews>
  <sheetFormatPr defaultRowHeight="15"/>
  <cols>
    <col min="1" max="1" width="10.140625" style="10" customWidth="1"/>
    <col min="2" max="2" width="27.7109375" style="10" customWidth="1"/>
    <col min="3" max="5" width="9.140625" style="10"/>
  </cols>
  <sheetData>
    <row r="2" spans="1:5" ht="18">
      <c r="A2" s="262" t="s">
        <v>357</v>
      </c>
      <c r="B2" s="263"/>
      <c r="C2" s="263"/>
      <c r="D2" s="264"/>
      <c r="E2" s="75"/>
    </row>
    <row r="3" spans="1:5" ht="18">
      <c r="A3" s="262"/>
      <c r="B3" s="266"/>
      <c r="C3" s="263"/>
      <c r="D3" s="264"/>
      <c r="E3" s="75"/>
    </row>
    <row r="4" spans="1:5" ht="18">
      <c r="A4" s="267" t="s">
        <v>283</v>
      </c>
      <c r="B4" s="268"/>
      <c r="C4" s="268"/>
      <c r="D4" s="268"/>
      <c r="E4" s="268"/>
    </row>
    <row r="7" spans="1:5">
      <c r="B7" s="10" t="s">
        <v>382</v>
      </c>
    </row>
    <row r="9" spans="1:5">
      <c r="C9" s="10">
        <v>2016</v>
      </c>
      <c r="E9" s="10" t="s">
        <v>387</v>
      </c>
    </row>
    <row r="10" spans="1:5">
      <c r="A10" s="254">
        <v>1</v>
      </c>
      <c r="B10" s="254" t="s">
        <v>370</v>
      </c>
      <c r="C10" s="258">
        <v>784000</v>
      </c>
      <c r="D10" s="254"/>
      <c r="E10" s="254">
        <f>C10</f>
        <v>784000</v>
      </c>
    </row>
    <row r="11" spans="1:5">
      <c r="A11" s="254">
        <v>2</v>
      </c>
      <c r="B11" s="254" t="s">
        <v>373</v>
      </c>
      <c r="C11" s="258">
        <v>128024</v>
      </c>
      <c r="D11" s="254"/>
      <c r="E11" s="254">
        <f t="shared" ref="E11:E26" si="0">C11</f>
        <v>128024</v>
      </c>
    </row>
    <row r="12" spans="1:5">
      <c r="A12" s="254">
        <v>3</v>
      </c>
      <c r="B12" s="254" t="s">
        <v>371</v>
      </c>
      <c r="C12" s="258">
        <v>39532735</v>
      </c>
      <c r="D12" s="254"/>
      <c r="E12" s="254">
        <f t="shared" si="0"/>
        <v>39532735</v>
      </c>
    </row>
    <row r="13" spans="1:5">
      <c r="A13" s="254">
        <v>4</v>
      </c>
      <c r="B13" s="254" t="s">
        <v>372</v>
      </c>
      <c r="C13" s="258">
        <v>2971438</v>
      </c>
      <c r="D13" s="254"/>
      <c r="E13" s="254">
        <f t="shared" si="0"/>
        <v>2971438</v>
      </c>
    </row>
    <row r="14" spans="1:5">
      <c r="A14" s="254">
        <v>5</v>
      </c>
      <c r="B14" s="254" t="s">
        <v>374</v>
      </c>
      <c r="C14" s="258">
        <v>114856</v>
      </c>
      <c r="D14" s="254"/>
      <c r="E14" s="254">
        <f t="shared" si="0"/>
        <v>114856</v>
      </c>
    </row>
    <row r="15" spans="1:5">
      <c r="A15" s="254">
        <v>6</v>
      </c>
      <c r="B15" s="254" t="s">
        <v>375</v>
      </c>
      <c r="C15" s="258">
        <v>330130</v>
      </c>
      <c r="D15" s="254"/>
      <c r="E15" s="254">
        <f t="shared" si="0"/>
        <v>330130</v>
      </c>
    </row>
    <row r="16" spans="1:5">
      <c r="A16" s="254">
        <v>7</v>
      </c>
      <c r="B16" s="254" t="s">
        <v>376</v>
      </c>
      <c r="C16" s="258">
        <v>150000</v>
      </c>
      <c r="D16" s="254"/>
      <c r="E16" s="254">
        <f t="shared" si="0"/>
        <v>150000</v>
      </c>
    </row>
    <row r="17" spans="1:5">
      <c r="A17" s="254">
        <v>8</v>
      </c>
      <c r="B17" s="254" t="s">
        <v>377</v>
      </c>
      <c r="C17" s="258">
        <v>41670</v>
      </c>
      <c r="D17" s="254"/>
      <c r="E17" s="254">
        <f t="shared" si="0"/>
        <v>41670</v>
      </c>
    </row>
    <row r="18" spans="1:5">
      <c r="A18" s="254">
        <v>9</v>
      </c>
      <c r="B18" s="254" t="s">
        <v>378</v>
      </c>
      <c r="C18" s="258">
        <v>63294</v>
      </c>
      <c r="D18" s="254"/>
      <c r="E18" s="254">
        <f t="shared" si="0"/>
        <v>63294</v>
      </c>
    </row>
    <row r="19" spans="1:5">
      <c r="A19" s="254">
        <v>10</v>
      </c>
      <c r="B19" s="254" t="s">
        <v>397</v>
      </c>
      <c r="C19" s="258">
        <v>572286</v>
      </c>
      <c r="D19" s="254"/>
      <c r="E19" s="254">
        <f t="shared" si="0"/>
        <v>572286</v>
      </c>
    </row>
    <row r="20" spans="1:5">
      <c r="A20" s="254">
        <v>11</v>
      </c>
      <c r="B20" s="254" t="s">
        <v>379</v>
      </c>
      <c r="C20" s="258">
        <v>1640820</v>
      </c>
      <c r="D20" s="254"/>
      <c r="E20" s="254">
        <f t="shared" si="0"/>
        <v>1640820</v>
      </c>
    </row>
    <row r="21" spans="1:5">
      <c r="A21" s="254">
        <v>12</v>
      </c>
      <c r="B21" s="254" t="s">
        <v>380</v>
      </c>
      <c r="C21" s="258">
        <v>60514</v>
      </c>
      <c r="D21" s="254"/>
      <c r="E21" s="254">
        <f t="shared" si="0"/>
        <v>60514</v>
      </c>
    </row>
    <row r="22" spans="1:5">
      <c r="A22" s="254">
        <v>13</v>
      </c>
      <c r="B22" s="254" t="s">
        <v>386</v>
      </c>
      <c r="C22" s="258"/>
      <c r="D22" s="254"/>
      <c r="E22" s="254">
        <f t="shared" si="0"/>
        <v>0</v>
      </c>
    </row>
    <row r="23" spans="1:5">
      <c r="A23" s="254">
        <v>14</v>
      </c>
      <c r="B23" s="254" t="s">
        <v>381</v>
      </c>
      <c r="C23" s="258">
        <v>152758</v>
      </c>
      <c r="D23" s="254"/>
      <c r="E23" s="254">
        <f t="shared" si="0"/>
        <v>152758</v>
      </c>
    </row>
    <row r="24" spans="1:5">
      <c r="A24" s="254">
        <v>15</v>
      </c>
      <c r="B24" s="254" t="s">
        <v>383</v>
      </c>
      <c r="C24" s="258">
        <v>150000</v>
      </c>
      <c r="D24" s="254"/>
      <c r="E24" s="254">
        <f t="shared" si="0"/>
        <v>150000</v>
      </c>
    </row>
    <row r="25" spans="1:5">
      <c r="A25" s="254">
        <v>16</v>
      </c>
      <c r="B25" s="254" t="s">
        <v>384</v>
      </c>
      <c r="C25" s="254"/>
      <c r="D25" s="254"/>
      <c r="E25" s="254">
        <f t="shared" si="0"/>
        <v>0</v>
      </c>
    </row>
    <row r="26" spans="1:5">
      <c r="A26" s="254">
        <v>17</v>
      </c>
      <c r="B26" s="254" t="s">
        <v>385</v>
      </c>
      <c r="C26" s="254"/>
      <c r="D26" s="254"/>
      <c r="E26" s="254">
        <f t="shared" si="0"/>
        <v>0</v>
      </c>
    </row>
    <row r="27" spans="1:5">
      <c r="A27" s="254">
        <v>18</v>
      </c>
      <c r="B27" s="254" t="s">
        <v>398</v>
      </c>
      <c r="C27" s="254">
        <v>1360931</v>
      </c>
      <c r="D27" s="254"/>
      <c r="E27" s="254">
        <v>1360931</v>
      </c>
    </row>
    <row r="28" spans="1:5">
      <c r="A28" s="254">
        <v>19</v>
      </c>
      <c r="B28" s="254" t="s">
        <v>399</v>
      </c>
      <c r="C28" s="254">
        <v>373800</v>
      </c>
      <c r="D28" s="254"/>
      <c r="E28" s="254">
        <v>373800</v>
      </c>
    </row>
    <row r="29" spans="1:5">
      <c r="A29" s="254">
        <v>20</v>
      </c>
      <c r="B29" s="254" t="s">
        <v>400</v>
      </c>
      <c r="C29" s="254">
        <v>23050</v>
      </c>
      <c r="D29" s="254"/>
      <c r="E29" s="254">
        <v>23050</v>
      </c>
    </row>
    <row r="30" spans="1:5">
      <c r="A30" s="254"/>
      <c r="B30" s="254"/>
      <c r="C30" s="254"/>
      <c r="D30" s="254"/>
      <c r="E30" s="254"/>
    </row>
    <row r="31" spans="1:5">
      <c r="A31" s="254"/>
      <c r="B31" s="254"/>
      <c r="C31" s="254"/>
      <c r="D31" s="254"/>
      <c r="E31" s="254"/>
    </row>
    <row r="34" spans="1:5">
      <c r="A34" s="254"/>
      <c r="B34" s="254" t="s">
        <v>356</v>
      </c>
      <c r="C34" s="254">
        <f t="shared" ref="C34:E34" si="1">SUM(C10:C33)</f>
        <v>48450306</v>
      </c>
      <c r="D34" s="254">
        <f t="shared" si="1"/>
        <v>0</v>
      </c>
      <c r="E34" s="254">
        <f t="shared" si="1"/>
        <v>48450306</v>
      </c>
    </row>
    <row r="38" spans="1:5">
      <c r="C38" s="74"/>
      <c r="D38" s="74"/>
      <c r="E38" s="74"/>
    </row>
    <row r="39" spans="1:5" ht="15.75">
      <c r="C39" s="304" t="s">
        <v>196</v>
      </c>
      <c r="D39" s="304"/>
      <c r="E39" s="304"/>
    </row>
    <row r="40" spans="1:5">
      <c r="C40" s="301" t="s">
        <v>359</v>
      </c>
      <c r="D40" s="301"/>
      <c r="E40" s="301"/>
    </row>
    <row r="41" spans="1:5">
      <c r="C41" s="74"/>
      <c r="D41" s="74"/>
      <c r="E41" s="74"/>
    </row>
  </sheetData>
  <mergeCells count="2">
    <mergeCell ref="C39:E39"/>
    <mergeCell ref="C40:E4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16" sqref="E16"/>
    </sheetView>
  </sheetViews>
  <sheetFormatPr defaultRowHeight="15"/>
  <cols>
    <col min="1" max="1" width="73.140625" style="10" customWidth="1"/>
    <col min="2" max="3" width="14.140625" style="50" customWidth="1"/>
    <col min="4" max="4" width="9.140625" style="10"/>
    <col min="5" max="5" width="27.7109375" style="10" customWidth="1"/>
    <col min="6" max="6" width="9" style="10" customWidth="1"/>
    <col min="7" max="16384" width="9.140625" style="10"/>
  </cols>
  <sheetData>
    <row r="1" spans="1:10">
      <c r="A1" s="292" t="s">
        <v>169</v>
      </c>
      <c r="B1" s="292"/>
      <c r="C1" s="292"/>
    </row>
    <row r="2" spans="1:10">
      <c r="A2" s="11" t="s">
        <v>0</v>
      </c>
      <c r="B2" s="12">
        <v>2016</v>
      </c>
      <c r="C2" s="12">
        <v>2015</v>
      </c>
    </row>
    <row r="3" spans="1:10">
      <c r="A3" s="11" t="s">
        <v>1</v>
      </c>
      <c r="B3" s="57"/>
      <c r="C3" s="57"/>
    </row>
    <row r="4" spans="1:10">
      <c r="A4" s="11" t="s">
        <v>2</v>
      </c>
      <c r="B4" s="57">
        <v>1291380</v>
      </c>
      <c r="C4" s="57">
        <v>1889</v>
      </c>
    </row>
    <row r="5" spans="1:10">
      <c r="A5" s="11" t="s">
        <v>3</v>
      </c>
      <c r="B5" s="57">
        <f>B6+B7+B8</f>
        <v>588524</v>
      </c>
      <c r="C5" s="57">
        <f>C6+C7+C8</f>
        <v>72933</v>
      </c>
    </row>
    <row r="6" spans="1:10">
      <c r="A6" s="14" t="s">
        <v>4</v>
      </c>
      <c r="B6" s="55"/>
      <c r="C6" s="55"/>
    </row>
    <row r="7" spans="1:10">
      <c r="A7" s="15" t="s">
        <v>5</v>
      </c>
      <c r="B7" s="55"/>
      <c r="C7" s="55"/>
    </row>
    <row r="8" spans="1:10">
      <c r="A8" s="15" t="s">
        <v>6</v>
      </c>
      <c r="B8" s="55">
        <v>588524</v>
      </c>
      <c r="C8" s="55">
        <v>72933</v>
      </c>
    </row>
    <row r="9" spans="1:10">
      <c r="A9" s="11" t="s">
        <v>7</v>
      </c>
      <c r="B9" s="57">
        <f>B10+B11+B12+B13+B14</f>
        <v>7508820</v>
      </c>
      <c r="C9" s="57">
        <f>C10+C11+C12+C13+C14</f>
        <v>0</v>
      </c>
    </row>
    <row r="10" spans="1:10">
      <c r="A10" s="15" t="s">
        <v>8</v>
      </c>
      <c r="B10" s="55">
        <v>7508820</v>
      </c>
      <c r="C10" s="55"/>
    </row>
    <row r="11" spans="1:10">
      <c r="A11" s="15" t="s">
        <v>9</v>
      </c>
      <c r="B11" s="55"/>
      <c r="C11" s="55"/>
    </row>
    <row r="12" spans="1:10">
      <c r="A12" s="15" t="s">
        <v>10</v>
      </c>
      <c r="B12" s="55"/>
      <c r="C12" s="55"/>
    </row>
    <row r="13" spans="1:10">
      <c r="A13" s="15" t="s">
        <v>11</v>
      </c>
      <c r="B13" s="55"/>
      <c r="C13" s="55"/>
    </row>
    <row r="14" spans="1:10">
      <c r="A14" s="15" t="s">
        <v>12</v>
      </c>
      <c r="B14" s="55"/>
      <c r="C14" s="55"/>
    </row>
    <row r="15" spans="1:10">
      <c r="A15" s="11" t="s">
        <v>13</v>
      </c>
      <c r="B15" s="57">
        <f>B16+B17+B18+B19+B20+B21+B22+B23</f>
        <v>0</v>
      </c>
      <c r="C15" s="57">
        <f>C16+C17+C18+C19+C20+C21+C22+C23</f>
        <v>0</v>
      </c>
      <c r="E15" s="257"/>
      <c r="F15" s="257"/>
      <c r="G15" s="257"/>
      <c r="H15" s="257"/>
      <c r="I15" s="257"/>
      <c r="J15" s="257"/>
    </row>
    <row r="16" spans="1:10">
      <c r="A16" s="15" t="s">
        <v>14</v>
      </c>
      <c r="B16" s="55"/>
      <c r="C16" s="55"/>
      <c r="E16" s="257"/>
      <c r="F16" s="257"/>
      <c r="G16" s="257"/>
      <c r="H16" s="257"/>
      <c r="I16" s="257"/>
      <c r="J16" s="257"/>
    </row>
    <row r="17" spans="1:10">
      <c r="A17" s="15" t="s">
        <v>15</v>
      </c>
      <c r="B17" s="55">
        <v>0</v>
      </c>
      <c r="C17" s="55">
        <v>0</v>
      </c>
      <c r="E17" s="257"/>
      <c r="F17" s="257"/>
      <c r="G17" s="257"/>
      <c r="H17" s="257"/>
      <c r="I17" s="257"/>
      <c r="J17" s="257"/>
    </row>
    <row r="18" spans="1:10">
      <c r="A18" s="15" t="s">
        <v>16</v>
      </c>
      <c r="B18" s="55"/>
      <c r="C18" s="55"/>
      <c r="E18" s="257"/>
      <c r="F18" s="257"/>
      <c r="G18" s="257"/>
      <c r="H18" s="284"/>
      <c r="I18" s="257"/>
      <c r="J18" s="257"/>
    </row>
    <row r="19" spans="1:10">
      <c r="A19" s="15" t="s">
        <v>17</v>
      </c>
      <c r="B19" s="55">
        <v>0</v>
      </c>
      <c r="C19" s="55">
        <v>0</v>
      </c>
      <c r="E19" s="257"/>
      <c r="F19" s="257"/>
      <c r="G19" s="257"/>
      <c r="H19" s="284"/>
      <c r="I19" s="257"/>
      <c r="J19" s="257"/>
    </row>
    <row r="20" spans="1:10">
      <c r="A20" s="15" t="s">
        <v>18</v>
      </c>
      <c r="B20" s="55">
        <v>0</v>
      </c>
      <c r="C20" s="55">
        <v>0</v>
      </c>
      <c r="E20" s="257"/>
      <c r="F20" s="257"/>
      <c r="G20" s="257"/>
      <c r="H20" s="284"/>
      <c r="I20" s="257"/>
      <c r="J20" s="257"/>
    </row>
    <row r="21" spans="1:10">
      <c r="A21" s="15" t="s">
        <v>19</v>
      </c>
      <c r="B21" s="55">
        <v>0</v>
      </c>
      <c r="C21" s="55">
        <v>0</v>
      </c>
      <c r="E21" s="257"/>
      <c r="F21" s="257"/>
      <c r="G21" s="257"/>
      <c r="H21" s="284"/>
      <c r="I21" s="257"/>
      <c r="J21" s="257"/>
    </row>
    <row r="22" spans="1:10">
      <c r="A22" s="15" t="s">
        <v>292</v>
      </c>
      <c r="B22" s="55"/>
      <c r="C22" s="55">
        <v>0</v>
      </c>
      <c r="E22" s="257"/>
      <c r="F22" s="257"/>
      <c r="G22" s="257"/>
      <c r="H22" s="284"/>
      <c r="I22" s="257"/>
      <c r="J22" s="257"/>
    </row>
    <row r="23" spans="1:10">
      <c r="A23" s="152" t="s">
        <v>291</v>
      </c>
      <c r="B23" s="153"/>
      <c r="C23" s="153"/>
      <c r="E23" s="257"/>
      <c r="F23" s="257"/>
      <c r="G23" s="257"/>
      <c r="H23" s="257"/>
      <c r="I23" s="257"/>
      <c r="J23" s="257"/>
    </row>
    <row r="24" spans="1:10">
      <c r="A24" s="11" t="s">
        <v>20</v>
      </c>
      <c r="B24" s="57">
        <v>49284950</v>
      </c>
      <c r="C24" s="57">
        <v>768700</v>
      </c>
      <c r="E24" s="257"/>
      <c r="F24" s="257"/>
      <c r="G24" s="257"/>
      <c r="H24" s="257"/>
      <c r="I24" s="257"/>
      <c r="J24" s="257"/>
    </row>
    <row r="25" spans="1:10">
      <c r="A25" s="11" t="s">
        <v>21</v>
      </c>
      <c r="B25" s="57"/>
      <c r="C25" s="57"/>
      <c r="E25" s="257"/>
      <c r="F25" s="257"/>
      <c r="G25" s="257"/>
      <c r="H25" s="257"/>
      <c r="I25" s="257"/>
      <c r="J25" s="257"/>
    </row>
    <row r="26" spans="1:10">
      <c r="A26" s="11" t="s">
        <v>22</v>
      </c>
      <c r="B26" s="57">
        <f>B4+B5+B9+B15+B24+B25</f>
        <v>58673674</v>
      </c>
      <c r="C26" s="57">
        <f>C4+C5+C9+C15+C24+C25</f>
        <v>843522</v>
      </c>
      <c r="E26" s="257"/>
      <c r="F26" s="257"/>
      <c r="G26" s="257"/>
      <c r="H26" s="257"/>
      <c r="I26" s="257"/>
      <c r="J26" s="257"/>
    </row>
    <row r="27" spans="1:10">
      <c r="A27" s="11" t="s">
        <v>23</v>
      </c>
      <c r="B27" s="57"/>
      <c r="C27" s="57"/>
      <c r="E27" s="257"/>
      <c r="F27" s="257"/>
      <c r="G27" s="257"/>
      <c r="H27" s="257"/>
      <c r="I27" s="257"/>
      <c r="J27" s="257"/>
    </row>
    <row r="28" spans="1:10">
      <c r="A28" s="11" t="s">
        <v>24</v>
      </c>
      <c r="B28" s="57">
        <f>B29+B30+B31+B32+B33+B34</f>
        <v>0</v>
      </c>
      <c r="C28" s="57">
        <f>C29+C30+C31+C32+C33+C34</f>
        <v>0</v>
      </c>
      <c r="E28" s="257"/>
      <c r="F28" s="257"/>
      <c r="G28" s="257"/>
      <c r="H28" s="284"/>
      <c r="I28" s="257"/>
      <c r="J28" s="257"/>
    </row>
    <row r="29" spans="1:10">
      <c r="A29" s="15" t="s">
        <v>25</v>
      </c>
      <c r="B29" s="55"/>
      <c r="C29" s="55"/>
      <c r="E29" s="257"/>
      <c r="F29" s="257"/>
      <c r="G29" s="257"/>
      <c r="H29" s="284"/>
      <c r="I29" s="257"/>
      <c r="J29" s="257"/>
    </row>
    <row r="30" spans="1:10">
      <c r="A30" s="15" t="s">
        <v>26</v>
      </c>
      <c r="B30" s="55"/>
      <c r="C30" s="55"/>
      <c r="E30" s="257"/>
      <c r="F30" s="257"/>
      <c r="G30" s="257"/>
      <c r="H30" s="257"/>
      <c r="I30" s="257"/>
      <c r="J30" s="257"/>
    </row>
    <row r="31" spans="1:10">
      <c r="A31" s="15" t="s">
        <v>27</v>
      </c>
      <c r="B31" s="55"/>
      <c r="C31" s="55"/>
      <c r="E31" s="257"/>
      <c r="F31" s="257"/>
      <c r="G31" s="257"/>
      <c r="H31" s="284"/>
      <c r="I31" s="257"/>
      <c r="J31" s="257"/>
    </row>
    <row r="32" spans="1:10">
      <c r="A32" s="15" t="s">
        <v>28</v>
      </c>
      <c r="B32" s="55"/>
      <c r="C32" s="55"/>
      <c r="E32" s="257"/>
      <c r="F32" s="257"/>
      <c r="G32" s="257"/>
      <c r="H32" s="284"/>
      <c r="I32" s="257"/>
      <c r="J32" s="257"/>
    </row>
    <row r="33" spans="1:10">
      <c r="A33" s="15" t="s">
        <v>29</v>
      </c>
      <c r="B33" s="55"/>
      <c r="C33" s="55"/>
      <c r="E33" s="257"/>
      <c r="F33" s="257"/>
      <c r="G33" s="257"/>
      <c r="H33" s="257"/>
      <c r="I33" s="257"/>
      <c r="J33" s="257"/>
    </row>
    <row r="34" spans="1:10">
      <c r="A34" s="13" t="s">
        <v>158</v>
      </c>
      <c r="B34" s="55"/>
      <c r="C34" s="55"/>
      <c r="E34" s="257"/>
      <c r="F34" s="257"/>
      <c r="G34" s="257"/>
      <c r="H34" s="257"/>
      <c r="I34" s="257"/>
      <c r="J34" s="257"/>
    </row>
    <row r="35" spans="1:10">
      <c r="A35" s="11" t="s">
        <v>30</v>
      </c>
      <c r="B35" s="57">
        <f>B36+B37+B38+B39</f>
        <v>9181304</v>
      </c>
      <c r="C35" s="57">
        <f>C36+C37+C38+C39</f>
        <v>547509</v>
      </c>
      <c r="E35" s="257"/>
      <c r="F35" s="257"/>
      <c r="G35" s="257"/>
      <c r="H35" s="257"/>
      <c r="I35" s="257"/>
      <c r="J35" s="257"/>
    </row>
    <row r="36" spans="1:10">
      <c r="A36" s="15" t="s">
        <v>31</v>
      </c>
      <c r="B36" s="55"/>
      <c r="C36" s="55"/>
      <c r="E36" s="257"/>
      <c r="F36" s="257"/>
      <c r="G36" s="257"/>
      <c r="H36" s="257"/>
      <c r="I36" s="257"/>
      <c r="J36" s="257"/>
    </row>
    <row r="37" spans="1:10">
      <c r="A37" s="16" t="s">
        <v>32</v>
      </c>
      <c r="B37" s="56">
        <v>2272800</v>
      </c>
      <c r="C37" s="55"/>
      <c r="E37" s="257"/>
      <c r="F37" s="257"/>
      <c r="G37" s="257"/>
      <c r="H37" s="257"/>
      <c r="I37" s="257"/>
      <c r="J37" s="257"/>
    </row>
    <row r="38" spans="1:10">
      <c r="A38" s="16" t="s">
        <v>33</v>
      </c>
      <c r="B38" s="56">
        <v>651154</v>
      </c>
      <c r="C38" s="55">
        <v>547509</v>
      </c>
      <c r="E38" s="257"/>
      <c r="F38" s="257"/>
      <c r="G38" s="257"/>
      <c r="H38" s="257"/>
      <c r="I38" s="257"/>
      <c r="J38" s="257"/>
    </row>
    <row r="39" spans="1:10">
      <c r="A39" s="16" t="s">
        <v>34</v>
      </c>
      <c r="B39" s="56">
        <v>6257350</v>
      </c>
      <c r="C39" s="56"/>
      <c r="E39" s="257"/>
      <c r="F39" s="257"/>
      <c r="G39" s="257"/>
      <c r="H39" s="257"/>
      <c r="I39" s="257"/>
      <c r="J39" s="257"/>
    </row>
    <row r="40" spans="1:10">
      <c r="A40" s="17" t="s">
        <v>35</v>
      </c>
      <c r="B40" s="58"/>
      <c r="C40" s="58"/>
      <c r="E40" s="257"/>
      <c r="F40" s="257"/>
      <c r="G40" s="257"/>
      <c r="H40" s="257"/>
      <c r="I40" s="257"/>
      <c r="J40" s="257"/>
    </row>
    <row r="41" spans="1:10">
      <c r="A41" s="17" t="s">
        <v>36</v>
      </c>
      <c r="B41" s="58">
        <f>B42+B43+B44+B45</f>
        <v>0</v>
      </c>
      <c r="C41" s="58">
        <f>C42+C43+C44+C45</f>
        <v>0</v>
      </c>
      <c r="E41" s="257"/>
      <c r="F41" s="257"/>
      <c r="G41" s="257"/>
      <c r="H41" s="257"/>
      <c r="I41" s="257"/>
      <c r="J41" s="257"/>
    </row>
    <row r="42" spans="1:10">
      <c r="A42" s="9" t="s">
        <v>157</v>
      </c>
      <c r="B42" s="59"/>
      <c r="C42" s="59"/>
      <c r="E42" s="257"/>
      <c r="F42" s="257"/>
      <c r="G42" s="257"/>
      <c r="H42" s="257"/>
      <c r="I42" s="257"/>
      <c r="J42" s="257"/>
    </row>
    <row r="43" spans="1:10" ht="12.75" customHeight="1">
      <c r="A43" s="16" t="s">
        <v>37</v>
      </c>
      <c r="B43" s="56"/>
      <c r="C43" s="56"/>
      <c r="E43" s="257"/>
      <c r="F43" s="257"/>
      <c r="G43" s="257"/>
      <c r="H43" s="257"/>
      <c r="I43" s="257"/>
      <c r="J43" s="257"/>
    </row>
    <row r="44" spans="1:10" ht="14.25" customHeight="1">
      <c r="A44" s="16" t="s">
        <v>38</v>
      </c>
      <c r="B44" s="56"/>
      <c r="C44" s="56"/>
      <c r="E44" s="257"/>
      <c r="F44" s="257"/>
      <c r="G44" s="257"/>
      <c r="H44" s="257"/>
      <c r="I44" s="257"/>
      <c r="J44" s="257"/>
    </row>
    <row r="45" spans="1:10" ht="12.75" customHeight="1">
      <c r="A45" s="17" t="s">
        <v>39</v>
      </c>
      <c r="B45" s="58"/>
      <c r="C45" s="58"/>
      <c r="E45" s="257"/>
      <c r="F45" s="257"/>
      <c r="G45" s="257"/>
      <c r="H45" s="257"/>
      <c r="I45" s="257"/>
      <c r="J45" s="257"/>
    </row>
    <row r="46" spans="1:10">
      <c r="A46" s="17" t="s">
        <v>40</v>
      </c>
      <c r="B46" s="58">
        <f>B28+B35+B40+B41</f>
        <v>9181304</v>
      </c>
      <c r="C46" s="58">
        <f>C28+C35+C40+C41</f>
        <v>547509</v>
      </c>
    </row>
    <row r="47" spans="1:10">
      <c r="A47" s="17" t="s">
        <v>41</v>
      </c>
      <c r="B47" s="58">
        <f>B26+B46</f>
        <v>67854978</v>
      </c>
      <c r="C47" s="58">
        <f>C26+C46</f>
        <v>1391031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F19" sqref="F18:F19"/>
    </sheetView>
  </sheetViews>
  <sheetFormatPr defaultRowHeight="15"/>
  <cols>
    <col min="1" max="1" width="71.28515625" style="7" customWidth="1"/>
    <col min="2" max="3" width="15.140625" style="23" customWidth="1"/>
    <col min="4" max="16384" width="9.140625" style="7"/>
  </cols>
  <sheetData>
    <row r="1" spans="1:3">
      <c r="A1" s="293"/>
      <c r="B1" s="293"/>
      <c r="C1" s="293"/>
    </row>
    <row r="2" spans="1:3">
      <c r="A2" s="292" t="s">
        <v>169</v>
      </c>
      <c r="B2" s="292"/>
      <c r="C2" s="292"/>
    </row>
    <row r="3" spans="1:3" ht="15.2" customHeight="1">
      <c r="A3" s="24" t="s">
        <v>42</v>
      </c>
      <c r="B3" s="25">
        <v>2016</v>
      </c>
      <c r="C3" s="25">
        <v>2015</v>
      </c>
    </row>
    <row r="4" spans="1:3" ht="15.2" customHeight="1">
      <c r="A4" s="24" t="s">
        <v>43</v>
      </c>
      <c r="B4" s="60">
        <f>B5+B6+B7+B8+B9+B10+B11+B12+B13+B14</f>
        <v>8132193</v>
      </c>
      <c r="C4" s="60">
        <f>C5+C6+C7+C8+C9+C10+C11+C12+C13+C14</f>
        <v>6975</v>
      </c>
    </row>
    <row r="5" spans="1:3" ht="15.2" customHeight="1">
      <c r="A5" s="26" t="s">
        <v>44</v>
      </c>
      <c r="B5" s="63"/>
      <c r="C5" s="63"/>
    </row>
    <row r="6" spans="1:3" ht="15.2" customHeight="1">
      <c r="A6" s="26" t="s">
        <v>45</v>
      </c>
      <c r="B6" s="63"/>
      <c r="C6" s="63"/>
    </row>
    <row r="7" spans="1:3" ht="15.2" customHeight="1">
      <c r="A7" s="26" t="s">
        <v>46</v>
      </c>
      <c r="B7" s="63"/>
      <c r="C7" s="63"/>
    </row>
    <row r="8" spans="1:3" ht="15.2" customHeight="1">
      <c r="A8" s="26" t="s">
        <v>47</v>
      </c>
      <c r="B8" s="63"/>
      <c r="C8" s="63"/>
    </row>
    <row r="9" spans="1:3" ht="15.2" customHeight="1">
      <c r="A9" s="26" t="s">
        <v>48</v>
      </c>
      <c r="B9" s="63"/>
      <c r="C9" s="63"/>
    </row>
    <row r="10" spans="1:3" ht="15.2" customHeight="1">
      <c r="A10" s="26" t="s">
        <v>49</v>
      </c>
      <c r="B10" s="63">
        <v>7508820</v>
      </c>
      <c r="C10" s="63"/>
    </row>
    <row r="11" spans="1:3" ht="15.2" customHeight="1">
      <c r="A11" s="26" t="s">
        <v>50</v>
      </c>
      <c r="B11" s="63"/>
      <c r="C11" s="63"/>
    </row>
    <row r="12" spans="1:3" ht="15.2" customHeight="1">
      <c r="A12" s="26" t="s">
        <v>51</v>
      </c>
      <c r="B12" s="63">
        <v>623373</v>
      </c>
      <c r="C12" s="63">
        <v>6975</v>
      </c>
    </row>
    <row r="13" spans="1:3" ht="15.2" customHeight="1">
      <c r="A13" s="26" t="s">
        <v>159</v>
      </c>
      <c r="B13" s="63"/>
      <c r="C13" s="63"/>
    </row>
    <row r="14" spans="1:3" ht="15.2" customHeight="1">
      <c r="A14" s="26" t="s">
        <v>52</v>
      </c>
      <c r="B14" s="63"/>
      <c r="C14" s="63"/>
    </row>
    <row r="15" spans="1:3" ht="15.2" customHeight="1">
      <c r="A15" s="24" t="s">
        <v>53</v>
      </c>
      <c r="B15" s="60"/>
      <c r="C15" s="60"/>
    </row>
    <row r="16" spans="1:3" ht="15.2" customHeight="1">
      <c r="A16" s="24" t="s">
        <v>54</v>
      </c>
      <c r="B16" s="60"/>
      <c r="C16" s="60"/>
    </row>
    <row r="17" spans="1:3" ht="15.2" customHeight="1">
      <c r="A17" s="24" t="s">
        <v>55</v>
      </c>
      <c r="B17" s="60"/>
      <c r="C17" s="60"/>
    </row>
    <row r="18" spans="1:3" ht="15.2" customHeight="1">
      <c r="A18" s="24" t="s">
        <v>56</v>
      </c>
      <c r="B18" s="60">
        <f>B4+B15+B16+B17</f>
        <v>8132193</v>
      </c>
      <c r="C18" s="60">
        <f>C4+C15+C16+C17</f>
        <v>6975</v>
      </c>
    </row>
    <row r="19" spans="1:3" ht="15.2" customHeight="1">
      <c r="A19" s="24" t="s">
        <v>57</v>
      </c>
      <c r="B19" s="60">
        <f>B20+B21+B22+B23+B24+B25+B26+B27</f>
        <v>53365420</v>
      </c>
      <c r="C19" s="60">
        <f>C20+C21+C22+C23+C24+C25+C26+C27</f>
        <v>1350000</v>
      </c>
    </row>
    <row r="20" spans="1:3" ht="14.25" customHeight="1">
      <c r="A20" s="26" t="s">
        <v>44</v>
      </c>
      <c r="B20" s="63"/>
      <c r="C20" s="63"/>
    </row>
    <row r="21" spans="1:3" ht="14.25" customHeight="1">
      <c r="A21" s="26" t="s">
        <v>45</v>
      </c>
      <c r="B21" s="63"/>
      <c r="C21" s="63"/>
    </row>
    <row r="22" spans="1:3" ht="14.25" customHeight="1">
      <c r="A22" s="26" t="s">
        <v>58</v>
      </c>
      <c r="B22" s="63"/>
      <c r="C22" s="63"/>
    </row>
    <row r="23" spans="1:3" ht="14.25" customHeight="1">
      <c r="A23" s="26" t="s">
        <v>47</v>
      </c>
      <c r="B23" s="63"/>
      <c r="C23" s="63"/>
    </row>
    <row r="24" spans="1:3" ht="14.25" customHeight="1">
      <c r="A24" s="26" t="s">
        <v>48</v>
      </c>
      <c r="B24" s="63"/>
      <c r="C24" s="63"/>
    </row>
    <row r="25" spans="1:3" ht="14.25" customHeight="1">
      <c r="A25" s="26" t="s">
        <v>49</v>
      </c>
      <c r="B25" s="63"/>
      <c r="C25" s="63">
        <v>1350000</v>
      </c>
    </row>
    <row r="26" spans="1:3" ht="14.25" customHeight="1">
      <c r="A26" s="26" t="s">
        <v>50</v>
      </c>
      <c r="B26" s="63">
        <v>53365420</v>
      </c>
      <c r="C26" s="63"/>
    </row>
    <row r="27" spans="1:3" ht="14.25" customHeight="1">
      <c r="A27" s="21" t="s">
        <v>59</v>
      </c>
      <c r="B27" s="62"/>
      <c r="C27" s="62"/>
    </row>
    <row r="28" spans="1:3">
      <c r="A28" s="27" t="s">
        <v>53</v>
      </c>
      <c r="B28" s="61"/>
      <c r="C28" s="61"/>
    </row>
    <row r="29" spans="1:3">
      <c r="A29" s="27" t="s">
        <v>54</v>
      </c>
      <c r="B29" s="61">
        <v>6257365</v>
      </c>
      <c r="C29" s="61"/>
    </row>
    <row r="30" spans="1:3">
      <c r="A30" s="27" t="s">
        <v>60</v>
      </c>
      <c r="B30" s="61">
        <f>B31+B32</f>
        <v>0</v>
      </c>
      <c r="C30" s="61">
        <f>C31+C32</f>
        <v>0</v>
      </c>
    </row>
    <row r="31" spans="1:3" ht="14.25" customHeight="1">
      <c r="A31" s="21" t="s">
        <v>61</v>
      </c>
      <c r="B31" s="62"/>
      <c r="C31" s="62"/>
    </row>
    <row r="32" spans="1:3" ht="14.25" customHeight="1">
      <c r="A32" s="19" t="s">
        <v>160</v>
      </c>
      <c r="B32" s="62"/>
      <c r="C32" s="62"/>
    </row>
    <row r="33" spans="1:3">
      <c r="A33" s="27" t="s">
        <v>62</v>
      </c>
      <c r="B33" s="61"/>
      <c r="C33" s="61"/>
    </row>
    <row r="34" spans="1:3">
      <c r="A34" s="27" t="s">
        <v>63</v>
      </c>
      <c r="B34" s="61">
        <f>B19+B30+B33+B29</f>
        <v>59622785</v>
      </c>
      <c r="C34" s="61">
        <f>C19+C30+C33</f>
        <v>1350000</v>
      </c>
    </row>
    <row r="35" spans="1:3">
      <c r="A35" s="27" t="s">
        <v>64</v>
      </c>
      <c r="B35" s="61">
        <f>B18+B34</f>
        <v>67754978</v>
      </c>
      <c r="C35" s="61">
        <f>C18+C34</f>
        <v>1356975</v>
      </c>
    </row>
    <row r="36" spans="1:3" ht="15" customHeight="1">
      <c r="A36" s="27" t="s">
        <v>65</v>
      </c>
      <c r="B36" s="61"/>
      <c r="C36" s="61"/>
    </row>
    <row r="37" spans="1:3">
      <c r="A37" s="27" t="s">
        <v>66</v>
      </c>
      <c r="B37" s="61">
        <v>100000</v>
      </c>
      <c r="C37" s="61">
        <v>100000</v>
      </c>
    </row>
    <row r="38" spans="1:3">
      <c r="A38" s="27" t="s">
        <v>67</v>
      </c>
      <c r="B38" s="61"/>
      <c r="C38" s="61"/>
    </row>
    <row r="39" spans="1:3">
      <c r="A39" s="27" t="s">
        <v>68</v>
      </c>
      <c r="B39" s="61"/>
      <c r="C39" s="61"/>
    </row>
    <row r="40" spans="1:3">
      <c r="A40" s="27" t="s">
        <v>69</v>
      </c>
      <c r="B40" s="61">
        <f>B41+B42+B43</f>
        <v>0</v>
      </c>
      <c r="C40" s="61">
        <f>C41+C42+C43</f>
        <v>0</v>
      </c>
    </row>
    <row r="41" spans="1:3" ht="15" customHeight="1">
      <c r="A41" s="21" t="s">
        <v>70</v>
      </c>
      <c r="B41" s="62">
        <v>0</v>
      </c>
      <c r="C41" s="62">
        <v>0</v>
      </c>
    </row>
    <row r="42" spans="1:3" ht="15" customHeight="1">
      <c r="A42" s="21" t="s">
        <v>71</v>
      </c>
      <c r="B42" s="62"/>
      <c r="C42" s="62"/>
    </row>
    <row r="43" spans="1:3" ht="15" customHeight="1">
      <c r="A43" s="21" t="s">
        <v>72</v>
      </c>
      <c r="B43" s="62"/>
      <c r="C43" s="62"/>
    </row>
    <row r="44" spans="1:3">
      <c r="A44" s="27" t="s">
        <v>73</v>
      </c>
      <c r="B44" s="61"/>
      <c r="C44" s="61"/>
    </row>
    <row r="45" spans="1:3">
      <c r="A45" s="27" t="s">
        <v>74</v>
      </c>
      <c r="B45" s="61"/>
      <c r="C45" s="61">
        <v>-65944</v>
      </c>
    </row>
    <row r="46" spans="1:3">
      <c r="A46" s="27" t="s">
        <v>75</v>
      </c>
      <c r="B46" s="61">
        <f>B37+B38+B39+B40+B44+B45</f>
        <v>100000</v>
      </c>
      <c r="C46" s="61">
        <f>C37+C38+C39+C40+C44+C45</f>
        <v>34056</v>
      </c>
    </row>
    <row r="47" spans="1:3">
      <c r="A47" s="27" t="s">
        <v>76</v>
      </c>
      <c r="B47" s="61">
        <f>B35+B46</f>
        <v>67854978</v>
      </c>
      <c r="C47" s="61">
        <f>C35+C46</f>
        <v>1391031</v>
      </c>
    </row>
  </sheetData>
  <mergeCells count="2">
    <mergeCell ref="A2:C2"/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E1" sqref="E1"/>
    </sheetView>
  </sheetViews>
  <sheetFormatPr defaultRowHeight="15"/>
  <cols>
    <col min="1" max="1" width="70.140625" style="7" customWidth="1"/>
    <col min="2" max="3" width="13.42578125" style="23" customWidth="1"/>
    <col min="4" max="16384" width="9.140625" style="7"/>
  </cols>
  <sheetData>
    <row r="1" spans="1:3">
      <c r="A1" s="293"/>
      <c r="B1" s="293"/>
      <c r="C1" s="293"/>
    </row>
    <row r="2" spans="1:3">
      <c r="A2" s="294" t="s">
        <v>168</v>
      </c>
      <c r="B2" s="294"/>
      <c r="C2" s="294"/>
    </row>
    <row r="3" spans="1:3">
      <c r="A3" s="19"/>
      <c r="B3" s="22">
        <v>2016</v>
      </c>
      <c r="C3" s="22">
        <v>2015</v>
      </c>
    </row>
    <row r="4" spans="1:3">
      <c r="A4" s="27" t="s">
        <v>77</v>
      </c>
      <c r="B4" s="64"/>
      <c r="C4" s="64"/>
    </row>
    <row r="5" spans="1:3">
      <c r="A5" s="27" t="s">
        <v>78</v>
      </c>
      <c r="B5" s="64"/>
      <c r="C5" s="64"/>
    </row>
    <row r="6" spans="1:3">
      <c r="A6" s="27" t="s">
        <v>79</v>
      </c>
      <c r="B6" s="64"/>
      <c r="C6" s="64"/>
    </row>
    <row r="7" spans="1:3">
      <c r="A7" s="27" t="s">
        <v>80</v>
      </c>
      <c r="B7" s="64"/>
      <c r="C7" s="64"/>
    </row>
    <row r="8" spans="1:3" ht="9" customHeight="1">
      <c r="A8" s="19"/>
      <c r="B8" s="62"/>
      <c r="C8" s="62"/>
    </row>
    <row r="9" spans="1:3">
      <c r="A9" s="27" t="s">
        <v>81</v>
      </c>
      <c r="B9" s="61">
        <f>B10+B11</f>
        <v>0</v>
      </c>
      <c r="C9" s="61">
        <f>C10+C11</f>
        <v>0</v>
      </c>
    </row>
    <row r="10" spans="1:3">
      <c r="A10" s="21" t="s">
        <v>82</v>
      </c>
      <c r="B10" s="62"/>
      <c r="C10" s="62"/>
    </row>
    <row r="11" spans="1:3">
      <c r="A11" s="19" t="s">
        <v>166</v>
      </c>
      <c r="B11" s="62">
        <v>0</v>
      </c>
      <c r="C11" s="62">
        <v>0</v>
      </c>
    </row>
    <row r="12" spans="1:3" ht="9" customHeight="1">
      <c r="A12" s="19"/>
      <c r="B12" s="62"/>
      <c r="C12" s="62"/>
    </row>
    <row r="13" spans="1:3">
      <c r="A13" s="27" t="s">
        <v>83</v>
      </c>
      <c r="B13" s="61">
        <f>B14+B15</f>
        <v>0</v>
      </c>
      <c r="C13" s="61">
        <f>C14+C15</f>
        <v>0</v>
      </c>
    </row>
    <row r="14" spans="1:3">
      <c r="A14" s="21" t="s">
        <v>84</v>
      </c>
      <c r="B14" s="62"/>
      <c r="C14" s="62"/>
    </row>
    <row r="15" spans="1:3">
      <c r="A15" s="28" t="s">
        <v>191</v>
      </c>
      <c r="B15" s="62"/>
      <c r="C15" s="62"/>
    </row>
    <row r="16" spans="1:3" ht="8.25" customHeight="1">
      <c r="A16" s="19"/>
      <c r="B16" s="62"/>
      <c r="C16" s="62"/>
    </row>
    <row r="17" spans="1:3">
      <c r="A17" s="27" t="s">
        <v>85</v>
      </c>
      <c r="B17" s="61"/>
      <c r="C17" s="61"/>
    </row>
    <row r="18" spans="1:3">
      <c r="A18" s="27" t="s">
        <v>86</v>
      </c>
      <c r="B18" s="61"/>
      <c r="C18" s="61"/>
    </row>
    <row r="19" spans="1:3">
      <c r="A19" s="27" t="s">
        <v>87</v>
      </c>
      <c r="B19" s="61"/>
      <c r="C19" s="61"/>
    </row>
    <row r="20" spans="1:3" ht="9" customHeight="1">
      <c r="A20" s="19"/>
      <c r="B20" s="62"/>
      <c r="C20" s="62"/>
    </row>
    <row r="21" spans="1:3">
      <c r="A21" s="27" t="s">
        <v>88</v>
      </c>
      <c r="B21" s="61"/>
      <c r="C21" s="61"/>
    </row>
    <row r="22" spans="1:3" ht="30">
      <c r="A22" s="28" t="s">
        <v>161</v>
      </c>
      <c r="B22" s="62"/>
      <c r="C22" s="62"/>
    </row>
    <row r="23" spans="1:3" ht="33.75" customHeight="1">
      <c r="A23" s="28" t="s">
        <v>162</v>
      </c>
      <c r="B23" s="62"/>
      <c r="C23" s="62"/>
    </row>
    <row r="24" spans="1:3" ht="30">
      <c r="A24" s="28" t="s">
        <v>163</v>
      </c>
      <c r="B24" s="62"/>
      <c r="C24" s="62"/>
    </row>
    <row r="25" spans="1:3" ht="9" customHeight="1">
      <c r="A25" s="19"/>
      <c r="B25" s="62"/>
      <c r="C25" s="62"/>
    </row>
    <row r="26" spans="1:3" ht="31.5" customHeight="1">
      <c r="A26" s="29" t="s">
        <v>165</v>
      </c>
      <c r="B26" s="65"/>
      <c r="C26" s="65"/>
    </row>
    <row r="27" spans="1:3" ht="7.5" customHeight="1">
      <c r="A27" s="19"/>
      <c r="B27" s="62"/>
      <c r="C27" s="62"/>
    </row>
    <row r="28" spans="1:3">
      <c r="A28" s="27" t="s">
        <v>89</v>
      </c>
      <c r="B28" s="61"/>
      <c r="C28" s="61"/>
    </row>
    <row r="29" spans="1:3" ht="30">
      <c r="A29" s="28" t="s">
        <v>164</v>
      </c>
      <c r="B29" s="62"/>
      <c r="C29" s="62"/>
    </row>
    <row r="30" spans="1:3">
      <c r="A30" s="21" t="s">
        <v>90</v>
      </c>
      <c r="B30" s="62"/>
      <c r="C30" s="62"/>
    </row>
    <row r="31" spans="1:3" ht="8.25" customHeight="1">
      <c r="A31" s="19"/>
      <c r="B31" s="62"/>
      <c r="C31" s="62"/>
    </row>
    <row r="32" spans="1:3">
      <c r="A32" s="27" t="s">
        <v>91</v>
      </c>
      <c r="B32" s="61"/>
      <c r="C32" s="61"/>
    </row>
    <row r="33" spans="1:3" ht="8.25" customHeight="1">
      <c r="A33" s="19"/>
      <c r="B33" s="62"/>
      <c r="C33" s="62"/>
    </row>
    <row r="34" spans="1:3">
      <c r="A34" s="27" t="s">
        <v>92</v>
      </c>
      <c r="B34" s="61">
        <f>B4-B9-B13-B17+B7-B18-B19+B29</f>
        <v>0</v>
      </c>
      <c r="C34" s="61">
        <f>C4-C9-C13-C17+C7-C18-C19+C29+C5</f>
        <v>0</v>
      </c>
    </row>
    <row r="35" spans="1:3">
      <c r="A35" s="19" t="s">
        <v>190</v>
      </c>
      <c r="B35" s="62"/>
      <c r="C35" s="62"/>
    </row>
    <row r="36" spans="1:3">
      <c r="A36" s="27" t="s">
        <v>93</v>
      </c>
      <c r="B36" s="61">
        <f>B37+B38+B39</f>
        <v>0</v>
      </c>
      <c r="C36" s="61">
        <f>C37+C38+C39</f>
        <v>0</v>
      </c>
    </row>
    <row r="37" spans="1:3">
      <c r="A37" s="21" t="s">
        <v>94</v>
      </c>
      <c r="B37" s="62">
        <f>(B34+B35)*0.15</f>
        <v>0</v>
      </c>
      <c r="C37" s="62">
        <f>(C34+C35)*0.15</f>
        <v>0</v>
      </c>
    </row>
    <row r="38" spans="1:3">
      <c r="A38" s="21" t="s">
        <v>95</v>
      </c>
      <c r="B38" s="62"/>
      <c r="C38" s="62"/>
    </row>
    <row r="39" spans="1:3">
      <c r="A39" s="21" t="s">
        <v>96</v>
      </c>
      <c r="B39" s="62"/>
      <c r="C39" s="62"/>
    </row>
    <row r="40" spans="1:3" ht="10.5" customHeight="1">
      <c r="A40" s="19"/>
      <c r="B40" s="62"/>
      <c r="C40" s="62"/>
    </row>
    <row r="41" spans="1:3">
      <c r="A41" s="27" t="s">
        <v>97</v>
      </c>
      <c r="B41" s="61">
        <f>B34-B36</f>
        <v>0</v>
      </c>
      <c r="C41" s="61">
        <f>C34-C36</f>
        <v>0</v>
      </c>
    </row>
    <row r="42" spans="1:3" ht="8.25" customHeight="1">
      <c r="A42" s="19"/>
      <c r="B42" s="62"/>
      <c r="C42" s="62"/>
    </row>
    <row r="43" spans="1:3">
      <c r="A43" s="27" t="s">
        <v>98</v>
      </c>
      <c r="B43" s="61"/>
      <c r="C43" s="61"/>
    </row>
    <row r="44" spans="1:3">
      <c r="A44" s="21" t="s">
        <v>99</v>
      </c>
      <c r="B44" s="62"/>
      <c r="C44" s="62"/>
    </row>
    <row r="45" spans="1:3">
      <c r="A45" s="21" t="s">
        <v>100</v>
      </c>
      <c r="B45" s="62"/>
      <c r="C45" s="62"/>
    </row>
  </sheetData>
  <mergeCells count="2">
    <mergeCell ref="A2:C2"/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20"/>
    </sheetView>
  </sheetViews>
  <sheetFormatPr defaultRowHeight="15.75"/>
  <cols>
    <col min="1" max="1" width="72" style="8" customWidth="1"/>
    <col min="2" max="3" width="12" style="20" customWidth="1"/>
    <col min="4" max="16384" width="9.140625" style="8"/>
  </cols>
  <sheetData>
    <row r="2" spans="1:3">
      <c r="A2" s="295" t="s">
        <v>167</v>
      </c>
      <c r="B2" s="295"/>
      <c r="C2" s="295"/>
    </row>
    <row r="3" spans="1:3">
      <c r="A3" s="4"/>
      <c r="B3" s="18">
        <v>2016</v>
      </c>
      <c r="C3" s="18">
        <v>2015</v>
      </c>
    </row>
    <row r="4" spans="1:3">
      <c r="A4" s="2" t="s">
        <v>97</v>
      </c>
      <c r="B4" s="66">
        <f>'Pasqyra e Performances'!B41</f>
        <v>0</v>
      </c>
      <c r="C4" s="66">
        <f>'Pasqyra e Performances'!C41</f>
        <v>0</v>
      </c>
    </row>
    <row r="5" spans="1:3">
      <c r="A5" s="4"/>
      <c r="B5" s="52"/>
      <c r="C5" s="52"/>
    </row>
    <row r="6" spans="1:3">
      <c r="A6" s="2" t="s">
        <v>101</v>
      </c>
      <c r="B6" s="52"/>
      <c r="C6" s="52"/>
    </row>
    <row r="7" spans="1:3">
      <c r="A7" s="2" t="s">
        <v>102</v>
      </c>
      <c r="B7" s="51"/>
      <c r="C7" s="51"/>
    </row>
    <row r="8" spans="1:3">
      <c r="A8" s="2" t="s">
        <v>103</v>
      </c>
      <c r="B8" s="51"/>
      <c r="C8" s="51"/>
    </row>
    <row r="9" spans="1:3">
      <c r="A9" s="2" t="s">
        <v>104</v>
      </c>
      <c r="B9" s="51"/>
      <c r="C9" s="51"/>
    </row>
    <row r="10" spans="1:3">
      <c r="A10" s="2" t="s">
        <v>105</v>
      </c>
      <c r="B10" s="51"/>
      <c r="C10" s="51"/>
    </row>
    <row r="11" spans="1:3">
      <c r="A11" s="2" t="s">
        <v>106</v>
      </c>
      <c r="B11" s="51"/>
      <c r="C11" s="51"/>
    </row>
    <row r="12" spans="1:3">
      <c r="A12" s="4"/>
      <c r="B12" s="52"/>
      <c r="C12" s="52"/>
    </row>
    <row r="13" spans="1:3">
      <c r="A13" s="2" t="s">
        <v>107</v>
      </c>
      <c r="B13" s="51"/>
      <c r="C13" s="51"/>
    </row>
    <row r="14" spans="1:3">
      <c r="A14" s="4"/>
      <c r="B14" s="52"/>
      <c r="C14" s="52"/>
    </row>
    <row r="15" spans="1:3">
      <c r="A15" s="2" t="s">
        <v>108</v>
      </c>
      <c r="B15" s="51"/>
      <c r="C15" s="51"/>
    </row>
    <row r="16" spans="1:3">
      <c r="A16" s="4" t="s">
        <v>99</v>
      </c>
      <c r="B16" s="52"/>
      <c r="C16" s="52"/>
    </row>
    <row r="17" spans="1:3">
      <c r="A17" s="4" t="s">
        <v>100</v>
      </c>
      <c r="B17" s="52"/>
      <c r="C17" s="52"/>
    </row>
  </sheetData>
  <mergeCells count="1">
    <mergeCell ref="A2:C2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sqref="A1:C43"/>
    </sheetView>
  </sheetViews>
  <sheetFormatPr defaultRowHeight="15.75"/>
  <cols>
    <col min="1" max="1" width="68" style="8" customWidth="1"/>
    <col min="2" max="3" width="15.7109375" style="20" customWidth="1"/>
    <col min="4" max="16384" width="9.140625" style="8"/>
  </cols>
  <sheetData>
    <row r="1" spans="1:3">
      <c r="A1" s="297"/>
      <c r="B1" s="297"/>
      <c r="C1" s="297"/>
    </row>
    <row r="2" spans="1:3">
      <c r="A2" s="296" t="s">
        <v>170</v>
      </c>
      <c r="B2" s="296"/>
      <c r="C2" s="296"/>
    </row>
    <row r="3" spans="1:3">
      <c r="A3" s="2" t="s">
        <v>109</v>
      </c>
      <c r="B3" s="18">
        <v>2016</v>
      </c>
      <c r="C3" s="18">
        <v>2015</v>
      </c>
    </row>
    <row r="4" spans="1:3">
      <c r="A4" s="4" t="s">
        <v>110</v>
      </c>
      <c r="B4" s="67"/>
      <c r="C4" s="67"/>
    </row>
    <row r="5" spans="1:3">
      <c r="A5" s="4" t="s">
        <v>111</v>
      </c>
      <c r="B5" s="67">
        <v>-52015415</v>
      </c>
      <c r="C5" s="67">
        <v>-1383539</v>
      </c>
    </row>
    <row r="6" spans="1:3">
      <c r="A6" s="4" t="s">
        <v>112</v>
      </c>
      <c r="B6" s="67"/>
      <c r="C6" s="67"/>
    </row>
    <row r="7" spans="1:3">
      <c r="A7" s="2" t="s">
        <v>113</v>
      </c>
      <c r="B7" s="66">
        <f>B4+B5</f>
        <v>-52015415</v>
      </c>
      <c r="C7" s="66">
        <f>C4+C5</f>
        <v>-1383539</v>
      </c>
    </row>
    <row r="8" spans="1:3">
      <c r="A8" s="4" t="s">
        <v>114</v>
      </c>
      <c r="B8" s="67">
        <v>-60514</v>
      </c>
      <c r="C8" s="67"/>
    </row>
    <row r="9" spans="1:3">
      <c r="A9" s="4" t="s">
        <v>293</v>
      </c>
      <c r="B9" s="67"/>
      <c r="C9" s="69"/>
    </row>
    <row r="10" spans="1:3">
      <c r="A10" s="4"/>
      <c r="B10" s="67"/>
      <c r="C10" s="67"/>
    </row>
    <row r="11" spans="1:3">
      <c r="A11" s="2" t="s">
        <v>115</v>
      </c>
      <c r="B11" s="66">
        <f>B7+B9+B8</f>
        <v>-52075929</v>
      </c>
      <c r="C11" s="66">
        <f>C7+C9+C8</f>
        <v>-1383539</v>
      </c>
    </row>
    <row r="12" spans="1:3">
      <c r="A12" s="2"/>
      <c r="B12" s="66"/>
      <c r="C12" s="66"/>
    </row>
    <row r="13" spans="1:3">
      <c r="A13" s="2" t="s">
        <v>116</v>
      </c>
      <c r="B13" s="67"/>
      <c r="C13" s="67"/>
    </row>
    <row r="14" spans="1:3">
      <c r="A14" s="4" t="s">
        <v>117</v>
      </c>
      <c r="B14" s="67"/>
      <c r="C14" s="67"/>
    </row>
    <row r="15" spans="1:3">
      <c r="A15" s="4" t="s">
        <v>118</v>
      </c>
      <c r="B15" s="67"/>
      <c r="C15" s="67"/>
    </row>
    <row r="16" spans="1:3">
      <c r="A16" s="4" t="s">
        <v>119</v>
      </c>
      <c r="B16" s="67"/>
      <c r="C16" s="67"/>
    </row>
    <row r="17" spans="1:3">
      <c r="A17" s="4" t="s">
        <v>120</v>
      </c>
      <c r="B17" s="67"/>
      <c r="C17" s="67"/>
    </row>
    <row r="18" spans="1:3">
      <c r="A18" s="4" t="s">
        <v>121</v>
      </c>
      <c r="B18" s="67"/>
      <c r="C18" s="67"/>
    </row>
    <row r="19" spans="1:3">
      <c r="A19" s="4" t="s">
        <v>122</v>
      </c>
      <c r="B19" s="67"/>
      <c r="C19" s="67"/>
    </row>
    <row r="20" spans="1:3">
      <c r="A20" s="4" t="s">
        <v>123</v>
      </c>
      <c r="B20" s="67"/>
      <c r="C20" s="67"/>
    </row>
    <row r="21" spans="1:3">
      <c r="A21" s="4"/>
      <c r="B21" s="67"/>
      <c r="C21" s="67"/>
    </row>
    <row r="22" spans="1:3">
      <c r="A22" s="2" t="s">
        <v>124</v>
      </c>
      <c r="B22" s="66">
        <f>B16</f>
        <v>0</v>
      </c>
      <c r="C22" s="66">
        <f>C16</f>
        <v>0</v>
      </c>
    </row>
    <row r="23" spans="1:3">
      <c r="A23" s="2"/>
      <c r="B23" s="66"/>
      <c r="C23" s="66"/>
    </row>
    <row r="24" spans="1:3">
      <c r="A24" s="2" t="s">
        <v>125</v>
      </c>
      <c r="B24" s="67"/>
      <c r="C24" s="67"/>
    </row>
    <row r="25" spans="1:3">
      <c r="A25" s="4" t="s">
        <v>126</v>
      </c>
      <c r="B25" s="67"/>
      <c r="C25" s="67"/>
    </row>
    <row r="26" spans="1:3">
      <c r="A26" s="4" t="s">
        <v>127</v>
      </c>
      <c r="B26" s="67">
        <v>53365420</v>
      </c>
      <c r="C26" s="67"/>
    </row>
    <row r="27" spans="1:3">
      <c r="A27" s="4" t="s">
        <v>128</v>
      </c>
      <c r="B27" s="67"/>
      <c r="C27" s="67">
        <v>1350000</v>
      </c>
    </row>
    <row r="28" spans="1:3">
      <c r="A28" s="4" t="s">
        <v>129</v>
      </c>
      <c r="B28" s="67"/>
      <c r="C28" s="67"/>
    </row>
    <row r="29" spans="1:3">
      <c r="A29" s="4" t="s">
        <v>130</v>
      </c>
      <c r="B29" s="67"/>
      <c r="C29" s="67"/>
    </row>
    <row r="30" spans="1:3">
      <c r="A30" s="4" t="s">
        <v>131</v>
      </c>
      <c r="B30" s="67"/>
      <c r="C30" s="67"/>
    </row>
    <row r="31" spans="1:3">
      <c r="A31" s="4" t="s">
        <v>132</v>
      </c>
      <c r="B31" s="67"/>
      <c r="C31" s="67"/>
    </row>
    <row r="32" spans="1:3">
      <c r="A32" s="4" t="s">
        <v>133</v>
      </c>
      <c r="B32" s="67"/>
      <c r="C32" s="67"/>
    </row>
    <row r="33" spans="1:3">
      <c r="A33" s="4" t="s">
        <v>114</v>
      </c>
      <c r="B33" s="67"/>
      <c r="C33" s="67"/>
    </row>
    <row r="34" spans="1:3">
      <c r="A34" s="4" t="s">
        <v>134</v>
      </c>
      <c r="B34" s="67"/>
      <c r="C34" s="67"/>
    </row>
    <row r="35" spans="1:3">
      <c r="A35" s="4"/>
      <c r="B35" s="67"/>
      <c r="C35" s="67"/>
    </row>
    <row r="36" spans="1:3">
      <c r="A36" s="2" t="s">
        <v>135</v>
      </c>
      <c r="B36" s="66">
        <f>B26-B27</f>
        <v>53365420</v>
      </c>
      <c r="C36" s="66">
        <f>C27</f>
        <v>1350000</v>
      </c>
    </row>
    <row r="37" spans="1:3">
      <c r="A37" s="4"/>
      <c r="B37" s="67"/>
      <c r="C37" s="67"/>
    </row>
    <row r="38" spans="1:3" ht="39" customHeight="1">
      <c r="A38" s="3" t="s">
        <v>171</v>
      </c>
      <c r="B38" s="68">
        <f>B11+B22+B36</f>
        <v>1289491</v>
      </c>
      <c r="C38" s="68">
        <f>C11+C22+C36</f>
        <v>-33539</v>
      </c>
    </row>
    <row r="39" spans="1:3">
      <c r="A39" s="2" t="s">
        <v>136</v>
      </c>
      <c r="B39" s="67">
        <v>1889</v>
      </c>
      <c r="C39" s="66">
        <v>35428</v>
      </c>
    </row>
    <row r="40" spans="1:3">
      <c r="A40" s="2"/>
      <c r="B40" s="67"/>
      <c r="C40" s="67"/>
    </row>
    <row r="41" spans="1:3">
      <c r="A41" s="4" t="s">
        <v>137</v>
      </c>
      <c r="B41" s="67"/>
      <c r="C41" s="67"/>
    </row>
    <row r="42" spans="1:3">
      <c r="A42" s="4"/>
      <c r="B42" s="67"/>
      <c r="C42" s="67"/>
    </row>
    <row r="43" spans="1:3">
      <c r="A43" s="2" t="s">
        <v>138</v>
      </c>
      <c r="B43" s="66">
        <f>B38+B39</f>
        <v>1291380</v>
      </c>
      <c r="C43" s="66">
        <f>C39+C38</f>
        <v>1889</v>
      </c>
    </row>
  </sheetData>
  <mergeCells count="2">
    <mergeCell ref="A2:C2"/>
    <mergeCell ref="A1:C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L16"/>
    </sheetView>
  </sheetViews>
  <sheetFormatPr defaultRowHeight="15"/>
  <cols>
    <col min="1" max="1" width="31.5703125" customWidth="1"/>
    <col min="2" max="2" width="12.140625" customWidth="1"/>
    <col min="3" max="3" width="6.42578125" customWidth="1"/>
    <col min="4" max="4" width="6" customWidth="1"/>
    <col min="5" max="5" width="9.28515625" customWidth="1"/>
    <col min="6" max="6" width="6.42578125" customWidth="1"/>
    <col min="7" max="7" width="6.140625" customWidth="1"/>
    <col min="8" max="8" width="12.28515625" bestFit="1" customWidth="1"/>
    <col min="9" max="9" width="9.85546875" bestFit="1" customWidth="1"/>
    <col min="10" max="10" width="12.42578125" bestFit="1" customWidth="1"/>
    <col min="11" max="11" width="6.42578125" customWidth="1"/>
    <col min="12" max="12" width="12.42578125" bestFit="1" customWidth="1"/>
  </cols>
  <sheetData>
    <row r="1" spans="1:12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" ht="18.75">
      <c r="A2" s="298" t="s">
        <v>401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2" ht="78" customHeight="1">
      <c r="A3" s="1"/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  <c r="G3" s="6" t="s">
        <v>144</v>
      </c>
      <c r="H3" s="6" t="s">
        <v>145</v>
      </c>
      <c r="I3" s="6" t="s">
        <v>146</v>
      </c>
      <c r="J3" s="6" t="s">
        <v>147</v>
      </c>
      <c r="K3" s="6" t="s">
        <v>148</v>
      </c>
      <c r="L3" s="6" t="s">
        <v>147</v>
      </c>
    </row>
    <row r="4" spans="1:12" ht="30.4" customHeight="1">
      <c r="A4" s="3" t="s">
        <v>193</v>
      </c>
      <c r="B4" s="70">
        <f>Pasivi!C37</f>
        <v>100000</v>
      </c>
      <c r="C4" s="70"/>
      <c r="D4" s="70"/>
      <c r="E4" s="70">
        <f>Pasivi!C41</f>
        <v>0</v>
      </c>
      <c r="F4" s="70"/>
      <c r="G4" s="70"/>
      <c r="H4" s="70">
        <f>Pasivi!C44</f>
        <v>0</v>
      </c>
      <c r="I4" s="70">
        <v>0</v>
      </c>
      <c r="J4" s="70">
        <f>B4+E4+H4+I4</f>
        <v>100000</v>
      </c>
      <c r="K4" s="70"/>
      <c r="L4" s="70">
        <f>J4+K4</f>
        <v>100000</v>
      </c>
    </row>
    <row r="5" spans="1:12" ht="30.6" customHeight="1">
      <c r="A5" s="5" t="s">
        <v>149</v>
      </c>
      <c r="B5" s="71"/>
      <c r="C5" s="71"/>
      <c r="D5" s="71"/>
      <c r="E5" s="71"/>
      <c r="F5" s="71"/>
      <c r="G5" s="71"/>
      <c r="H5" s="72"/>
      <c r="I5" s="72"/>
      <c r="J5" s="70"/>
      <c r="K5" s="70"/>
      <c r="L5" s="70"/>
    </row>
    <row r="6" spans="1:12" ht="33" customHeight="1">
      <c r="A6" s="3" t="s">
        <v>192</v>
      </c>
      <c r="B6" s="70">
        <f>B4</f>
        <v>100000</v>
      </c>
      <c r="C6" s="70">
        <f t="shared" ref="C6:I6" si="0">C4</f>
        <v>0</v>
      </c>
      <c r="D6" s="70">
        <f t="shared" si="0"/>
        <v>0</v>
      </c>
      <c r="E6" s="70">
        <f t="shared" si="0"/>
        <v>0</v>
      </c>
      <c r="F6" s="70">
        <f t="shared" si="0"/>
        <v>0</v>
      </c>
      <c r="G6" s="70">
        <f t="shared" si="0"/>
        <v>0</v>
      </c>
      <c r="H6" s="70">
        <f t="shared" si="0"/>
        <v>0</v>
      </c>
      <c r="I6" s="70">
        <f t="shared" si="0"/>
        <v>0</v>
      </c>
      <c r="J6" s="70">
        <f t="shared" ref="J6:J8" si="1">B6+E6+H6+I6</f>
        <v>100000</v>
      </c>
      <c r="K6" s="70"/>
      <c r="L6" s="70">
        <f t="shared" ref="L6:L8" si="2">J6+K6</f>
        <v>100000</v>
      </c>
    </row>
    <row r="7" spans="1:12" ht="30.4" customHeight="1">
      <c r="A7" s="3" t="s">
        <v>150</v>
      </c>
      <c r="B7" s="71"/>
      <c r="C7" s="71"/>
      <c r="D7" s="71"/>
      <c r="E7" s="71"/>
      <c r="F7" s="71"/>
      <c r="G7" s="71"/>
      <c r="H7" s="71"/>
      <c r="I7" s="71"/>
      <c r="J7" s="70"/>
      <c r="K7" s="71"/>
      <c r="L7" s="70"/>
    </row>
    <row r="8" spans="1:12" ht="15.2" customHeight="1">
      <c r="A8" s="5" t="s">
        <v>151</v>
      </c>
      <c r="B8" s="71">
        <f>Pasivi!B37</f>
        <v>100000</v>
      </c>
      <c r="C8" s="71"/>
      <c r="D8" s="71"/>
      <c r="E8" s="71">
        <f>Pasivi!B40</f>
        <v>0</v>
      </c>
      <c r="F8" s="71"/>
      <c r="G8" s="71"/>
      <c r="H8" s="67">
        <f>Pasivi!B44</f>
        <v>0</v>
      </c>
      <c r="I8" s="67">
        <v>0</v>
      </c>
      <c r="J8" s="70">
        <f t="shared" si="1"/>
        <v>100000</v>
      </c>
      <c r="K8" s="67"/>
      <c r="L8" s="70">
        <f t="shared" si="2"/>
        <v>100000</v>
      </c>
    </row>
    <row r="9" spans="1:12" ht="30.6" customHeight="1">
      <c r="A9" s="3" t="s">
        <v>152</v>
      </c>
      <c r="B9" s="71"/>
      <c r="C9" s="71"/>
      <c r="D9" s="72"/>
      <c r="E9" s="71"/>
      <c r="F9" s="71"/>
      <c r="G9" s="71"/>
      <c r="H9" s="72"/>
      <c r="I9" s="72"/>
      <c r="J9" s="72"/>
      <c r="K9" s="72"/>
      <c r="L9" s="72"/>
    </row>
    <row r="10" spans="1:12" ht="30.4" customHeight="1">
      <c r="A10" s="3" t="s">
        <v>153</v>
      </c>
      <c r="B10" s="71"/>
      <c r="C10" s="71"/>
      <c r="D10" s="70"/>
      <c r="E10" s="71"/>
      <c r="F10" s="71"/>
      <c r="G10" s="71"/>
      <c r="H10" s="70"/>
      <c r="I10" s="70"/>
      <c r="J10" s="70"/>
      <c r="K10" s="70"/>
      <c r="L10" s="70"/>
    </row>
    <row r="11" spans="1:12" ht="45.75" customHeight="1">
      <c r="A11" s="3" t="s">
        <v>154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ht="18.75" customHeight="1">
      <c r="A12" s="5" t="s">
        <v>155</v>
      </c>
      <c r="B12" s="72"/>
      <c r="C12" s="72"/>
      <c r="D12" s="71"/>
      <c r="E12" s="71"/>
      <c r="F12" s="71"/>
      <c r="G12" s="71"/>
      <c r="H12" s="71"/>
      <c r="I12" s="71"/>
      <c r="J12" s="72"/>
      <c r="K12" s="71"/>
      <c r="L12" s="72"/>
    </row>
    <row r="13" spans="1:12" ht="15.2" customHeight="1">
      <c r="A13" s="5" t="s">
        <v>134</v>
      </c>
      <c r="B13" s="71"/>
      <c r="C13" s="71"/>
      <c r="D13" s="71"/>
      <c r="E13" s="71"/>
      <c r="F13" s="71"/>
      <c r="G13" s="71"/>
      <c r="H13" s="71"/>
      <c r="I13" s="71"/>
      <c r="J13" s="73"/>
      <c r="K13" s="71"/>
      <c r="L13" s="71"/>
    </row>
    <row r="14" spans="1:12" ht="33.75" customHeight="1">
      <c r="A14" s="3" t="s">
        <v>156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47.25" customHeight="1">
      <c r="A15" s="3" t="s">
        <v>194</v>
      </c>
      <c r="B15" s="70">
        <f>B8</f>
        <v>100000</v>
      </c>
      <c r="C15" s="70">
        <f t="shared" ref="C15:L15" si="3">C8</f>
        <v>0</v>
      </c>
      <c r="D15" s="70">
        <f t="shared" si="3"/>
        <v>0</v>
      </c>
      <c r="E15" s="70">
        <f t="shared" si="3"/>
        <v>0</v>
      </c>
      <c r="F15" s="70">
        <f t="shared" si="3"/>
        <v>0</v>
      </c>
      <c r="G15" s="70">
        <f t="shared" si="3"/>
        <v>0</v>
      </c>
      <c r="H15" s="70">
        <f t="shared" si="3"/>
        <v>0</v>
      </c>
      <c r="I15" s="70">
        <f t="shared" si="3"/>
        <v>0</v>
      </c>
      <c r="J15" s="70">
        <f t="shared" si="3"/>
        <v>100000</v>
      </c>
      <c r="K15" s="70">
        <f t="shared" si="3"/>
        <v>0</v>
      </c>
      <c r="L15" s="70">
        <f t="shared" si="3"/>
        <v>100000</v>
      </c>
    </row>
    <row r="16" spans="1:12" ht="45.75" customHeight="1">
      <c r="A16" s="3" t="s">
        <v>195</v>
      </c>
      <c r="B16" s="70">
        <f>B15</f>
        <v>100000</v>
      </c>
      <c r="C16" s="70">
        <f t="shared" ref="C16:L16" si="4">C15</f>
        <v>0</v>
      </c>
      <c r="D16" s="70">
        <f t="shared" si="4"/>
        <v>0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100000</v>
      </c>
      <c r="K16" s="70">
        <f t="shared" si="4"/>
        <v>0</v>
      </c>
      <c r="L16" s="70">
        <f t="shared" si="4"/>
        <v>100000</v>
      </c>
    </row>
  </sheetData>
  <mergeCells count="2">
    <mergeCell ref="A2:L2"/>
    <mergeCell ref="A1:L1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2"/>
  <sheetViews>
    <sheetView zoomScale="112" zoomScaleNormal="112" workbookViewId="0">
      <selection activeCell="B182" sqref="B182:J210"/>
    </sheetView>
  </sheetViews>
  <sheetFormatPr defaultRowHeight="12.75"/>
  <cols>
    <col min="1" max="1" width="4.7109375" style="74" customWidth="1"/>
    <col min="2" max="2" width="3.140625" style="74" customWidth="1"/>
    <col min="3" max="3" width="3.28515625" style="74" customWidth="1"/>
    <col min="4" max="4" width="10.28515625" style="74" customWidth="1"/>
    <col min="5" max="5" width="12" style="74" customWidth="1"/>
    <col min="6" max="6" width="12.85546875" style="74" customWidth="1"/>
    <col min="7" max="8" width="13.140625" style="74" customWidth="1"/>
    <col min="9" max="9" width="14" style="74" customWidth="1"/>
    <col min="10" max="10" width="12.42578125" style="74" customWidth="1"/>
    <col min="11" max="11" width="5.5703125" style="74" customWidth="1"/>
    <col min="12" max="12" width="9.42578125" style="74" customWidth="1"/>
    <col min="13" max="16384" width="9.140625" style="74"/>
  </cols>
  <sheetData>
    <row r="2" spans="1:10">
      <c r="A2" s="80"/>
      <c r="B2" s="134"/>
      <c r="C2" s="134"/>
      <c r="D2" s="134"/>
      <c r="E2" s="134"/>
      <c r="F2" s="134"/>
      <c r="G2" s="134"/>
      <c r="H2" s="134"/>
      <c r="I2" s="134"/>
      <c r="J2" s="133"/>
    </row>
    <row r="3" spans="1:10" ht="18">
      <c r="A3" s="80"/>
      <c r="B3" s="75"/>
      <c r="C3" s="82" t="s">
        <v>357</v>
      </c>
      <c r="D3" s="121"/>
      <c r="E3" s="121"/>
      <c r="F3" s="120"/>
      <c r="G3" s="75"/>
      <c r="H3" s="75"/>
      <c r="I3" s="75"/>
      <c r="J3" s="80"/>
    </row>
    <row r="4" spans="1:10" ht="18">
      <c r="A4" s="80"/>
      <c r="B4" s="75"/>
      <c r="C4" s="82"/>
      <c r="D4" s="82"/>
      <c r="E4" s="121"/>
      <c r="F4" s="120"/>
      <c r="G4" s="75"/>
      <c r="H4" s="75"/>
      <c r="I4" s="75"/>
      <c r="J4" s="80"/>
    </row>
    <row r="5" spans="1:10" ht="18">
      <c r="A5" s="80"/>
      <c r="B5" s="75"/>
      <c r="C5" s="82"/>
      <c r="D5" s="96" t="s">
        <v>283</v>
      </c>
      <c r="E5" s="96"/>
      <c r="F5" s="96"/>
      <c r="G5" s="96"/>
      <c r="H5" s="96"/>
      <c r="J5" s="80"/>
    </row>
    <row r="6" spans="1:10">
      <c r="A6" s="80"/>
      <c r="B6" s="75"/>
      <c r="C6" s="75"/>
      <c r="D6" s="119" t="s">
        <v>282</v>
      </c>
      <c r="E6" s="75"/>
      <c r="F6" s="75"/>
      <c r="G6" s="75"/>
      <c r="H6" s="75"/>
      <c r="I6" s="75"/>
      <c r="J6" s="80"/>
    </row>
    <row r="7" spans="1:10">
      <c r="A7" s="80"/>
      <c r="B7" s="75"/>
      <c r="C7" s="75"/>
      <c r="D7" s="119"/>
      <c r="E7" s="75"/>
      <c r="F7" s="75"/>
      <c r="G7" s="75"/>
      <c r="H7" s="75"/>
      <c r="I7" s="75"/>
      <c r="J7" s="80"/>
    </row>
    <row r="8" spans="1:10" ht="15">
      <c r="A8" s="80"/>
      <c r="C8" s="129" t="s">
        <v>281</v>
      </c>
      <c r="D8" s="128" t="s">
        <v>280</v>
      </c>
      <c r="E8" s="132"/>
      <c r="F8" s="127"/>
      <c r="G8" s="124"/>
      <c r="H8" s="124"/>
      <c r="I8" s="124"/>
      <c r="J8" s="80"/>
    </row>
    <row r="9" spans="1:10">
      <c r="A9" s="80"/>
      <c r="B9" s="131"/>
      <c r="C9" s="124"/>
      <c r="D9" s="124"/>
      <c r="E9" s="124"/>
      <c r="F9" s="124"/>
      <c r="G9" s="124"/>
      <c r="H9" s="124"/>
      <c r="I9" s="124"/>
      <c r="J9" s="80"/>
    </row>
    <row r="10" spans="1:10">
      <c r="A10" s="80"/>
      <c r="B10" s="130">
        <v>1</v>
      </c>
      <c r="C10" s="126" t="s">
        <v>279</v>
      </c>
      <c r="D10" s="125"/>
      <c r="E10" s="124"/>
      <c r="F10" s="124"/>
      <c r="G10" s="124"/>
      <c r="H10" s="124"/>
      <c r="I10" s="124"/>
      <c r="J10" s="80"/>
    </row>
    <row r="11" spans="1:10">
      <c r="A11" s="80"/>
      <c r="B11" s="130">
        <v>2</v>
      </c>
      <c r="C11" s="124" t="s">
        <v>278</v>
      </c>
      <c r="D11" s="125"/>
      <c r="E11" s="124"/>
      <c r="F11" s="124"/>
      <c r="G11" s="124"/>
      <c r="H11" s="124"/>
      <c r="I11" s="124"/>
      <c r="J11" s="80"/>
    </row>
    <row r="12" spans="1:10">
      <c r="A12" s="80"/>
      <c r="B12" s="124">
        <v>3</v>
      </c>
      <c r="C12" s="124" t="s">
        <v>277</v>
      </c>
      <c r="D12" s="125"/>
      <c r="E12" s="124"/>
      <c r="F12" s="124"/>
      <c r="G12" s="124"/>
      <c r="H12" s="124"/>
      <c r="I12" s="124"/>
      <c r="J12" s="80"/>
    </row>
    <row r="13" spans="1:10">
      <c r="A13" s="80"/>
      <c r="B13" s="124">
        <v>4</v>
      </c>
      <c r="C13" s="124" t="s">
        <v>276</v>
      </c>
      <c r="D13" s="125"/>
      <c r="E13" s="124"/>
      <c r="F13" s="124"/>
      <c r="G13" s="124"/>
      <c r="H13" s="124"/>
      <c r="I13" s="124"/>
      <c r="J13" s="80"/>
    </row>
    <row r="14" spans="1:10">
      <c r="A14" s="80"/>
      <c r="B14" s="124"/>
      <c r="C14" s="124"/>
      <c r="D14" s="124"/>
      <c r="E14" s="124"/>
      <c r="F14" s="124"/>
      <c r="G14" s="124"/>
      <c r="H14" s="124"/>
      <c r="I14" s="124"/>
      <c r="J14" s="80"/>
    </row>
    <row r="15" spans="1:10">
      <c r="A15" s="80"/>
      <c r="B15" s="124"/>
      <c r="C15" s="126" t="s">
        <v>368</v>
      </c>
      <c r="D15" s="125"/>
      <c r="E15" s="124"/>
      <c r="F15" s="124"/>
      <c r="G15" s="124"/>
      <c r="H15" s="124"/>
      <c r="I15" s="124"/>
      <c r="J15" s="80"/>
    </row>
    <row r="16" spans="1:10">
      <c r="A16" s="80"/>
      <c r="B16" s="126" t="s">
        <v>275</v>
      </c>
      <c r="C16" s="126"/>
      <c r="D16" s="125"/>
      <c r="E16" s="124"/>
      <c r="F16" s="124"/>
      <c r="G16" s="124"/>
      <c r="H16" s="124"/>
      <c r="I16" s="124"/>
      <c r="J16" s="80"/>
    </row>
    <row r="17" spans="1:10">
      <c r="A17" s="80"/>
      <c r="B17" s="126"/>
      <c r="C17" s="126"/>
      <c r="D17" s="124"/>
      <c r="E17" s="124"/>
      <c r="F17" s="124"/>
      <c r="G17" s="124"/>
      <c r="H17" s="124"/>
      <c r="I17" s="124"/>
      <c r="J17" s="80"/>
    </row>
    <row r="18" spans="1:10">
      <c r="A18" s="80"/>
      <c r="B18" s="124"/>
      <c r="C18" s="124" t="s">
        <v>274</v>
      </c>
      <c r="D18" s="125"/>
      <c r="E18" s="124"/>
      <c r="F18" s="124"/>
      <c r="G18" s="124"/>
      <c r="H18" s="124"/>
      <c r="I18" s="124"/>
      <c r="J18" s="80"/>
    </row>
    <row r="19" spans="1:10">
      <c r="A19" s="80"/>
      <c r="B19" s="124" t="s">
        <v>273</v>
      </c>
      <c r="C19" s="124"/>
      <c r="D19" s="125"/>
      <c r="E19" s="124"/>
      <c r="F19" s="124"/>
      <c r="G19" s="124"/>
      <c r="H19" s="124"/>
      <c r="I19" s="124"/>
      <c r="J19" s="80"/>
    </row>
    <row r="20" spans="1:10">
      <c r="A20" s="80"/>
      <c r="B20" s="126" t="s">
        <v>272</v>
      </c>
      <c r="C20" s="124"/>
      <c r="D20" s="125"/>
      <c r="E20" s="124"/>
      <c r="F20" s="124"/>
      <c r="G20" s="124"/>
      <c r="H20" s="124"/>
      <c r="I20" s="124"/>
      <c r="J20" s="80"/>
    </row>
    <row r="21" spans="1:10">
      <c r="A21" s="80"/>
      <c r="B21" s="126"/>
      <c r="C21" s="124"/>
      <c r="D21" s="124"/>
      <c r="E21" s="124"/>
      <c r="F21" s="124"/>
      <c r="G21" s="124"/>
      <c r="H21" s="124"/>
      <c r="I21" s="124"/>
      <c r="J21" s="80"/>
    </row>
    <row r="22" spans="1:10">
      <c r="A22" s="80"/>
      <c r="B22" s="124"/>
      <c r="C22" s="124" t="s">
        <v>271</v>
      </c>
      <c r="D22" s="125"/>
      <c r="E22" s="124"/>
      <c r="F22" s="124"/>
      <c r="G22" s="124"/>
      <c r="H22" s="124"/>
      <c r="I22" s="124"/>
      <c r="J22" s="80"/>
    </row>
    <row r="23" spans="1:10">
      <c r="A23" s="80"/>
      <c r="B23" s="126" t="s">
        <v>270</v>
      </c>
      <c r="C23" s="124"/>
      <c r="D23" s="125"/>
      <c r="E23" s="124"/>
      <c r="F23" s="124"/>
      <c r="G23" s="124"/>
      <c r="H23" s="124"/>
      <c r="I23" s="124"/>
      <c r="J23" s="80"/>
    </row>
    <row r="24" spans="1:10">
      <c r="A24" s="80"/>
      <c r="B24" s="126"/>
      <c r="C24" s="124"/>
      <c r="D24" s="124"/>
      <c r="E24" s="124"/>
      <c r="F24" s="124"/>
      <c r="G24" s="124"/>
      <c r="H24" s="124"/>
      <c r="I24" s="124"/>
      <c r="J24" s="80"/>
    </row>
    <row r="25" spans="1:10">
      <c r="A25" s="80"/>
      <c r="B25" s="124"/>
      <c r="C25" s="124" t="s">
        <v>269</v>
      </c>
      <c r="D25" s="125"/>
      <c r="E25" s="124"/>
      <c r="F25" s="124"/>
      <c r="G25" s="124"/>
      <c r="H25" s="124"/>
      <c r="I25" s="124"/>
      <c r="J25" s="80"/>
    </row>
    <row r="26" spans="1:10">
      <c r="A26" s="80"/>
      <c r="B26" s="126" t="s">
        <v>268</v>
      </c>
      <c r="C26" s="124"/>
      <c r="D26" s="125"/>
      <c r="E26" s="124"/>
      <c r="F26" s="124"/>
      <c r="G26" s="124"/>
      <c r="H26" s="124"/>
      <c r="I26" s="124"/>
      <c r="J26" s="80"/>
    </row>
    <row r="27" spans="1:10">
      <c r="A27" s="80"/>
      <c r="B27" s="124" t="s">
        <v>267</v>
      </c>
      <c r="C27" s="124" t="s">
        <v>266</v>
      </c>
      <c r="D27" s="125"/>
      <c r="E27" s="124"/>
      <c r="F27" s="124"/>
      <c r="G27" s="124"/>
      <c r="H27" s="124"/>
      <c r="I27" s="124"/>
      <c r="J27" s="80"/>
    </row>
    <row r="28" spans="1:10">
      <c r="A28" s="80"/>
      <c r="B28" s="124"/>
      <c r="C28" s="126" t="s">
        <v>265</v>
      </c>
      <c r="D28" s="125"/>
      <c r="E28" s="124"/>
      <c r="F28" s="124"/>
      <c r="G28" s="124"/>
      <c r="H28" s="124"/>
      <c r="I28" s="124"/>
      <c r="J28" s="80"/>
    </row>
    <row r="29" spans="1:10">
      <c r="A29" s="80"/>
      <c r="B29" s="124"/>
      <c r="C29" s="126" t="s">
        <v>264</v>
      </c>
      <c r="D29" s="125"/>
      <c r="E29" s="124"/>
      <c r="F29" s="124"/>
      <c r="G29" s="124"/>
      <c r="H29" s="124"/>
      <c r="I29" s="124"/>
      <c r="J29" s="80"/>
    </row>
    <row r="30" spans="1:10">
      <c r="A30" s="80"/>
      <c r="B30" s="124"/>
      <c r="C30" s="126" t="s">
        <v>263</v>
      </c>
      <c r="D30" s="125"/>
      <c r="E30" s="124"/>
      <c r="F30" s="124"/>
      <c r="G30" s="124"/>
      <c r="H30" s="124"/>
      <c r="I30" s="124"/>
      <c r="J30" s="80"/>
    </row>
    <row r="31" spans="1:10">
      <c r="A31" s="80"/>
      <c r="B31" s="124"/>
      <c r="C31" s="126" t="s">
        <v>262</v>
      </c>
      <c r="D31" s="125"/>
      <c r="E31" s="124"/>
      <c r="F31" s="124"/>
      <c r="G31" s="124"/>
      <c r="H31" s="124"/>
      <c r="I31" s="124"/>
      <c r="J31" s="80"/>
    </row>
    <row r="32" spans="1:10">
      <c r="A32" s="80"/>
      <c r="B32" s="124"/>
      <c r="C32" s="126" t="s">
        <v>261</v>
      </c>
      <c r="D32" s="125"/>
      <c r="E32" s="124"/>
      <c r="F32" s="124"/>
      <c r="G32" s="124"/>
      <c r="H32" s="124"/>
      <c r="I32" s="124"/>
      <c r="J32" s="80"/>
    </row>
    <row r="33" spans="1:10">
      <c r="A33" s="80"/>
      <c r="B33" s="124"/>
      <c r="C33" s="126" t="s">
        <v>260</v>
      </c>
      <c r="D33" s="125"/>
      <c r="E33" s="124"/>
      <c r="F33" s="124"/>
      <c r="G33" s="124"/>
      <c r="H33" s="124"/>
      <c r="I33" s="124"/>
      <c r="J33" s="80"/>
    </row>
    <row r="34" spans="1:10">
      <c r="A34" s="80"/>
      <c r="B34" s="124"/>
      <c r="C34" s="126"/>
      <c r="D34" s="124"/>
      <c r="E34" s="124"/>
      <c r="F34" s="124"/>
      <c r="G34" s="124"/>
      <c r="H34" s="124"/>
      <c r="I34" s="124"/>
      <c r="J34" s="80"/>
    </row>
    <row r="35" spans="1:10">
      <c r="A35" s="80"/>
      <c r="B35" s="124"/>
      <c r="C35" s="124"/>
      <c r="D35" s="124"/>
      <c r="E35" s="124"/>
      <c r="F35" s="124"/>
      <c r="G35" s="124"/>
      <c r="H35" s="124"/>
      <c r="I35" s="124"/>
      <c r="J35" s="80"/>
    </row>
    <row r="36" spans="1:10" ht="15">
      <c r="A36" s="80"/>
      <c r="C36" s="129" t="s">
        <v>259</v>
      </c>
      <c r="D36" s="128" t="s">
        <v>258</v>
      </c>
      <c r="E36" s="127"/>
      <c r="F36" s="127"/>
      <c r="G36" s="124"/>
      <c r="H36" s="124"/>
      <c r="I36" s="124"/>
      <c r="J36" s="80"/>
    </row>
    <row r="37" spans="1:10">
      <c r="A37" s="80"/>
      <c r="B37" s="124"/>
      <c r="C37" s="124"/>
      <c r="D37" s="124"/>
      <c r="E37" s="124"/>
      <c r="F37" s="124"/>
      <c r="G37" s="124"/>
      <c r="H37" s="124"/>
      <c r="I37" s="124"/>
      <c r="J37" s="80"/>
    </row>
    <row r="38" spans="1:10">
      <c r="A38" s="80"/>
      <c r="B38" s="124"/>
      <c r="C38" s="126" t="s">
        <v>257</v>
      </c>
      <c r="D38" s="125"/>
      <c r="E38" s="124"/>
      <c r="F38" s="124"/>
      <c r="G38" s="124"/>
      <c r="H38" s="124"/>
      <c r="I38" s="124"/>
      <c r="J38" s="80"/>
    </row>
    <row r="39" spans="1:10">
      <c r="A39" s="80"/>
      <c r="B39" s="124"/>
      <c r="C39" s="124" t="s">
        <v>256</v>
      </c>
      <c r="D39" s="125"/>
      <c r="E39" s="124"/>
      <c r="F39" s="124"/>
      <c r="G39" s="124"/>
      <c r="H39" s="124"/>
      <c r="I39" s="124"/>
      <c r="J39" s="80"/>
    </row>
    <row r="40" spans="1:10">
      <c r="A40" s="80"/>
      <c r="B40" s="124" t="s">
        <v>255</v>
      </c>
      <c r="C40" s="124"/>
      <c r="D40" s="125"/>
      <c r="E40" s="124"/>
      <c r="F40" s="124"/>
      <c r="G40" s="124"/>
      <c r="H40" s="124"/>
      <c r="I40" s="124"/>
      <c r="J40" s="80"/>
    </row>
    <row r="41" spans="1:10">
      <c r="A41" s="80"/>
      <c r="B41" s="124"/>
      <c r="C41" s="124" t="s">
        <v>254</v>
      </c>
      <c r="D41" s="125"/>
      <c r="E41" s="124"/>
      <c r="F41" s="124"/>
      <c r="G41" s="124"/>
      <c r="H41" s="124"/>
      <c r="I41" s="124"/>
      <c r="J41" s="80"/>
    </row>
    <row r="42" spans="1:10">
      <c r="A42" s="80"/>
      <c r="B42" s="124" t="s">
        <v>253</v>
      </c>
      <c r="C42" s="124"/>
      <c r="D42" s="125"/>
      <c r="E42" s="124"/>
      <c r="F42" s="124"/>
      <c r="G42" s="124"/>
      <c r="H42" s="124"/>
      <c r="I42" s="124"/>
      <c r="J42" s="80"/>
    </row>
    <row r="43" spans="1:10">
      <c r="A43" s="80"/>
      <c r="B43" s="124"/>
      <c r="C43" s="124" t="s">
        <v>252</v>
      </c>
      <c r="D43" s="125"/>
      <c r="E43" s="124"/>
      <c r="F43" s="124"/>
      <c r="G43" s="124"/>
      <c r="H43" s="124"/>
      <c r="I43" s="124"/>
      <c r="J43" s="80"/>
    </row>
    <row r="44" spans="1:10">
      <c r="A44" s="80"/>
      <c r="B44" s="124" t="s">
        <v>251</v>
      </c>
      <c r="C44" s="124"/>
      <c r="D44" s="125"/>
      <c r="E44" s="124"/>
      <c r="F44" s="124"/>
      <c r="G44" s="124"/>
      <c r="H44" s="124"/>
      <c r="I44" s="124"/>
      <c r="J44" s="80"/>
    </row>
    <row r="45" spans="1:10">
      <c r="A45" s="80"/>
      <c r="B45" s="124"/>
      <c r="C45" s="124" t="s">
        <v>250</v>
      </c>
      <c r="D45" s="125"/>
      <c r="E45" s="124"/>
      <c r="F45" s="124"/>
      <c r="G45" s="124"/>
      <c r="H45" s="124"/>
      <c r="I45" s="124"/>
      <c r="J45" s="80"/>
    </row>
    <row r="46" spans="1:10">
      <c r="A46" s="80"/>
      <c r="B46" s="124" t="s">
        <v>249</v>
      </c>
      <c r="C46" s="124"/>
      <c r="D46" s="125"/>
      <c r="E46" s="124"/>
      <c r="F46" s="124"/>
      <c r="G46" s="124"/>
      <c r="H46" s="124"/>
      <c r="I46" s="124"/>
      <c r="J46" s="80"/>
    </row>
    <row r="47" spans="1:10">
      <c r="A47" s="80"/>
      <c r="B47" s="124" t="s">
        <v>248</v>
      </c>
      <c r="C47" s="124"/>
      <c r="D47" s="125"/>
      <c r="E47" s="124"/>
      <c r="F47" s="124"/>
      <c r="G47" s="124"/>
      <c r="H47" s="124"/>
      <c r="I47" s="124"/>
      <c r="J47" s="80"/>
    </row>
    <row r="48" spans="1:10">
      <c r="A48" s="80"/>
      <c r="B48" s="124" t="s">
        <v>247</v>
      </c>
      <c r="C48" s="124"/>
      <c r="D48" s="124"/>
      <c r="E48" s="124"/>
      <c r="F48" s="124"/>
      <c r="G48" s="124"/>
      <c r="H48" s="124"/>
      <c r="I48" s="124"/>
      <c r="J48" s="80"/>
    </row>
    <row r="49" spans="1:10">
      <c r="A49" s="80"/>
      <c r="B49" s="124"/>
      <c r="C49" s="124"/>
      <c r="D49" s="124"/>
      <c r="E49" s="124"/>
      <c r="F49" s="124"/>
      <c r="G49" s="124"/>
      <c r="H49" s="124"/>
      <c r="I49" s="124"/>
      <c r="J49" s="80"/>
    </row>
    <row r="50" spans="1:10">
      <c r="A50" s="80"/>
      <c r="B50" s="124"/>
      <c r="C50" s="124"/>
      <c r="D50" s="124"/>
      <c r="E50" s="124"/>
      <c r="F50" s="124"/>
      <c r="G50" s="124"/>
      <c r="H50" s="124"/>
      <c r="I50" s="124"/>
      <c r="J50" s="80"/>
    </row>
    <row r="51" spans="1:10">
      <c r="A51" s="80"/>
      <c r="B51" s="124"/>
      <c r="C51" s="124"/>
      <c r="D51" s="124"/>
      <c r="E51" s="124"/>
      <c r="F51" s="124"/>
      <c r="G51" s="124"/>
      <c r="H51" s="124"/>
      <c r="I51" s="124"/>
      <c r="J51" s="80"/>
    </row>
    <row r="52" spans="1:10">
      <c r="A52" s="80"/>
      <c r="B52" s="124"/>
      <c r="C52" s="123" t="s">
        <v>246</v>
      </c>
      <c r="J52" s="80"/>
    </row>
    <row r="53" spans="1:10">
      <c r="A53" s="80"/>
      <c r="B53" s="119" t="s">
        <v>245</v>
      </c>
      <c r="C53" s="123"/>
      <c r="J53" s="80"/>
    </row>
    <row r="54" spans="1:10">
      <c r="A54" s="80"/>
      <c r="B54" s="75"/>
      <c r="C54" s="123" t="s">
        <v>244</v>
      </c>
      <c r="J54" s="80"/>
    </row>
    <row r="55" spans="1:10">
      <c r="A55" s="80"/>
      <c r="B55" s="123" t="s">
        <v>369</v>
      </c>
      <c r="J55" s="80"/>
    </row>
    <row r="56" spans="1:10">
      <c r="A56" s="80"/>
      <c r="B56" s="75"/>
      <c r="C56" s="123" t="s">
        <v>243</v>
      </c>
      <c r="J56" s="80"/>
    </row>
    <row r="57" spans="1:10">
      <c r="A57" s="80"/>
      <c r="B57" s="75"/>
      <c r="C57" s="123"/>
      <c r="J57" s="80"/>
    </row>
    <row r="58" spans="1:10">
      <c r="A58" s="80"/>
      <c r="B58" s="75"/>
      <c r="C58" s="123"/>
      <c r="J58" s="80"/>
    </row>
    <row r="59" spans="1:10">
      <c r="A59" s="80"/>
      <c r="B59" s="79"/>
      <c r="C59" s="122"/>
      <c r="D59" s="78"/>
      <c r="E59" s="78"/>
      <c r="F59" s="78"/>
      <c r="G59" s="78"/>
      <c r="H59" s="78"/>
      <c r="I59" s="78"/>
      <c r="J59" s="76"/>
    </row>
    <row r="60" spans="1:10">
      <c r="A60" s="75"/>
      <c r="B60" s="75"/>
      <c r="C60" s="123"/>
      <c r="J60" s="75"/>
    </row>
    <row r="61" spans="1:10">
      <c r="A61" s="75"/>
      <c r="B61" s="78"/>
      <c r="C61" s="122"/>
      <c r="D61" s="78"/>
      <c r="E61" s="78"/>
      <c r="F61" s="78"/>
      <c r="G61" s="78"/>
      <c r="H61" s="78"/>
      <c r="I61" s="78"/>
      <c r="J61" s="78"/>
    </row>
    <row r="62" spans="1:10">
      <c r="A62" s="80"/>
      <c r="B62" s="75"/>
      <c r="C62" s="75"/>
      <c r="D62" s="119"/>
      <c r="E62" s="75"/>
      <c r="F62" s="75"/>
      <c r="G62" s="75"/>
      <c r="H62" s="75"/>
      <c r="I62" s="75"/>
      <c r="J62" s="80"/>
    </row>
    <row r="63" spans="1:10" ht="18">
      <c r="A63" s="80"/>
      <c r="B63" s="75"/>
      <c r="C63" s="82" t="s">
        <v>357</v>
      </c>
      <c r="D63" s="121"/>
      <c r="E63" s="121"/>
      <c r="F63" s="120"/>
      <c r="G63" s="75"/>
      <c r="H63" s="75"/>
      <c r="I63" s="75"/>
      <c r="J63" s="80"/>
    </row>
    <row r="64" spans="1:10" ht="14.25" customHeight="1">
      <c r="A64" s="80"/>
      <c r="B64" s="75"/>
      <c r="C64" s="82"/>
      <c r="D64" s="82"/>
      <c r="E64" s="121"/>
      <c r="F64" s="120"/>
      <c r="G64" s="75"/>
      <c r="H64" s="75"/>
      <c r="I64" s="75"/>
      <c r="J64" s="80"/>
    </row>
    <row r="65" spans="1:10" ht="18">
      <c r="A65" s="80"/>
      <c r="B65" s="75"/>
      <c r="C65" s="82"/>
      <c r="D65" s="96" t="s">
        <v>224</v>
      </c>
      <c r="E65" s="96"/>
      <c r="F65" s="96"/>
      <c r="G65" s="96"/>
      <c r="H65" s="96"/>
      <c r="J65" s="80"/>
    </row>
    <row r="66" spans="1:10">
      <c r="A66" s="80"/>
      <c r="B66" s="75"/>
      <c r="C66" s="75"/>
      <c r="D66" s="119"/>
      <c r="E66" s="75"/>
      <c r="F66" s="75"/>
      <c r="G66" s="75"/>
      <c r="H66" s="75"/>
      <c r="I66" s="75"/>
      <c r="J66" s="80"/>
    </row>
    <row r="67" spans="1:10" ht="15">
      <c r="A67" s="80"/>
      <c r="B67" s="75"/>
      <c r="C67" s="118" t="s">
        <v>242</v>
      </c>
      <c r="D67" s="118" t="s">
        <v>241</v>
      </c>
      <c r="E67" s="118"/>
      <c r="F67" s="118"/>
      <c r="G67" s="118"/>
      <c r="H67" s="118"/>
      <c r="I67" s="75"/>
      <c r="J67" s="80"/>
    </row>
    <row r="68" spans="1:10" ht="15">
      <c r="A68" s="80"/>
      <c r="B68" s="75"/>
      <c r="C68" s="104"/>
      <c r="D68" s="75"/>
      <c r="E68" s="75"/>
      <c r="F68" s="75"/>
      <c r="G68" s="75"/>
      <c r="H68" s="75"/>
      <c r="I68" s="75"/>
      <c r="J68" s="80"/>
    </row>
    <row r="69" spans="1:10">
      <c r="A69" s="80"/>
      <c r="B69" s="97"/>
      <c r="C69" s="97"/>
      <c r="D69" s="97"/>
      <c r="E69" s="117" t="s">
        <v>240</v>
      </c>
      <c r="F69" s="97"/>
      <c r="G69" s="97"/>
      <c r="H69" s="97" t="s">
        <v>388</v>
      </c>
      <c r="I69" s="97">
        <v>3282</v>
      </c>
      <c r="J69" s="83"/>
    </row>
    <row r="70" spans="1:10">
      <c r="A70" s="80"/>
      <c r="B70" s="97"/>
      <c r="C70" s="97"/>
      <c r="D70" s="97"/>
      <c r="E70" s="117"/>
      <c r="F70" s="97"/>
      <c r="G70" s="97"/>
      <c r="H70" s="97" t="s">
        <v>389</v>
      </c>
      <c r="I70" s="97">
        <v>2957</v>
      </c>
      <c r="J70" s="83"/>
    </row>
    <row r="71" spans="1:10">
      <c r="A71" s="80"/>
      <c r="B71" s="98">
        <v>1</v>
      </c>
      <c r="C71" s="98" t="s">
        <v>239</v>
      </c>
      <c r="D71" s="98"/>
      <c r="E71" s="98"/>
      <c r="F71" s="98"/>
      <c r="G71" s="114"/>
      <c r="H71" s="97" t="s">
        <v>390</v>
      </c>
      <c r="I71" s="242">
        <v>557827</v>
      </c>
      <c r="J71" s="83"/>
    </row>
    <row r="72" spans="1:10">
      <c r="A72" s="80"/>
      <c r="B72" s="97"/>
      <c r="C72" s="97" t="s">
        <v>184</v>
      </c>
      <c r="D72" s="97" t="s">
        <v>183</v>
      </c>
      <c r="E72" s="116"/>
      <c r="F72" s="116">
        <v>564600</v>
      </c>
      <c r="G72" s="97"/>
      <c r="H72" s="97" t="s">
        <v>391</v>
      </c>
      <c r="I72" s="116">
        <v>168</v>
      </c>
      <c r="J72" s="83"/>
    </row>
    <row r="73" spans="1:10">
      <c r="A73" s="80"/>
      <c r="B73" s="97"/>
      <c r="C73" s="97" t="s">
        <v>186</v>
      </c>
      <c r="D73" s="97" t="s">
        <v>185</v>
      </c>
      <c r="E73" s="116"/>
      <c r="F73" s="116">
        <v>726780</v>
      </c>
      <c r="G73" s="97"/>
      <c r="H73" s="97" t="s">
        <v>392</v>
      </c>
      <c r="I73" s="115">
        <v>366</v>
      </c>
      <c r="J73" s="83"/>
    </row>
    <row r="74" spans="1:10">
      <c r="A74" s="80"/>
      <c r="B74" s="97"/>
      <c r="C74" s="97"/>
      <c r="D74" s="97"/>
      <c r="E74" s="114" t="s">
        <v>212</v>
      </c>
      <c r="F74" s="113">
        <f>SUM(F72:F73)</f>
        <v>1291380</v>
      </c>
      <c r="G74" s="97"/>
      <c r="H74" s="107" t="s">
        <v>212</v>
      </c>
      <c r="I74" s="106">
        <f>SUM(I69:I73)</f>
        <v>564600</v>
      </c>
      <c r="J74" s="83"/>
    </row>
    <row r="75" spans="1:10">
      <c r="A75" s="80"/>
      <c r="B75" s="97"/>
      <c r="C75" s="97"/>
      <c r="D75" s="97"/>
      <c r="E75" s="112"/>
      <c r="F75" s="97"/>
      <c r="G75" s="97"/>
      <c r="H75" s="97"/>
      <c r="I75" s="97"/>
      <c r="J75" s="83"/>
    </row>
    <row r="76" spans="1:10">
      <c r="A76" s="80"/>
      <c r="B76" s="89">
        <v>2</v>
      </c>
      <c r="C76" s="89" t="s">
        <v>238</v>
      </c>
      <c r="D76" s="89"/>
      <c r="E76" s="89"/>
      <c r="F76" s="89"/>
      <c r="G76" s="84"/>
      <c r="J76" s="80"/>
    </row>
    <row r="77" spans="1:10" ht="15">
      <c r="A77" s="80"/>
      <c r="C77" s="97" t="s">
        <v>186</v>
      </c>
      <c r="D77" s="97" t="s">
        <v>295</v>
      </c>
      <c r="E77" s="97"/>
      <c r="F77" s="154">
        <f>Aktivet!B10</f>
        <v>7508820</v>
      </c>
      <c r="G77" s="97" t="s">
        <v>314</v>
      </c>
      <c r="H77" s="97"/>
      <c r="I77" s="111"/>
      <c r="J77" s="110"/>
    </row>
    <row r="78" spans="1:10" ht="15">
      <c r="A78" s="80"/>
      <c r="C78" s="97" t="s">
        <v>294</v>
      </c>
      <c r="D78" s="97"/>
      <c r="E78" s="97"/>
      <c r="F78" s="154">
        <v>588524</v>
      </c>
      <c r="G78" s="97" t="s">
        <v>364</v>
      </c>
      <c r="H78" s="97"/>
      <c r="I78" s="111"/>
      <c r="J78" s="110"/>
    </row>
    <row r="79" spans="1:10" ht="15">
      <c r="A79" s="80"/>
      <c r="C79" s="97"/>
      <c r="D79" s="97"/>
      <c r="E79" s="107" t="s">
        <v>212</v>
      </c>
      <c r="F79" s="155">
        <f>SUM(F77:F78)</f>
        <v>8097344</v>
      </c>
      <c r="G79" s="97"/>
      <c r="H79" s="97"/>
      <c r="I79" s="111"/>
      <c r="J79" s="110"/>
    </row>
    <row r="80" spans="1:10">
      <c r="A80" s="80"/>
      <c r="B80" s="98">
        <v>3</v>
      </c>
      <c r="C80" s="89" t="s">
        <v>237</v>
      </c>
      <c r="D80" s="84"/>
      <c r="E80" s="84"/>
      <c r="F80" s="140"/>
      <c r="G80" s="84"/>
      <c r="H80" s="84"/>
      <c r="I80" s="84"/>
      <c r="J80" s="83"/>
    </row>
    <row r="81" spans="1:21">
      <c r="A81" s="80"/>
      <c r="B81" s="98"/>
      <c r="C81" s="89" t="s">
        <v>184</v>
      </c>
      <c r="D81" s="84" t="s">
        <v>296</v>
      </c>
      <c r="E81" s="84"/>
      <c r="F81" s="156">
        <f>Aktivet!B16</f>
        <v>0</v>
      </c>
      <c r="G81" s="84" t="s">
        <v>302</v>
      </c>
      <c r="H81" s="84"/>
      <c r="I81" s="84"/>
      <c r="J81" s="83"/>
    </row>
    <row r="82" spans="1:21">
      <c r="A82" s="80"/>
      <c r="B82" s="98"/>
      <c r="C82" s="89" t="s">
        <v>297</v>
      </c>
      <c r="D82" s="89" t="s">
        <v>236</v>
      </c>
      <c r="E82" s="89"/>
      <c r="F82" s="156">
        <f>Aktivet!B18</f>
        <v>0</v>
      </c>
      <c r="G82" s="84" t="s">
        <v>301</v>
      </c>
      <c r="H82" s="84"/>
      <c r="I82" s="84"/>
      <c r="J82" s="83"/>
    </row>
    <row r="83" spans="1:21">
      <c r="A83" s="80"/>
      <c r="B83" s="98"/>
      <c r="C83" s="89" t="s">
        <v>187</v>
      </c>
      <c r="D83" s="84" t="s">
        <v>298</v>
      </c>
      <c r="E83" s="84"/>
      <c r="F83" s="156">
        <f>Aktivet!B22</f>
        <v>0</v>
      </c>
      <c r="G83" s="84" t="s">
        <v>303</v>
      </c>
      <c r="H83" s="84"/>
      <c r="I83" s="84"/>
      <c r="J83" s="83"/>
    </row>
    <row r="84" spans="1:21">
      <c r="A84" s="80"/>
      <c r="B84" s="97"/>
      <c r="C84" s="89" t="s">
        <v>299</v>
      </c>
      <c r="D84" s="89" t="s">
        <v>300</v>
      </c>
      <c r="E84" s="89"/>
      <c r="F84" s="156">
        <f>Aktivet!B23</f>
        <v>0</v>
      </c>
      <c r="G84" s="84" t="s">
        <v>304</v>
      </c>
      <c r="H84" s="84"/>
      <c r="I84" s="84"/>
      <c r="J84" s="83"/>
    </row>
    <row r="85" spans="1:21" ht="15">
      <c r="A85" s="80"/>
      <c r="B85" s="97"/>
      <c r="C85" s="89"/>
      <c r="D85" s="84"/>
      <c r="E85" s="87" t="s">
        <v>212</v>
      </c>
      <c r="F85" s="157">
        <f>SUM(F81:F84)</f>
        <v>0</v>
      </c>
      <c r="G85" s="84"/>
      <c r="H85" s="84"/>
      <c r="I85" s="84"/>
      <c r="J85" s="83"/>
      <c r="M85" s="224"/>
      <c r="N85" s="224"/>
      <c r="O85" s="224"/>
      <c r="P85" s="224"/>
      <c r="Q85" s="224"/>
      <c r="R85" s="224"/>
      <c r="S85" s="224"/>
      <c r="T85" s="224"/>
      <c r="U85" s="224"/>
    </row>
    <row r="86" spans="1:21" ht="15">
      <c r="A86" s="80"/>
      <c r="B86" s="97"/>
      <c r="C86" s="89"/>
      <c r="D86" s="84"/>
      <c r="E86" s="84"/>
      <c r="F86" s="84"/>
      <c r="G86" s="84"/>
      <c r="H86" s="84"/>
      <c r="I86" s="84"/>
      <c r="J86" s="83"/>
      <c r="M86" s="224"/>
      <c r="N86" s="224"/>
      <c r="O86" s="224"/>
      <c r="P86" s="224"/>
      <c r="Q86" s="224"/>
      <c r="R86" s="224"/>
      <c r="S86" s="224"/>
      <c r="T86" s="224"/>
      <c r="U86" s="224"/>
    </row>
    <row r="87" spans="1:21" ht="15">
      <c r="A87" s="80"/>
      <c r="B87" s="97">
        <v>4</v>
      </c>
      <c r="C87" s="89" t="s">
        <v>235</v>
      </c>
      <c r="D87" s="89"/>
      <c r="E87" s="89"/>
      <c r="F87" s="84"/>
      <c r="G87" s="84"/>
      <c r="H87" s="84"/>
      <c r="I87" s="84"/>
      <c r="J87" s="83"/>
      <c r="K87" s="84"/>
      <c r="L87" s="84"/>
      <c r="M87" s="224"/>
      <c r="N87" s="224"/>
      <c r="O87" s="224"/>
      <c r="P87" s="224"/>
      <c r="Q87" s="224"/>
      <c r="R87" s="224"/>
      <c r="S87" s="224"/>
      <c r="T87" s="224"/>
      <c r="U87" s="224"/>
    </row>
    <row r="88" spans="1:21" ht="15">
      <c r="A88" s="80"/>
      <c r="B88" s="97"/>
      <c r="C88" s="84" t="s">
        <v>234</v>
      </c>
      <c r="D88" s="84"/>
      <c r="E88" s="84"/>
      <c r="F88" s="84"/>
      <c r="G88" s="84"/>
      <c r="H88" s="84"/>
      <c r="I88" s="84"/>
      <c r="J88" s="83"/>
      <c r="K88" s="84"/>
      <c r="L88" s="84"/>
      <c r="M88" s="224"/>
      <c r="N88" s="224"/>
      <c r="O88" s="224"/>
      <c r="P88" s="224"/>
      <c r="Q88" s="224"/>
      <c r="R88" s="224"/>
      <c r="S88" s="224"/>
      <c r="T88" s="224"/>
      <c r="U88" s="224"/>
    </row>
    <row r="89" spans="1:21" ht="15">
      <c r="A89" s="80"/>
      <c r="B89" s="75"/>
      <c r="C89" s="84" t="s">
        <v>233</v>
      </c>
      <c r="D89" s="84"/>
      <c r="E89" s="84"/>
      <c r="F89" s="136"/>
      <c r="G89" s="84"/>
      <c r="H89" s="84"/>
      <c r="I89" s="84"/>
      <c r="J89" s="83"/>
      <c r="K89" s="84"/>
      <c r="L89" s="84"/>
      <c r="M89" s="224"/>
      <c r="N89" s="224"/>
      <c r="O89" s="224"/>
      <c r="P89" s="224"/>
      <c r="Q89" s="224"/>
      <c r="R89" s="224"/>
      <c r="S89" s="224"/>
      <c r="T89" s="224"/>
      <c r="U89" s="224"/>
    </row>
    <row r="90" spans="1:21" ht="15">
      <c r="A90" s="80"/>
      <c r="B90" s="75"/>
      <c r="C90" s="156">
        <v>1</v>
      </c>
      <c r="D90" s="156" t="s">
        <v>232</v>
      </c>
      <c r="E90" s="156"/>
      <c r="F90" s="156">
        <v>651154</v>
      </c>
      <c r="G90" s="91"/>
      <c r="H90" s="91"/>
      <c r="I90" s="109"/>
      <c r="J90" s="83"/>
      <c r="K90" s="84"/>
      <c r="L90" s="84"/>
      <c r="M90" s="224"/>
      <c r="N90" s="224"/>
      <c r="O90" s="224"/>
      <c r="P90" s="224"/>
      <c r="Q90" s="224"/>
      <c r="R90" s="224"/>
      <c r="S90" s="224"/>
      <c r="T90" s="224"/>
      <c r="U90" s="224"/>
    </row>
    <row r="91" spans="1:21" ht="15">
      <c r="A91" s="80"/>
      <c r="B91" s="75"/>
      <c r="C91" s="156">
        <v>2</v>
      </c>
      <c r="D91" s="156" t="s">
        <v>231</v>
      </c>
      <c r="E91" s="156"/>
      <c r="F91" s="156">
        <v>2272800</v>
      </c>
      <c r="G91" s="91"/>
      <c r="H91" s="91"/>
      <c r="I91" s="109"/>
      <c r="J91" s="83"/>
      <c r="K91" s="84"/>
      <c r="L91" s="84"/>
      <c r="M91" s="163"/>
      <c r="N91" s="248"/>
      <c r="O91" s="163"/>
      <c r="P91" s="163"/>
      <c r="Q91" s="163"/>
      <c r="R91" s="163"/>
      <c r="S91" s="163"/>
      <c r="T91" s="248"/>
      <c r="U91" s="224"/>
    </row>
    <row r="92" spans="1:21" ht="15">
      <c r="A92" s="80"/>
      <c r="B92" s="75"/>
      <c r="C92" s="156">
        <v>3</v>
      </c>
      <c r="D92" s="156" t="s">
        <v>305</v>
      </c>
      <c r="E92" s="156"/>
      <c r="F92" s="156"/>
      <c r="G92" s="91"/>
      <c r="H92" s="91"/>
      <c r="I92" s="109"/>
      <c r="J92" s="83"/>
      <c r="K92" s="84"/>
      <c r="L92" s="84"/>
      <c r="M92" s="163"/>
      <c r="N92" s="248"/>
      <c r="O92" s="163"/>
      <c r="P92" s="163"/>
      <c r="Q92" s="163"/>
      <c r="R92" s="163"/>
      <c r="S92" s="163"/>
      <c r="T92" s="248"/>
      <c r="U92" s="224"/>
    </row>
    <row r="93" spans="1:21" ht="15">
      <c r="A93" s="80"/>
      <c r="B93" s="75"/>
      <c r="C93" s="156">
        <v>4</v>
      </c>
      <c r="D93" s="156" t="s">
        <v>402</v>
      </c>
      <c r="E93" s="156"/>
      <c r="F93" s="156">
        <v>6257350</v>
      </c>
      <c r="G93" s="91"/>
      <c r="H93" s="91"/>
      <c r="I93" s="109"/>
      <c r="J93" s="83"/>
      <c r="K93" s="84"/>
      <c r="L93" s="84"/>
      <c r="M93" s="163"/>
      <c r="N93" s="248"/>
      <c r="O93" s="163"/>
      <c r="P93" s="163"/>
      <c r="Q93" s="163"/>
      <c r="R93" s="163"/>
      <c r="S93" s="163"/>
      <c r="T93" s="248"/>
      <c r="U93" s="224"/>
    </row>
    <row r="94" spans="1:21" ht="15">
      <c r="A94" s="80"/>
      <c r="B94" s="75"/>
      <c r="C94" s="156"/>
      <c r="D94" s="156"/>
      <c r="E94" s="158" t="s">
        <v>212</v>
      </c>
      <c r="F94" s="156">
        <f>SUM(F90:F93)</f>
        <v>9181304</v>
      </c>
      <c r="G94" s="89"/>
      <c r="H94" s="88"/>
      <c r="I94" s="108"/>
      <c r="J94" s="83"/>
      <c r="K94" s="84"/>
      <c r="L94" s="84"/>
      <c r="M94" s="163"/>
      <c r="N94" s="248"/>
      <c r="O94" s="163"/>
      <c r="P94" s="163"/>
      <c r="Q94" s="163"/>
      <c r="R94" s="163"/>
      <c r="S94" s="163"/>
      <c r="T94" s="248"/>
      <c r="U94" s="224"/>
    </row>
    <row r="95" spans="1:21" ht="15">
      <c r="A95" s="80"/>
      <c r="B95" s="89">
        <v>5</v>
      </c>
      <c r="C95" s="89" t="s">
        <v>230</v>
      </c>
      <c r="D95" s="89"/>
      <c r="E95" s="89"/>
      <c r="F95" s="136"/>
      <c r="G95" s="84"/>
      <c r="H95" s="84"/>
      <c r="I95" s="84"/>
      <c r="J95" s="83"/>
      <c r="K95" s="84"/>
      <c r="L95" s="84"/>
      <c r="M95" s="163"/>
      <c r="N95" s="248"/>
      <c r="O95" s="163"/>
      <c r="P95" s="163"/>
      <c r="Q95" s="163"/>
      <c r="R95" s="163"/>
      <c r="S95" s="163"/>
      <c r="T95" s="248"/>
      <c r="U95" s="224"/>
    </row>
    <row r="96" spans="1:21" ht="15">
      <c r="A96" s="80"/>
      <c r="B96" s="84"/>
      <c r="C96" s="84"/>
      <c r="D96" s="84"/>
      <c r="E96" s="84"/>
      <c r="F96" s="84"/>
      <c r="G96" s="84"/>
      <c r="H96" s="90"/>
      <c r="I96" s="84"/>
      <c r="J96" s="83"/>
      <c r="K96" s="84"/>
      <c r="L96" s="84"/>
      <c r="M96" s="163"/>
      <c r="N96" s="248"/>
      <c r="O96" s="163"/>
      <c r="P96" s="163"/>
      <c r="Q96" s="163"/>
      <c r="R96" s="163"/>
      <c r="S96" s="163"/>
      <c r="T96" s="248"/>
      <c r="U96" s="224"/>
    </row>
    <row r="97" spans="1:21" ht="15">
      <c r="A97" s="80"/>
      <c r="B97" s="84"/>
      <c r="C97" s="84" t="s">
        <v>184</v>
      </c>
      <c r="D97" s="84" t="s">
        <v>307</v>
      </c>
      <c r="E97" s="84"/>
      <c r="F97" s="84"/>
      <c r="G97" s="140">
        <f>-Pasivi!B6</f>
        <v>0</v>
      </c>
      <c r="H97" s="90"/>
      <c r="I97" s="84"/>
      <c r="J97" s="83"/>
      <c r="K97" s="84"/>
      <c r="L97" s="84"/>
      <c r="M97" s="163"/>
      <c r="N97" s="163"/>
      <c r="O97" s="163"/>
      <c r="P97" s="163"/>
      <c r="Q97" s="163"/>
      <c r="R97" s="163"/>
      <c r="S97" s="163"/>
      <c r="T97" s="248"/>
      <c r="U97" s="224"/>
    </row>
    <row r="98" spans="1:21" ht="15">
      <c r="A98" s="80"/>
      <c r="B98" s="84"/>
      <c r="C98" s="84"/>
      <c r="D98" s="84"/>
      <c r="E98" s="84"/>
      <c r="F98" s="87" t="s">
        <v>212</v>
      </c>
      <c r="G98" s="159">
        <f>G97</f>
        <v>0</v>
      </c>
      <c r="H98" s="90"/>
      <c r="I98" s="84"/>
      <c r="J98" s="83"/>
      <c r="K98" s="84"/>
      <c r="L98" s="84"/>
      <c r="M98" s="224"/>
      <c r="N98" s="163"/>
      <c r="O98" s="224"/>
      <c r="P98" s="224"/>
      <c r="Q98" s="224"/>
      <c r="R98" s="224"/>
      <c r="S98" s="224"/>
      <c r="T98" s="248"/>
      <c r="U98" s="224"/>
    </row>
    <row r="99" spans="1:21" ht="15">
      <c r="A99" s="80"/>
      <c r="B99" s="84"/>
      <c r="C99" s="84"/>
      <c r="D99" s="84"/>
      <c r="E99" s="84"/>
      <c r="F99" s="87"/>
      <c r="G99" s="159"/>
      <c r="H99" s="90"/>
      <c r="I99" s="84"/>
      <c r="J99" s="83"/>
      <c r="K99" s="84"/>
      <c r="L99" s="84"/>
      <c r="M99" s="163"/>
      <c r="N99" s="163"/>
      <c r="O99" s="224"/>
      <c r="P99" s="224"/>
      <c r="Q99" s="224"/>
      <c r="R99" s="224"/>
      <c r="S99" s="224"/>
      <c r="T99" s="248"/>
      <c r="U99" s="224"/>
    </row>
    <row r="100" spans="1:21" ht="15">
      <c r="A100" s="80"/>
      <c r="B100" s="84"/>
      <c r="C100" s="84" t="s">
        <v>297</v>
      </c>
      <c r="D100" s="84" t="s">
        <v>312</v>
      </c>
      <c r="E100" s="84"/>
      <c r="F100" s="87"/>
      <c r="G100" s="159">
        <v>7508820</v>
      </c>
      <c r="H100" s="162" t="s">
        <v>313</v>
      </c>
      <c r="I100" s="84"/>
      <c r="J100" s="83"/>
      <c r="K100" s="84"/>
      <c r="L100" s="84"/>
      <c r="M100" s="224"/>
      <c r="N100" s="163"/>
      <c r="O100" s="224"/>
      <c r="P100" s="224"/>
      <c r="Q100" s="224"/>
      <c r="R100" s="224"/>
      <c r="S100" s="224"/>
      <c r="T100" s="163"/>
      <c r="U100" s="224"/>
    </row>
    <row r="101" spans="1:21" ht="15">
      <c r="A101" s="80"/>
      <c r="B101" s="84"/>
      <c r="C101" s="89" t="s">
        <v>229</v>
      </c>
      <c r="D101" s="89"/>
      <c r="E101" s="89"/>
      <c r="F101" s="89"/>
      <c r="G101" s="84"/>
      <c r="H101" s="84"/>
      <c r="I101" s="84"/>
      <c r="J101" s="83"/>
      <c r="K101" s="84"/>
      <c r="L101" s="84"/>
      <c r="M101" s="224"/>
      <c r="N101" s="224"/>
      <c r="O101" s="224"/>
      <c r="P101" s="224"/>
      <c r="Q101" s="224"/>
      <c r="R101" s="224"/>
      <c r="S101" s="224"/>
      <c r="T101" s="224"/>
      <c r="U101" s="224"/>
    </row>
    <row r="102" spans="1:21" ht="15">
      <c r="A102" s="80"/>
      <c r="B102" s="84"/>
      <c r="C102" s="97"/>
      <c r="D102" s="97" t="s">
        <v>308</v>
      </c>
      <c r="E102" s="97"/>
      <c r="F102" s="84"/>
      <c r="G102" s="156"/>
      <c r="H102" s="97"/>
      <c r="I102" s="97"/>
      <c r="J102" s="83"/>
      <c r="K102" s="84"/>
      <c r="L102" s="84"/>
      <c r="M102" s="224"/>
      <c r="N102" s="224"/>
      <c r="O102" s="224"/>
      <c r="P102" s="224"/>
      <c r="Q102" s="224"/>
      <c r="R102" s="224"/>
      <c r="S102" s="224"/>
      <c r="T102" s="224"/>
      <c r="U102" s="224"/>
    </row>
    <row r="103" spans="1:21" ht="15">
      <c r="A103" s="80"/>
      <c r="B103" s="84"/>
      <c r="C103" s="97"/>
      <c r="D103" s="97" t="s">
        <v>309</v>
      </c>
      <c r="E103" s="97"/>
      <c r="F103" s="84"/>
      <c r="G103" s="156">
        <v>24861</v>
      </c>
      <c r="H103" s="97"/>
      <c r="I103" s="97"/>
      <c r="J103" s="83"/>
      <c r="K103" s="84"/>
      <c r="L103" s="84"/>
      <c r="M103" s="224"/>
      <c r="N103" s="225"/>
      <c r="O103" s="225"/>
      <c r="P103" s="225"/>
      <c r="Q103" s="224"/>
      <c r="R103" s="224"/>
      <c r="S103" s="224"/>
      <c r="T103" s="226"/>
      <c r="U103" s="224"/>
    </row>
    <row r="104" spans="1:21" ht="15">
      <c r="A104" s="80"/>
      <c r="B104" s="84"/>
      <c r="C104" s="97"/>
      <c r="D104" s="97"/>
      <c r="E104" s="97"/>
      <c r="F104" s="87" t="s">
        <v>212</v>
      </c>
      <c r="G104" s="158">
        <f>SUM(G102:G103)</f>
        <v>24861</v>
      </c>
      <c r="H104" s="97"/>
      <c r="I104" s="97"/>
      <c r="J104" s="83"/>
      <c r="K104" s="84"/>
      <c r="L104" s="84"/>
      <c r="M104" s="224"/>
      <c r="N104" s="225"/>
      <c r="O104" s="224"/>
      <c r="P104" s="224"/>
      <c r="Q104" s="224"/>
      <c r="R104" s="224"/>
      <c r="S104" s="224"/>
      <c r="T104" s="226"/>
      <c r="U104" s="224"/>
    </row>
    <row r="105" spans="1:21" ht="15">
      <c r="A105" s="80"/>
      <c r="B105" s="97"/>
      <c r="C105" s="98" t="s">
        <v>228</v>
      </c>
      <c r="D105" s="98"/>
      <c r="E105" s="97"/>
      <c r="F105" s="97"/>
      <c r="G105" s="97"/>
      <c r="H105" s="97"/>
      <c r="I105" s="97"/>
      <c r="J105" s="83"/>
      <c r="K105" s="84"/>
      <c r="L105" s="84"/>
      <c r="M105" s="224"/>
      <c r="N105" s="225"/>
      <c r="O105" s="224"/>
      <c r="P105" s="224"/>
      <c r="Q105" s="224"/>
      <c r="R105" s="224"/>
      <c r="S105" s="224"/>
      <c r="T105" s="226"/>
      <c r="U105" s="224"/>
    </row>
    <row r="106" spans="1:21" ht="15">
      <c r="A106" s="80"/>
      <c r="B106" s="97"/>
      <c r="C106" s="97">
        <v>1</v>
      </c>
      <c r="D106" s="97" t="s">
        <v>310</v>
      </c>
      <c r="E106" s="97"/>
      <c r="F106" s="97"/>
      <c r="G106" s="161"/>
      <c r="H106" s="97"/>
      <c r="I106" s="97"/>
      <c r="J106" s="83"/>
      <c r="K106" s="84"/>
      <c r="L106" s="84"/>
      <c r="M106" s="224"/>
      <c r="N106" s="225"/>
      <c r="O106" s="224"/>
      <c r="P106" s="224"/>
      <c r="Q106" s="224"/>
      <c r="R106" s="224"/>
      <c r="S106" s="224"/>
      <c r="T106" s="226"/>
      <c r="U106" s="224"/>
    </row>
    <row r="107" spans="1:21" ht="15">
      <c r="A107" s="80"/>
      <c r="B107" s="97"/>
      <c r="C107" s="97">
        <v>2</v>
      </c>
      <c r="D107" s="97" t="s">
        <v>311</v>
      </c>
      <c r="E107" s="98"/>
      <c r="F107" s="107"/>
      <c r="G107" s="161"/>
      <c r="H107" s="97"/>
      <c r="I107" s="97"/>
      <c r="J107" s="83"/>
      <c r="K107" s="84"/>
      <c r="L107" s="84"/>
      <c r="M107" s="224"/>
      <c r="N107" s="224"/>
      <c r="O107" s="224"/>
      <c r="P107" s="224"/>
      <c r="Q107" s="224"/>
      <c r="R107" s="224"/>
      <c r="S107" s="224"/>
      <c r="T107" s="224"/>
      <c r="U107" s="224"/>
    </row>
    <row r="108" spans="1:21" ht="15">
      <c r="A108" s="80"/>
      <c r="B108" s="75"/>
      <c r="C108" s="97"/>
      <c r="D108" s="97"/>
      <c r="E108" s="98"/>
      <c r="F108" s="107" t="s">
        <v>212</v>
      </c>
      <c r="G108" s="155">
        <f>G106+G107</f>
        <v>0</v>
      </c>
      <c r="H108" s="98"/>
      <c r="I108" s="98"/>
      <c r="J108" s="105"/>
      <c r="K108" s="84"/>
      <c r="M108" s="224"/>
      <c r="N108" s="224"/>
      <c r="O108" s="224"/>
      <c r="P108" s="224"/>
      <c r="Q108" s="224"/>
      <c r="R108" s="224"/>
      <c r="S108" s="225"/>
      <c r="T108" s="224"/>
      <c r="U108" s="224"/>
    </row>
    <row r="109" spans="1:21" ht="15">
      <c r="A109" s="80"/>
      <c r="B109" s="75"/>
      <c r="C109" s="97"/>
      <c r="D109" s="97"/>
      <c r="E109" s="98"/>
      <c r="F109" s="107"/>
      <c r="G109" s="106"/>
      <c r="H109" s="98"/>
      <c r="I109" s="98"/>
      <c r="J109" s="105"/>
      <c r="K109" s="84"/>
      <c r="M109" s="224"/>
      <c r="N109" s="224"/>
      <c r="O109" s="224"/>
      <c r="P109" s="224"/>
      <c r="Q109" s="224"/>
      <c r="R109" s="224"/>
      <c r="S109" s="224"/>
      <c r="T109" s="225"/>
      <c r="U109" s="224"/>
    </row>
    <row r="110" spans="1:21" ht="15">
      <c r="A110" s="80"/>
      <c r="B110" s="75"/>
      <c r="C110" s="98" t="s">
        <v>188</v>
      </c>
      <c r="D110" s="98" t="s">
        <v>227</v>
      </c>
      <c r="E110" s="98"/>
      <c r="F110" s="107"/>
      <c r="G110" s="155">
        <f>Pasivi!B14</f>
        <v>0</v>
      </c>
      <c r="H110" s="98"/>
      <c r="I110" s="98"/>
      <c r="J110" s="105"/>
      <c r="K110" s="84"/>
      <c r="M110" s="224"/>
      <c r="N110" s="224"/>
      <c r="O110" s="224"/>
      <c r="P110" s="224"/>
      <c r="Q110" s="224"/>
      <c r="R110" s="224"/>
      <c r="S110" s="224"/>
      <c r="T110" s="226"/>
      <c r="U110" s="224"/>
    </row>
    <row r="111" spans="1:21" ht="15.75">
      <c r="A111" s="80"/>
      <c r="B111" s="75"/>
      <c r="C111" s="104"/>
      <c r="D111" s="75"/>
      <c r="E111" s="75"/>
      <c r="F111" s="75"/>
      <c r="G111" s="160"/>
      <c r="H111" s="98"/>
      <c r="I111" s="98"/>
      <c r="J111" s="105"/>
      <c r="K111" s="84"/>
      <c r="M111" s="224"/>
      <c r="N111" s="225"/>
      <c r="O111" s="224"/>
      <c r="P111" s="225"/>
      <c r="Q111" s="224"/>
      <c r="R111" s="224"/>
      <c r="S111" s="224"/>
      <c r="T111" s="225"/>
      <c r="U111" s="224"/>
    </row>
    <row r="112" spans="1:21" ht="12.75" customHeight="1">
      <c r="A112" s="80"/>
      <c r="B112" s="75"/>
      <c r="C112" s="89">
        <v>6</v>
      </c>
      <c r="D112" s="89" t="s">
        <v>315</v>
      </c>
      <c r="E112" s="89"/>
      <c r="F112" s="84"/>
      <c r="G112" s="140">
        <f>Pasivi!B37</f>
        <v>100000</v>
      </c>
      <c r="H112" s="75"/>
      <c r="I112" s="75"/>
      <c r="J112" s="80"/>
    </row>
    <row r="113" spans="1:11">
      <c r="A113" s="80"/>
      <c r="B113" s="89"/>
      <c r="C113" s="89">
        <v>8</v>
      </c>
      <c r="D113" s="89" t="s">
        <v>226</v>
      </c>
      <c r="E113" s="84"/>
      <c r="F113" s="84"/>
      <c r="G113" s="140"/>
      <c r="H113" s="84"/>
      <c r="I113" s="84"/>
      <c r="J113" s="83"/>
      <c r="K113" s="84"/>
    </row>
    <row r="114" spans="1:11">
      <c r="A114" s="80"/>
      <c r="B114" s="89"/>
      <c r="C114" s="89"/>
      <c r="D114" s="84" t="s">
        <v>225</v>
      </c>
      <c r="E114" s="84"/>
      <c r="F114" s="84"/>
      <c r="G114" s="141">
        <f>Pasivi!B44</f>
        <v>0</v>
      </c>
      <c r="H114" s="84"/>
      <c r="I114" s="84"/>
      <c r="J114" s="83"/>
      <c r="K114" s="84"/>
    </row>
    <row r="115" spans="1:11">
      <c r="A115" s="80"/>
      <c r="B115" s="89"/>
      <c r="C115" s="89">
        <v>9</v>
      </c>
      <c r="D115" s="89" t="s">
        <v>316</v>
      </c>
      <c r="E115" s="89"/>
      <c r="F115" s="89"/>
      <c r="G115" s="140">
        <f>Pasivi!B45</f>
        <v>0</v>
      </c>
      <c r="H115" s="84"/>
      <c r="I115" s="84"/>
      <c r="J115" s="83"/>
      <c r="K115" s="84"/>
    </row>
    <row r="116" spans="1:11">
      <c r="A116" s="80"/>
      <c r="B116" s="89"/>
      <c r="C116" s="89"/>
      <c r="D116" s="89"/>
      <c r="E116" s="89"/>
      <c r="F116" s="89"/>
      <c r="G116" s="140"/>
      <c r="H116" s="84"/>
      <c r="I116" s="84"/>
      <c r="J116" s="83"/>
      <c r="K116" s="84"/>
    </row>
    <row r="117" spans="1:11">
      <c r="A117" s="80"/>
      <c r="B117" s="89"/>
      <c r="C117" s="89"/>
      <c r="D117" s="89"/>
      <c r="E117" s="89"/>
      <c r="F117" s="89"/>
      <c r="G117" s="84"/>
      <c r="H117" s="84"/>
      <c r="I117" s="84"/>
      <c r="J117" s="83"/>
      <c r="K117" s="84"/>
    </row>
    <row r="118" spans="1:11">
      <c r="A118" s="80"/>
      <c r="B118" s="89"/>
      <c r="C118" s="89"/>
      <c r="D118" s="89"/>
      <c r="E118" s="89"/>
      <c r="F118" s="89"/>
      <c r="G118" s="84"/>
      <c r="H118" s="84"/>
      <c r="I118" s="84"/>
      <c r="J118" s="83"/>
      <c r="K118" s="84"/>
    </row>
    <row r="119" spans="1:11">
      <c r="A119" s="80"/>
      <c r="B119" s="89"/>
      <c r="C119" s="89"/>
      <c r="D119" s="89"/>
      <c r="E119" s="89"/>
      <c r="F119" s="89"/>
      <c r="G119" s="84"/>
      <c r="H119" s="84"/>
      <c r="I119" s="84"/>
      <c r="J119" s="83"/>
      <c r="K119" s="84"/>
    </row>
    <row r="120" spans="1:11">
      <c r="A120" s="80"/>
      <c r="B120" s="89"/>
      <c r="C120" s="98"/>
      <c r="D120" s="98"/>
      <c r="E120" s="98"/>
      <c r="F120" s="98"/>
      <c r="G120" s="97"/>
      <c r="H120" s="84"/>
      <c r="I120" s="84"/>
      <c r="J120" s="83"/>
      <c r="K120" s="84"/>
    </row>
    <row r="121" spans="1:11">
      <c r="A121" s="80"/>
      <c r="B121" s="103"/>
      <c r="C121" s="100"/>
      <c r="D121" s="100"/>
      <c r="E121" s="100"/>
      <c r="F121" s="100"/>
      <c r="G121" s="99"/>
      <c r="H121" s="99"/>
      <c r="I121" s="99"/>
      <c r="J121" s="102"/>
      <c r="K121" s="84"/>
    </row>
    <row r="122" spans="1:11">
      <c r="A122" s="75"/>
      <c r="B122" s="89"/>
      <c r="C122" s="89"/>
      <c r="D122" s="89"/>
      <c r="E122" s="89"/>
      <c r="F122" s="89"/>
      <c r="G122" s="84"/>
      <c r="H122" s="84"/>
      <c r="I122" s="84"/>
      <c r="J122" s="101"/>
      <c r="K122" s="84"/>
    </row>
    <row r="123" spans="1:11">
      <c r="A123" s="75"/>
      <c r="B123" s="89"/>
      <c r="C123" s="98"/>
      <c r="D123" s="98"/>
      <c r="E123" s="98"/>
      <c r="F123" s="98"/>
      <c r="G123" s="97"/>
      <c r="H123" s="84"/>
      <c r="I123" s="84"/>
      <c r="J123" s="97"/>
      <c r="K123" s="84"/>
    </row>
    <row r="124" spans="1:11">
      <c r="A124" s="75"/>
      <c r="B124" s="100"/>
      <c r="C124" s="100"/>
      <c r="D124" s="100"/>
      <c r="E124" s="100"/>
      <c r="F124" s="100"/>
      <c r="G124" s="99"/>
      <c r="H124" s="99"/>
      <c r="I124" s="99"/>
      <c r="J124" s="99"/>
      <c r="K124" s="84"/>
    </row>
    <row r="125" spans="1:11" ht="18">
      <c r="A125" s="80"/>
      <c r="B125" s="98"/>
      <c r="C125" s="89"/>
      <c r="D125" s="96" t="s">
        <v>224</v>
      </c>
      <c r="E125" s="96"/>
      <c r="F125" s="96"/>
      <c r="G125" s="96"/>
      <c r="H125" s="97"/>
      <c r="I125" s="97"/>
      <c r="J125" s="83"/>
      <c r="K125" s="84"/>
    </row>
    <row r="126" spans="1:11">
      <c r="A126" s="80"/>
      <c r="B126" s="89"/>
      <c r="C126" s="89"/>
      <c r="D126" s="89"/>
      <c r="E126" s="89"/>
      <c r="F126" s="84"/>
      <c r="G126" s="84"/>
      <c r="H126" s="84"/>
      <c r="I126" s="84"/>
      <c r="J126" s="83"/>
      <c r="K126" s="84"/>
    </row>
    <row r="127" spans="1:11">
      <c r="A127" s="80"/>
      <c r="B127" s="89"/>
      <c r="C127" s="84"/>
      <c r="D127" s="84"/>
      <c r="E127" s="95" t="s">
        <v>223</v>
      </c>
      <c r="F127" s="95"/>
      <c r="G127" s="95"/>
      <c r="H127" s="84"/>
      <c r="I127" s="84"/>
      <c r="J127" s="83"/>
      <c r="K127" s="84"/>
    </row>
    <row r="128" spans="1:11" ht="22.5" customHeight="1">
      <c r="A128" s="80"/>
      <c r="B128" s="84"/>
      <c r="C128" s="84"/>
      <c r="D128" s="84"/>
      <c r="E128" s="95"/>
      <c r="F128" s="95"/>
      <c r="G128" s="95"/>
      <c r="H128" s="95"/>
      <c r="I128" s="94"/>
      <c r="J128" s="93"/>
      <c r="K128" s="84"/>
    </row>
    <row r="129" spans="1:11" ht="15.75" customHeight="1">
      <c r="A129" s="80"/>
      <c r="B129" s="84"/>
      <c r="C129" s="89">
        <v>10</v>
      </c>
      <c r="D129" s="89" t="s">
        <v>222</v>
      </c>
      <c r="E129" s="89"/>
      <c r="F129" s="84"/>
      <c r="G129" s="84"/>
      <c r="H129" s="139"/>
      <c r="I129" s="94"/>
      <c r="J129" s="93"/>
      <c r="K129" s="84"/>
    </row>
    <row r="130" spans="1:11">
      <c r="A130" s="80"/>
      <c r="C130" s="84"/>
      <c r="D130" s="84" t="s">
        <v>221</v>
      </c>
      <c r="E130" s="84"/>
      <c r="F130" s="84"/>
      <c r="G130" s="89"/>
      <c r="H130" s="140">
        <f>'Pasqyra e Performances'!B4+'Pasqyra e Performances'!B7</f>
        <v>0</v>
      </c>
      <c r="I130" s="84"/>
      <c r="J130" s="83"/>
      <c r="K130" s="84"/>
    </row>
    <row r="131" spans="1:11">
      <c r="A131" s="80"/>
      <c r="B131" s="84"/>
      <c r="C131" s="89">
        <v>11</v>
      </c>
      <c r="D131" s="89" t="s">
        <v>220</v>
      </c>
      <c r="E131" s="89"/>
      <c r="F131" s="89"/>
      <c r="G131" s="89"/>
      <c r="H131" s="141"/>
      <c r="I131" s="87"/>
      <c r="J131" s="83"/>
      <c r="K131" s="84"/>
    </row>
    <row r="132" spans="1:11">
      <c r="A132" s="80"/>
      <c r="C132" s="84">
        <v>1</v>
      </c>
      <c r="D132" s="84" t="s">
        <v>219</v>
      </c>
      <c r="E132" s="84"/>
      <c r="F132" s="84"/>
      <c r="G132" s="84"/>
      <c r="H132" s="140">
        <f>'Pasqyra e Performances'!B10</f>
        <v>0</v>
      </c>
      <c r="I132" s="84"/>
      <c r="J132" s="83"/>
      <c r="K132" s="84"/>
    </row>
    <row r="133" spans="1:11">
      <c r="A133" s="92"/>
      <c r="B133" s="84"/>
      <c r="C133" s="89">
        <v>12</v>
      </c>
      <c r="D133" s="89" t="s">
        <v>218</v>
      </c>
      <c r="E133" s="89"/>
      <c r="F133" s="89"/>
      <c r="G133" s="89"/>
      <c r="H133" s="140"/>
      <c r="I133" s="90"/>
      <c r="J133" s="83"/>
      <c r="K133" s="84"/>
    </row>
    <row r="134" spans="1:11">
      <c r="A134" s="80"/>
      <c r="B134" s="89"/>
      <c r="C134" s="89">
        <v>11</v>
      </c>
      <c r="D134" s="89" t="s">
        <v>215</v>
      </c>
      <c r="E134" s="89"/>
      <c r="F134" s="89"/>
      <c r="G134" s="84"/>
      <c r="H134" s="141"/>
      <c r="I134" s="90"/>
      <c r="J134" s="83"/>
      <c r="K134" s="84"/>
    </row>
    <row r="135" spans="1:11">
      <c r="A135" s="80"/>
      <c r="B135" s="89"/>
      <c r="C135" s="84">
        <v>1</v>
      </c>
      <c r="D135" s="84" t="s">
        <v>189</v>
      </c>
      <c r="E135" s="84"/>
      <c r="F135" s="84"/>
      <c r="G135" s="84"/>
      <c r="H135" s="138">
        <f>'Pasqyra e Performances'!B14</f>
        <v>0</v>
      </c>
      <c r="I135" s="90"/>
      <c r="J135" s="83"/>
      <c r="K135" s="84"/>
    </row>
    <row r="136" spans="1:11">
      <c r="A136" s="80"/>
      <c r="B136" s="89"/>
      <c r="C136" s="84">
        <v>2</v>
      </c>
      <c r="D136" s="84" t="s">
        <v>214</v>
      </c>
      <c r="E136" s="84"/>
      <c r="F136" s="84"/>
      <c r="G136" s="84"/>
      <c r="H136" s="140">
        <f>'Pasqyra e Performances'!B15</f>
        <v>0</v>
      </c>
      <c r="I136" s="90"/>
      <c r="J136" s="83"/>
      <c r="K136" s="84"/>
    </row>
    <row r="137" spans="1:11">
      <c r="A137" s="80"/>
      <c r="B137" s="84"/>
      <c r="C137" s="84"/>
      <c r="D137" s="84"/>
      <c r="E137" s="84"/>
      <c r="F137" s="84"/>
      <c r="G137" s="87" t="s">
        <v>212</v>
      </c>
      <c r="H137" s="141">
        <f>'Pasqyra e Performances'!B13</f>
        <v>0</v>
      </c>
      <c r="I137" s="90"/>
      <c r="J137" s="83"/>
      <c r="K137" s="84"/>
    </row>
    <row r="138" spans="1:11">
      <c r="A138" s="80"/>
      <c r="B138" s="84"/>
      <c r="C138" s="89">
        <v>12</v>
      </c>
      <c r="D138" s="89" t="s">
        <v>317</v>
      </c>
      <c r="E138" s="84"/>
      <c r="F138" s="84"/>
      <c r="G138" s="84"/>
      <c r="H138" s="84"/>
      <c r="I138" s="90"/>
      <c r="J138" s="83"/>
      <c r="K138" s="84"/>
    </row>
    <row r="139" spans="1:11">
      <c r="A139" s="80"/>
      <c r="B139" s="84"/>
      <c r="C139" s="84"/>
      <c r="D139" s="84">
        <v>628</v>
      </c>
      <c r="E139" s="84" t="s">
        <v>217</v>
      </c>
      <c r="F139" s="84"/>
      <c r="G139" s="84"/>
      <c r="H139" s="140"/>
      <c r="I139" s="135"/>
      <c r="J139" s="83"/>
      <c r="K139" s="84"/>
    </row>
    <row r="140" spans="1:11">
      <c r="A140" s="80"/>
      <c r="C140" s="84"/>
      <c r="D140" s="84">
        <v>618</v>
      </c>
      <c r="E140" s="84" t="s">
        <v>318</v>
      </c>
      <c r="F140" s="84"/>
      <c r="G140" s="84"/>
      <c r="H140" s="140"/>
      <c r="I140" s="135"/>
      <c r="J140" s="83"/>
      <c r="K140" s="84"/>
    </row>
    <row r="141" spans="1:11">
      <c r="A141" s="80"/>
      <c r="C141" s="84"/>
      <c r="D141" s="84">
        <v>604</v>
      </c>
      <c r="E141" s="84" t="s">
        <v>319</v>
      </c>
      <c r="F141" s="84"/>
      <c r="G141" s="84"/>
      <c r="H141" s="140"/>
      <c r="I141" s="135"/>
      <c r="J141" s="83"/>
      <c r="K141" s="84"/>
    </row>
    <row r="142" spans="1:11">
      <c r="A142" s="80"/>
      <c r="C142" s="84"/>
      <c r="D142" s="84">
        <v>632</v>
      </c>
      <c r="E142" s="84" t="s">
        <v>320</v>
      </c>
      <c r="F142" s="84"/>
      <c r="G142" s="84"/>
      <c r="H142" s="140"/>
      <c r="I142" s="135"/>
      <c r="J142" s="83"/>
      <c r="K142" s="84"/>
    </row>
    <row r="143" spans="1:11">
      <c r="A143" s="80"/>
      <c r="C143" s="84"/>
      <c r="D143" s="84">
        <v>657</v>
      </c>
      <c r="E143" s="84" t="s">
        <v>216</v>
      </c>
      <c r="F143" s="84"/>
      <c r="G143" s="84"/>
      <c r="H143" s="140"/>
      <c r="I143" s="135"/>
      <c r="J143" s="83"/>
      <c r="K143" s="84"/>
    </row>
    <row r="144" spans="1:11">
      <c r="A144" s="80"/>
      <c r="C144" s="84"/>
      <c r="D144" s="84">
        <v>615</v>
      </c>
      <c r="E144" s="84" t="s">
        <v>321</v>
      </c>
      <c r="F144" s="84"/>
      <c r="G144" s="84"/>
      <c r="H144" s="140"/>
      <c r="I144" s="135"/>
      <c r="J144" s="83"/>
      <c r="K144" s="84"/>
    </row>
    <row r="145" spans="1:11">
      <c r="A145" s="80"/>
      <c r="C145" s="84"/>
      <c r="D145" s="84">
        <v>634</v>
      </c>
      <c r="E145" s="84" t="s">
        <v>322</v>
      </c>
      <c r="F145" s="84"/>
      <c r="G145" s="84"/>
      <c r="H145" s="140"/>
      <c r="I145" s="164"/>
      <c r="J145" s="83"/>
      <c r="K145" s="84"/>
    </row>
    <row r="146" spans="1:11" ht="15">
      <c r="A146" s="80"/>
      <c r="C146" s="84"/>
      <c r="D146" s="84">
        <v>608</v>
      </c>
      <c r="E146" s="84" t="s">
        <v>323</v>
      </c>
      <c r="F146" s="84"/>
      <c r="G146" s="84"/>
      <c r="H146" s="140"/>
      <c r="I146" s="163"/>
      <c r="J146" s="83"/>
      <c r="K146" s="84"/>
    </row>
    <row r="147" spans="1:11" ht="15">
      <c r="A147" s="80"/>
      <c r="C147" s="84"/>
      <c r="D147" s="84">
        <v>616</v>
      </c>
      <c r="E147" s="84" t="s">
        <v>324</v>
      </c>
      <c r="F147" s="84"/>
      <c r="G147" s="84"/>
      <c r="H147" s="140"/>
      <c r="I147" s="163"/>
      <c r="J147" s="83"/>
      <c r="K147" s="84"/>
    </row>
    <row r="148" spans="1:11" ht="15">
      <c r="A148" s="80"/>
      <c r="C148" s="84"/>
      <c r="D148" s="84">
        <v>627</v>
      </c>
      <c r="E148" s="84" t="s">
        <v>325</v>
      </c>
      <c r="F148" s="84"/>
      <c r="G148" s="84"/>
      <c r="H148" s="140"/>
      <c r="I148" s="163"/>
      <c r="J148" s="83"/>
      <c r="K148" s="84"/>
    </row>
    <row r="149" spans="1:11" ht="15">
      <c r="A149" s="80"/>
      <c r="C149" s="84"/>
      <c r="D149" s="84">
        <v>613</v>
      </c>
      <c r="E149" s="84" t="s">
        <v>326</v>
      </c>
      <c r="F149" s="84"/>
      <c r="G149" s="84"/>
      <c r="H149" s="140"/>
      <c r="I149" s="163"/>
      <c r="J149" s="83"/>
      <c r="K149" s="84"/>
    </row>
    <row r="150" spans="1:11" ht="15">
      <c r="A150" s="80"/>
      <c r="C150" s="84"/>
      <c r="D150" s="84">
        <v>626</v>
      </c>
      <c r="E150" s="84" t="s">
        <v>327</v>
      </c>
      <c r="F150" s="84"/>
      <c r="G150" s="84"/>
      <c r="H150" s="140"/>
      <c r="I150" s="165"/>
      <c r="J150" s="83"/>
      <c r="K150" s="84"/>
    </row>
    <row r="151" spans="1:11">
      <c r="A151" s="80"/>
      <c r="B151" s="84"/>
      <c r="C151" s="84"/>
      <c r="D151" s="84"/>
      <c r="E151" s="84"/>
      <c r="F151" s="84"/>
      <c r="G151" s="87" t="s">
        <v>212</v>
      </c>
      <c r="H151" s="141">
        <f>SUM(H139:H150)</f>
        <v>0</v>
      </c>
      <c r="I151" s="90"/>
      <c r="J151" s="83"/>
      <c r="K151" s="84"/>
    </row>
    <row r="152" spans="1:11">
      <c r="A152" s="80"/>
      <c r="B152" s="84"/>
      <c r="C152" s="84"/>
      <c r="D152" s="84">
        <v>681</v>
      </c>
      <c r="E152" s="84" t="s">
        <v>213</v>
      </c>
      <c r="F152" s="84"/>
      <c r="G152" s="84"/>
      <c r="H152" s="137">
        <f>'Pasqyra e Performances'!B18</f>
        <v>0</v>
      </c>
      <c r="I152" s="87"/>
      <c r="J152" s="83"/>
      <c r="K152" s="84"/>
    </row>
    <row r="153" spans="1:11">
      <c r="A153" s="80"/>
      <c r="B153" s="84"/>
      <c r="C153" s="84"/>
      <c r="D153" s="84"/>
      <c r="E153" s="84"/>
      <c r="F153" s="84"/>
      <c r="G153" s="87" t="s">
        <v>212</v>
      </c>
      <c r="H153" s="142">
        <f>H152</f>
        <v>0</v>
      </c>
      <c r="I153" s="87"/>
      <c r="J153" s="83"/>
      <c r="K153" s="84"/>
    </row>
    <row r="154" spans="1:11">
      <c r="A154" s="80"/>
      <c r="B154" s="84"/>
      <c r="C154" s="84"/>
      <c r="D154" s="84">
        <v>667</v>
      </c>
      <c r="E154" s="84" t="s">
        <v>328</v>
      </c>
      <c r="G154" s="87"/>
      <c r="H154" s="84"/>
      <c r="I154" s="87"/>
      <c r="J154" s="83"/>
      <c r="K154" s="84"/>
    </row>
    <row r="155" spans="1:11">
      <c r="A155" s="80"/>
      <c r="B155" s="84"/>
      <c r="C155" s="84"/>
      <c r="D155" s="84"/>
      <c r="E155" s="84"/>
      <c r="F155" s="84"/>
      <c r="G155" s="87"/>
      <c r="H155" s="142"/>
      <c r="I155" s="87"/>
      <c r="J155" s="83"/>
      <c r="K155" s="84"/>
    </row>
    <row r="156" spans="1:11">
      <c r="A156" s="80"/>
      <c r="B156" s="84"/>
      <c r="C156" s="89">
        <v>13</v>
      </c>
      <c r="D156" s="89" t="s">
        <v>211</v>
      </c>
      <c r="E156" s="89"/>
      <c r="F156" s="89"/>
      <c r="G156" s="89"/>
      <c r="I156" s="87"/>
      <c r="J156" s="83"/>
      <c r="K156" s="84"/>
    </row>
    <row r="157" spans="1:11">
      <c r="A157" s="80"/>
      <c r="C157" s="84" t="s">
        <v>210</v>
      </c>
      <c r="D157" s="84" t="s">
        <v>209</v>
      </c>
      <c r="E157" s="84"/>
      <c r="F157" s="84"/>
      <c r="G157" s="84"/>
      <c r="H157" s="140"/>
      <c r="I157" s="84"/>
      <c r="J157" s="83"/>
      <c r="K157" s="84"/>
    </row>
    <row r="158" spans="1:11">
      <c r="A158" s="80"/>
      <c r="B158" s="84"/>
      <c r="C158" s="84"/>
      <c r="D158" s="84" t="s">
        <v>208</v>
      </c>
      <c r="E158" s="84"/>
      <c r="F158" s="84"/>
      <c r="G158" s="84"/>
      <c r="H158" s="140"/>
      <c r="I158" s="90"/>
      <c r="J158" s="83"/>
      <c r="K158" s="84"/>
    </row>
    <row r="159" spans="1:11">
      <c r="A159" s="80"/>
      <c r="B159" s="84"/>
      <c r="C159" s="84"/>
      <c r="D159" s="89" t="s">
        <v>207</v>
      </c>
      <c r="E159" s="89"/>
      <c r="F159" s="89"/>
      <c r="G159" s="89"/>
      <c r="H159" s="140">
        <f>'Pasqyra e Performances'!B34</f>
        <v>0</v>
      </c>
      <c r="I159" s="90"/>
      <c r="J159" s="83"/>
      <c r="K159" s="84"/>
    </row>
    <row r="160" spans="1:11">
      <c r="A160" s="80"/>
      <c r="B160" s="84"/>
      <c r="C160" s="84"/>
      <c r="D160" s="89" t="s">
        <v>190</v>
      </c>
      <c r="E160" s="89"/>
      <c r="F160" s="89"/>
      <c r="G160" s="89"/>
      <c r="H160" s="141">
        <f>'Pasqyra e Performances'!B35</f>
        <v>0</v>
      </c>
      <c r="I160" s="87"/>
      <c r="J160" s="83"/>
      <c r="K160" s="84"/>
    </row>
    <row r="161" spans="1:11">
      <c r="A161" s="80"/>
      <c r="B161" s="84"/>
      <c r="C161" s="84"/>
      <c r="D161" s="89" t="s">
        <v>206</v>
      </c>
      <c r="E161" s="89"/>
      <c r="F161" s="89"/>
      <c r="G161" s="89"/>
      <c r="H161" s="141">
        <f>H159+H160</f>
        <v>0</v>
      </c>
      <c r="I161" s="87"/>
      <c r="J161" s="83"/>
      <c r="K161" s="84"/>
    </row>
    <row r="162" spans="1:11">
      <c r="A162" s="80"/>
      <c r="B162" s="84"/>
      <c r="C162" s="84"/>
      <c r="D162" s="89" t="s">
        <v>205</v>
      </c>
      <c r="E162" s="89"/>
      <c r="F162" s="89"/>
      <c r="G162" s="89"/>
      <c r="H162" s="141">
        <f>H161*0.15</f>
        <v>0</v>
      </c>
      <c r="I162" s="87"/>
      <c r="J162" s="83"/>
      <c r="K162" s="84"/>
    </row>
    <row r="163" spans="1:11">
      <c r="A163" s="80"/>
      <c r="B163" s="84"/>
      <c r="C163" s="89">
        <v>14</v>
      </c>
      <c r="D163" s="89" t="s">
        <v>204</v>
      </c>
      <c r="E163" s="89"/>
      <c r="F163" s="89"/>
      <c r="G163" s="87"/>
      <c r="H163" s="141">
        <f>H159-H162</f>
        <v>0</v>
      </c>
      <c r="I163" s="87"/>
      <c r="J163" s="83"/>
      <c r="K163" s="84"/>
    </row>
    <row r="164" spans="1:11">
      <c r="A164" s="80"/>
      <c r="C164" s="84"/>
      <c r="D164" s="89"/>
      <c r="E164" s="89"/>
      <c r="F164" s="89"/>
      <c r="G164" s="89"/>
      <c r="H164" s="141"/>
      <c r="I164" s="84"/>
      <c r="J164" s="83"/>
      <c r="K164" s="84"/>
    </row>
    <row r="165" spans="1:11">
      <c r="A165" s="80"/>
      <c r="B165" s="84"/>
      <c r="C165" s="84"/>
      <c r="D165" s="84"/>
      <c r="E165" s="84"/>
      <c r="F165" s="84"/>
      <c r="G165" s="84"/>
      <c r="H165" s="88"/>
      <c r="I165" s="87"/>
      <c r="J165" s="83"/>
      <c r="K165" s="84"/>
    </row>
    <row r="166" spans="1:11" ht="15">
      <c r="A166" s="80"/>
      <c r="B166" s="84"/>
      <c r="C166" s="85" t="s">
        <v>203</v>
      </c>
      <c r="D166" s="85" t="s">
        <v>202</v>
      </c>
      <c r="E166" s="85"/>
      <c r="F166" s="86"/>
      <c r="H166" s="84"/>
      <c r="I166" s="84"/>
      <c r="J166" s="83"/>
      <c r="K166" s="84"/>
    </row>
    <row r="167" spans="1:11" ht="15">
      <c r="A167" s="80"/>
      <c r="C167" s="85"/>
      <c r="D167" s="84" t="s">
        <v>201</v>
      </c>
      <c r="E167" s="84"/>
      <c r="F167" s="84"/>
      <c r="J167" s="80"/>
    </row>
    <row r="168" spans="1:11">
      <c r="A168" s="80"/>
      <c r="C168" s="84" t="s">
        <v>200</v>
      </c>
      <c r="D168" s="84"/>
      <c r="E168" s="84"/>
      <c r="F168" s="84"/>
      <c r="G168" s="84"/>
      <c r="J168" s="80"/>
    </row>
    <row r="169" spans="1:11">
      <c r="A169" s="80"/>
      <c r="C169" s="84"/>
      <c r="D169" s="84" t="s">
        <v>199</v>
      </c>
      <c r="E169" s="84"/>
      <c r="F169" s="84"/>
      <c r="G169" s="84"/>
      <c r="H169" s="84"/>
      <c r="I169" s="84"/>
      <c r="J169" s="83"/>
    </row>
    <row r="170" spans="1:11">
      <c r="A170" s="80"/>
      <c r="C170" s="84" t="s">
        <v>198</v>
      </c>
      <c r="D170" s="84"/>
      <c r="E170" s="84"/>
      <c r="F170" s="84"/>
      <c r="G170" s="84"/>
      <c r="H170" s="84"/>
      <c r="I170" s="84"/>
      <c r="J170" s="83"/>
    </row>
    <row r="171" spans="1:11">
      <c r="A171" s="80"/>
      <c r="H171" s="84"/>
      <c r="I171" s="84"/>
      <c r="J171" s="83"/>
    </row>
    <row r="172" spans="1:11">
      <c r="A172" s="80"/>
      <c r="H172" s="84"/>
      <c r="I172" s="84"/>
      <c r="J172" s="83"/>
    </row>
    <row r="173" spans="1:11" ht="18">
      <c r="A173" s="80"/>
      <c r="D173" s="81" t="s">
        <v>197</v>
      </c>
      <c r="E173" s="81"/>
      <c r="G173" s="82" t="s">
        <v>357</v>
      </c>
      <c r="H173" s="121"/>
      <c r="I173" s="121"/>
      <c r="J173" s="228"/>
      <c r="K173" s="75"/>
    </row>
    <row r="174" spans="1:11">
      <c r="A174" s="80"/>
      <c r="D174" s="81"/>
      <c r="E174" s="81"/>
      <c r="G174" s="81"/>
      <c r="H174" s="81"/>
      <c r="I174" s="81"/>
      <c r="J174" s="80"/>
      <c r="K174" s="75"/>
    </row>
    <row r="175" spans="1:11">
      <c r="A175" s="80"/>
      <c r="D175" s="81" t="s">
        <v>358</v>
      </c>
      <c r="E175" s="81"/>
      <c r="G175" s="81"/>
      <c r="H175" s="81"/>
      <c r="I175" s="81"/>
      <c r="J175" s="80"/>
      <c r="K175" s="75"/>
    </row>
    <row r="176" spans="1:11" ht="15" customHeight="1">
      <c r="A176" s="80"/>
      <c r="G176" s="301" t="s">
        <v>196</v>
      </c>
      <c r="H176" s="301"/>
      <c r="I176" s="301"/>
      <c r="J176" s="80"/>
      <c r="K176" s="75"/>
    </row>
    <row r="177" spans="1:11" ht="15" customHeight="1">
      <c r="A177" s="80"/>
      <c r="G177" s="301" t="s">
        <v>359</v>
      </c>
      <c r="H177" s="301"/>
      <c r="I177" s="301"/>
      <c r="J177" s="80"/>
      <c r="K177" s="75"/>
    </row>
    <row r="178" spans="1:11">
      <c r="A178" s="80"/>
      <c r="G178" s="81"/>
      <c r="H178" s="81"/>
      <c r="I178" s="81"/>
      <c r="J178" s="80"/>
      <c r="K178" s="75"/>
    </row>
    <row r="179" spans="1:11">
      <c r="A179" s="80"/>
      <c r="B179" s="79"/>
      <c r="C179" s="78"/>
      <c r="D179" s="78"/>
      <c r="E179" s="78"/>
      <c r="F179" s="78"/>
      <c r="G179" s="78"/>
      <c r="H179" s="77"/>
      <c r="I179" s="77"/>
      <c r="J179" s="76"/>
      <c r="K179" s="75"/>
    </row>
    <row r="180" spans="1:11">
      <c r="K180" s="75"/>
    </row>
    <row r="181" spans="1:11" ht="13.5" thickBot="1"/>
    <row r="182" spans="1:11" ht="18">
      <c r="B182" s="229"/>
      <c r="C182" s="230"/>
      <c r="D182" s="231" t="s">
        <v>224</v>
      </c>
      <c r="E182" s="231"/>
      <c r="F182" s="231"/>
      <c r="G182" s="231"/>
      <c r="H182" s="232"/>
      <c r="I182" s="232"/>
      <c r="J182" s="233"/>
    </row>
    <row r="183" spans="1:11">
      <c r="B183" s="234"/>
      <c r="C183" s="98"/>
      <c r="D183" s="98"/>
      <c r="E183" s="98"/>
      <c r="F183" s="97"/>
      <c r="G183" s="97"/>
      <c r="H183" s="97"/>
      <c r="I183" s="97"/>
      <c r="J183" s="235"/>
    </row>
    <row r="184" spans="1:11">
      <c r="B184" s="234"/>
      <c r="C184" s="97"/>
      <c r="D184" s="97"/>
      <c r="E184" s="236"/>
      <c r="F184" s="236"/>
      <c r="G184" s="236"/>
      <c r="H184" s="97"/>
      <c r="I184" s="97"/>
      <c r="J184" s="235"/>
    </row>
    <row r="185" spans="1:11">
      <c r="B185" s="237"/>
      <c r="C185" s="97"/>
      <c r="D185" s="97"/>
      <c r="E185" s="236"/>
      <c r="F185" s="236"/>
      <c r="G185" s="236"/>
      <c r="H185" s="236"/>
      <c r="I185" s="238"/>
      <c r="J185" s="239"/>
    </row>
    <row r="186" spans="1:11">
      <c r="B186" s="237"/>
      <c r="C186" s="98"/>
      <c r="D186" s="98"/>
      <c r="E186" s="98"/>
      <c r="F186" s="97"/>
      <c r="G186" s="97"/>
      <c r="H186" s="240"/>
      <c r="I186" s="238"/>
      <c r="J186" s="239"/>
    </row>
    <row r="187" spans="1:11">
      <c r="B187" s="241"/>
      <c r="C187" s="97"/>
      <c r="D187" s="97"/>
      <c r="E187" s="97"/>
      <c r="F187" s="97"/>
      <c r="G187" s="98"/>
      <c r="H187" s="154"/>
      <c r="I187" s="97"/>
      <c r="J187" s="235"/>
    </row>
    <row r="188" spans="1:11" ht="13.5" thickBot="1">
      <c r="B188" s="237"/>
      <c r="C188" s="98"/>
      <c r="D188" s="98"/>
      <c r="E188" s="98"/>
      <c r="F188" s="98"/>
      <c r="G188" s="98"/>
      <c r="H188" s="155"/>
      <c r="I188" s="107"/>
      <c r="J188" s="235"/>
    </row>
    <row r="189" spans="1:11" ht="15.75" thickBot="1">
      <c r="B189" s="241"/>
      <c r="C189" s="249" t="s">
        <v>33</v>
      </c>
      <c r="D189" s="253"/>
      <c r="E189" s="253"/>
      <c r="F189" s="250"/>
      <c r="G189" s="97"/>
      <c r="H189" s="154"/>
      <c r="I189" s="97"/>
      <c r="J189" s="235"/>
    </row>
    <row r="190" spans="1:11" ht="13.5" thickBot="1">
      <c r="B190" s="237"/>
      <c r="C190" s="98"/>
      <c r="D190" s="98"/>
      <c r="E190" s="98"/>
      <c r="F190" s="98"/>
      <c r="G190" s="98"/>
      <c r="H190" s="154"/>
      <c r="I190" s="242"/>
      <c r="J190" s="235"/>
    </row>
    <row r="191" spans="1:11" ht="15.75" thickBot="1">
      <c r="B191" s="234"/>
      <c r="C191" s="218">
        <v>1</v>
      </c>
      <c r="D191" s="219" t="s">
        <v>350</v>
      </c>
      <c r="E191" s="220"/>
      <c r="F191" s="220"/>
      <c r="G191" s="220"/>
      <c r="H191" s="220"/>
      <c r="I191" s="220"/>
      <c r="J191" s="221">
        <v>50000</v>
      </c>
    </row>
    <row r="192" spans="1:11" ht="15.75" thickBot="1">
      <c r="B192" s="234"/>
      <c r="C192" s="218">
        <v>2</v>
      </c>
      <c r="D192" s="219" t="s">
        <v>351</v>
      </c>
      <c r="E192" s="220"/>
      <c r="F192" s="220"/>
      <c r="G192" s="220"/>
      <c r="H192" s="220"/>
      <c r="I192" s="220"/>
      <c r="J192" s="221">
        <v>65000</v>
      </c>
    </row>
    <row r="193" spans="2:10" ht="15.75" thickBot="1">
      <c r="B193" s="234"/>
      <c r="C193" s="218">
        <v>3</v>
      </c>
      <c r="D193" s="219" t="s">
        <v>352</v>
      </c>
      <c r="E193" s="220"/>
      <c r="F193" s="220"/>
      <c r="G193" s="220"/>
      <c r="H193" s="220"/>
      <c r="I193" s="220"/>
      <c r="J193" s="221">
        <v>133754</v>
      </c>
    </row>
    <row r="194" spans="2:10" ht="15.75" thickBot="1">
      <c r="B194" s="237"/>
      <c r="C194" s="218">
        <v>4</v>
      </c>
      <c r="D194" s="219" t="s">
        <v>353</v>
      </c>
      <c r="E194" s="220"/>
      <c r="F194" s="220"/>
      <c r="G194" s="220"/>
      <c r="H194" s="220"/>
      <c r="I194" s="220"/>
      <c r="J194" s="221">
        <v>133755</v>
      </c>
    </row>
    <row r="195" spans="2:10" ht="15.75" thickBot="1">
      <c r="B195" s="237"/>
      <c r="C195" s="218">
        <v>5</v>
      </c>
      <c r="D195" s="219" t="s">
        <v>354</v>
      </c>
      <c r="E195" s="220"/>
      <c r="F195" s="220"/>
      <c r="G195" s="220"/>
      <c r="H195" s="220"/>
      <c r="I195" s="220"/>
      <c r="J195" s="221">
        <v>15000</v>
      </c>
    </row>
    <row r="196" spans="2:10" ht="15.75" thickBot="1">
      <c r="B196" s="237"/>
      <c r="C196" s="218">
        <v>6</v>
      </c>
      <c r="D196" s="219" t="s">
        <v>355</v>
      </c>
      <c r="E196" s="220"/>
      <c r="F196" s="220"/>
      <c r="G196" s="220"/>
      <c r="H196" s="220"/>
      <c r="I196" s="220"/>
      <c r="J196" s="221">
        <v>150000</v>
      </c>
    </row>
    <row r="197" spans="2:10" ht="15.75" thickBot="1">
      <c r="B197" s="241"/>
      <c r="C197" s="218">
        <v>7</v>
      </c>
      <c r="D197" s="220" t="s">
        <v>422</v>
      </c>
      <c r="E197" s="220"/>
      <c r="F197" s="220"/>
      <c r="G197" s="220"/>
      <c r="H197" s="220"/>
      <c r="I197" s="220"/>
      <c r="J197" s="221">
        <v>91978</v>
      </c>
    </row>
    <row r="198" spans="2:10" ht="15.75" thickBot="1">
      <c r="B198" s="241"/>
      <c r="C198" s="222">
        <v>8</v>
      </c>
      <c r="D198" s="220" t="s">
        <v>423</v>
      </c>
      <c r="E198" s="223"/>
      <c r="F198" s="223"/>
      <c r="G198" s="223"/>
      <c r="H198" s="223"/>
      <c r="I198" s="223"/>
      <c r="J198" s="221">
        <v>11667</v>
      </c>
    </row>
    <row r="199" spans="2:10" ht="15.75" thickBot="1">
      <c r="B199" s="241"/>
      <c r="C199" s="218"/>
      <c r="D199" s="220"/>
      <c r="E199" s="223"/>
      <c r="F199" s="223"/>
      <c r="G199" s="223"/>
      <c r="H199" s="223"/>
      <c r="I199" s="223"/>
      <c r="J199" s="221"/>
    </row>
    <row r="200" spans="2:10" ht="15">
      <c r="B200" s="241"/>
      <c r="C200" s="224"/>
      <c r="D200" s="163"/>
      <c r="E200" s="224"/>
      <c r="F200" s="224"/>
      <c r="G200" s="224"/>
      <c r="H200" s="224"/>
      <c r="I200" s="224"/>
      <c r="J200" s="251"/>
    </row>
    <row r="201" spans="2:10" ht="15">
      <c r="B201" s="241"/>
      <c r="C201"/>
      <c r="D201"/>
      <c r="E201"/>
      <c r="F201"/>
      <c r="G201"/>
      <c r="H201"/>
      <c r="I201"/>
      <c r="J201" s="252"/>
    </row>
    <row r="202" spans="2:10" ht="15">
      <c r="B202" s="241"/>
      <c r="C202" s="217"/>
      <c r="D202" s="217" t="s">
        <v>356</v>
      </c>
      <c r="E202" s="217"/>
      <c r="F202" s="217"/>
      <c r="G202" s="217"/>
      <c r="H202" s="217"/>
      <c r="I202" s="217"/>
      <c r="J202" s="217">
        <f>SUM(J191:J201)</f>
        <v>651154</v>
      </c>
    </row>
    <row r="203" spans="2:10" ht="15">
      <c r="B203" s="241"/>
      <c r="C203" s="97"/>
      <c r="D203" s="97"/>
      <c r="E203" s="97"/>
      <c r="F203" s="97"/>
      <c r="G203" s="97"/>
      <c r="H203" s="154"/>
      <c r="I203" s="163"/>
      <c r="J203" s="235"/>
    </row>
    <row r="204" spans="2:10" ht="15">
      <c r="B204" s="241"/>
      <c r="C204" s="97"/>
      <c r="D204" s="97"/>
      <c r="E204" s="97"/>
      <c r="F204" s="97"/>
      <c r="G204" s="97"/>
      <c r="H204" s="154"/>
      <c r="I204" s="163"/>
      <c r="J204" s="235"/>
    </row>
    <row r="205" spans="2:10">
      <c r="B205" s="241"/>
      <c r="C205" s="75"/>
      <c r="D205" s="194"/>
      <c r="E205" s="194"/>
      <c r="F205" s="75"/>
      <c r="G205" s="194"/>
      <c r="H205" s="194"/>
      <c r="I205" s="194"/>
      <c r="J205" s="243"/>
    </row>
    <row r="206" spans="2:10">
      <c r="B206" s="241"/>
      <c r="C206" s="75"/>
      <c r="D206" s="194"/>
      <c r="E206" s="194"/>
      <c r="F206" s="75"/>
      <c r="G206" s="194"/>
      <c r="H206" s="194"/>
      <c r="I206" s="194"/>
      <c r="J206" s="243"/>
    </row>
    <row r="207" spans="2:10">
      <c r="B207" s="241"/>
      <c r="C207" s="75"/>
      <c r="D207" s="75"/>
      <c r="E207" s="75"/>
      <c r="F207" s="75"/>
      <c r="G207" s="300"/>
      <c r="H207" s="300"/>
      <c r="I207" s="300"/>
      <c r="J207" s="243"/>
    </row>
    <row r="208" spans="2:10">
      <c r="B208" s="241"/>
      <c r="C208" s="75"/>
      <c r="D208" s="75"/>
      <c r="E208" s="75"/>
      <c r="F208" s="75"/>
      <c r="G208" s="300"/>
      <c r="H208" s="300"/>
      <c r="I208" s="300"/>
      <c r="J208" s="243"/>
    </row>
    <row r="209" spans="2:21">
      <c r="B209" s="241"/>
      <c r="C209" s="75"/>
      <c r="D209" s="75"/>
      <c r="E209" s="75"/>
      <c r="F209" s="75"/>
      <c r="G209" s="194"/>
      <c r="H209" s="194"/>
      <c r="I209" s="194"/>
      <c r="J209" s="243"/>
    </row>
    <row r="210" spans="2:21" ht="13.5" thickBot="1">
      <c r="B210" s="244"/>
      <c r="C210" s="245"/>
      <c r="D210" s="245"/>
      <c r="E210" s="245"/>
      <c r="F210" s="245"/>
      <c r="G210" s="245"/>
      <c r="H210" s="246"/>
      <c r="I210" s="246"/>
      <c r="J210" s="247"/>
    </row>
    <row r="213" spans="2:21" ht="13.5" thickBot="1"/>
    <row r="214" spans="2:21" ht="18">
      <c r="B214" s="229"/>
      <c r="C214" s="230"/>
      <c r="D214" s="231" t="s">
        <v>224</v>
      </c>
      <c r="E214" s="231"/>
      <c r="F214" s="231"/>
      <c r="G214" s="231"/>
      <c r="H214" s="232"/>
      <c r="I214" s="232"/>
      <c r="J214" s="233"/>
    </row>
    <row r="215" spans="2:21">
      <c r="B215" s="234"/>
      <c r="C215" s="98"/>
      <c r="D215" s="98"/>
      <c r="E215" s="98"/>
      <c r="F215" s="97"/>
      <c r="G215" s="97"/>
      <c r="H215" s="97"/>
      <c r="I215" s="97"/>
      <c r="J215" s="235"/>
    </row>
    <row r="216" spans="2:21">
      <c r="B216" s="234"/>
      <c r="C216" s="97"/>
      <c r="D216" s="97"/>
      <c r="E216" s="236"/>
      <c r="F216" s="236"/>
      <c r="G216" s="236"/>
      <c r="H216" s="97"/>
      <c r="I216" s="97"/>
      <c r="J216" s="235"/>
    </row>
    <row r="217" spans="2:21">
      <c r="B217" s="237"/>
      <c r="C217" s="97"/>
      <c r="D217" s="97"/>
      <c r="E217" s="236"/>
      <c r="F217" s="236"/>
      <c r="G217" s="236"/>
      <c r="H217" s="236"/>
      <c r="I217" s="238"/>
      <c r="J217" s="239"/>
    </row>
    <row r="218" spans="2:21" ht="15">
      <c r="B218" s="237"/>
      <c r="C218" s="98"/>
      <c r="D218" s="98"/>
      <c r="E218" s="98"/>
      <c r="F218" s="97"/>
      <c r="G218" s="97"/>
      <c r="H218" s="240"/>
      <c r="I218" s="238"/>
      <c r="J218" s="239"/>
      <c r="N218" s="277"/>
      <c r="O218" s="277"/>
      <c r="P218" s="248"/>
      <c r="Q218" s="277"/>
      <c r="R218" s="277"/>
      <c r="S218" s="277"/>
      <c r="T218" s="163"/>
      <c r="U218" s="248"/>
    </row>
    <row r="219" spans="2:21" ht="15">
      <c r="B219" s="241"/>
      <c r="C219" s="97"/>
      <c r="D219" s="97"/>
      <c r="E219" s="97"/>
      <c r="F219" s="97"/>
      <c r="G219" s="98"/>
      <c r="H219" s="154"/>
      <c r="I219" s="97"/>
      <c r="J219" s="235"/>
      <c r="N219" s="277"/>
      <c r="O219" s="277"/>
      <c r="P219" s="248"/>
      <c r="Q219" s="277"/>
      <c r="R219" s="277"/>
      <c r="S219" s="277"/>
      <c r="T219" s="163"/>
      <c r="U219" s="248"/>
    </row>
    <row r="220" spans="2:21" ht="15">
      <c r="B220" s="237"/>
      <c r="C220" s="98"/>
      <c r="D220" s="281"/>
      <c r="E220" s="282"/>
      <c r="F220" s="282"/>
      <c r="G220" s="282"/>
      <c r="H220" s="155"/>
      <c r="I220" s="107"/>
      <c r="J220" s="235"/>
      <c r="N220" s="277"/>
      <c r="O220" s="277"/>
      <c r="P220" s="248"/>
      <c r="Q220" s="277"/>
      <c r="R220" s="277"/>
      <c r="S220" s="277"/>
      <c r="T220" s="163"/>
      <c r="U220" s="248"/>
    </row>
    <row r="221" spans="2:21" ht="15">
      <c r="B221" s="241"/>
      <c r="G221" s="97"/>
      <c r="H221" s="154"/>
      <c r="I221" s="97"/>
      <c r="J221" s="235"/>
      <c r="N221" s="277"/>
      <c r="O221" s="277"/>
      <c r="P221" s="248"/>
      <c r="Q221" s="277"/>
      <c r="R221" s="277"/>
      <c r="S221" s="277"/>
      <c r="T221" s="163"/>
      <c r="U221" s="248"/>
    </row>
    <row r="222" spans="2:21" ht="15">
      <c r="B222" s="237"/>
      <c r="C222" s="98"/>
      <c r="D222" s="98"/>
      <c r="E222" s="98"/>
      <c r="F222" s="98"/>
      <c r="G222" s="98"/>
      <c r="H222" s="154"/>
      <c r="I222" s="242"/>
      <c r="J222" s="83"/>
      <c r="N222" s="277"/>
      <c r="O222" s="248"/>
      <c r="P222" s="277"/>
      <c r="Q222" s="277"/>
      <c r="R222" s="277"/>
      <c r="S222" s="277"/>
      <c r="T222" s="163"/>
      <c r="U222" s="248"/>
    </row>
    <row r="223" spans="2:21" ht="15">
      <c r="B223" s="234"/>
      <c r="C223" s="276"/>
      <c r="D223" s="276"/>
      <c r="E223" s="225"/>
      <c r="F223" s="276"/>
      <c r="G223" s="276"/>
      <c r="H223" s="276"/>
      <c r="I223" s="163"/>
      <c r="J223" s="278"/>
    </row>
    <row r="224" spans="2:21" ht="15">
      <c r="B224" s="234"/>
      <c r="C224" s="276"/>
      <c r="D224" s="276"/>
      <c r="E224" s="225"/>
      <c r="F224" s="276"/>
      <c r="G224" s="276"/>
      <c r="H224" s="276"/>
      <c r="I224" s="163"/>
      <c r="J224" s="278"/>
    </row>
    <row r="225" spans="2:10" ht="15">
      <c r="B225" s="234"/>
      <c r="C225" s="276"/>
      <c r="D225" s="276"/>
      <c r="E225" s="225"/>
      <c r="F225" s="276"/>
      <c r="G225" s="276"/>
      <c r="H225" s="276"/>
      <c r="I225" s="163"/>
      <c r="J225" s="278"/>
    </row>
    <row r="226" spans="2:10" ht="15">
      <c r="B226" s="237"/>
      <c r="C226" s="276"/>
      <c r="D226" s="277"/>
      <c r="E226" s="225"/>
      <c r="F226" s="276"/>
      <c r="G226" s="276"/>
      <c r="H226" s="276"/>
      <c r="I226" s="163"/>
      <c r="J226" s="278"/>
    </row>
    <row r="227" spans="2:10" ht="15">
      <c r="B227" s="237"/>
      <c r="C227" s="277"/>
      <c r="D227" s="248"/>
      <c r="E227" s="277"/>
      <c r="F227" s="277"/>
      <c r="G227" s="277"/>
      <c r="H227" s="277"/>
      <c r="I227" s="163"/>
      <c r="J227" s="278"/>
    </row>
    <row r="228" spans="2:10" ht="15">
      <c r="B228" s="237"/>
      <c r="C228" s="163"/>
      <c r="D228" s="248"/>
      <c r="E228" s="163"/>
      <c r="F228" s="163"/>
      <c r="G228" s="163"/>
      <c r="H228" s="163"/>
      <c r="I228" s="163"/>
      <c r="J228" s="278"/>
    </row>
    <row r="229" spans="2:10" ht="15">
      <c r="B229" s="241"/>
      <c r="C229" s="163"/>
      <c r="D229" s="163"/>
      <c r="E229" s="163"/>
      <c r="F229" s="163"/>
      <c r="G229" s="163"/>
      <c r="H229" s="163"/>
      <c r="I229" s="163"/>
      <c r="J229" s="278"/>
    </row>
    <row r="230" spans="2:10" ht="15">
      <c r="B230" s="241"/>
      <c r="C230" s="224"/>
      <c r="D230" s="163"/>
      <c r="E230" s="224"/>
      <c r="F230" s="224"/>
      <c r="G230" s="224"/>
      <c r="H230" s="224"/>
      <c r="I230" s="224"/>
      <c r="J230" s="278"/>
    </row>
    <row r="231" spans="2:10" ht="15">
      <c r="B231" s="241"/>
      <c r="C231" s="163"/>
      <c r="D231" s="163"/>
      <c r="E231" s="224"/>
      <c r="F231" s="224"/>
      <c r="G231" s="224"/>
      <c r="H231" s="224"/>
      <c r="I231" s="224"/>
      <c r="J231" s="278"/>
    </row>
    <row r="232" spans="2:10" ht="15">
      <c r="B232" s="241"/>
      <c r="C232" s="224"/>
      <c r="D232" s="163"/>
      <c r="E232" s="224"/>
      <c r="F232" s="224"/>
      <c r="G232" s="224"/>
      <c r="H232" s="224"/>
      <c r="I232" s="224"/>
      <c r="J232" s="275"/>
    </row>
    <row r="233" spans="2:10" ht="15">
      <c r="B233" s="241"/>
      <c r="C233"/>
      <c r="D233"/>
      <c r="E233"/>
      <c r="F233"/>
      <c r="G233"/>
      <c r="H233"/>
      <c r="I233"/>
      <c r="J233" s="279"/>
    </row>
    <row r="234" spans="2:10" ht="15">
      <c r="B234" s="241"/>
      <c r="C234" s="224"/>
      <c r="D234" s="280"/>
      <c r="E234" s="280"/>
      <c r="F234" s="280"/>
      <c r="G234" s="280"/>
      <c r="H234" s="280"/>
      <c r="I234" s="280"/>
      <c r="J234" s="280"/>
    </row>
    <row r="235" spans="2:10" ht="15">
      <c r="B235" s="241"/>
      <c r="C235" s="97"/>
      <c r="D235" s="97"/>
      <c r="E235" s="97"/>
      <c r="F235" s="97"/>
      <c r="G235" s="97"/>
      <c r="H235" s="154"/>
      <c r="I235" s="163"/>
      <c r="J235" s="235"/>
    </row>
    <row r="236" spans="2:10" ht="15">
      <c r="B236" s="241"/>
      <c r="C236" s="97"/>
      <c r="D236" s="97"/>
      <c r="E236" s="97"/>
      <c r="F236" s="97"/>
      <c r="G236" s="97"/>
      <c r="H236" s="154"/>
      <c r="I236" s="163"/>
      <c r="J236" s="235"/>
    </row>
    <row r="237" spans="2:10">
      <c r="B237" s="241"/>
      <c r="C237" s="75"/>
      <c r="D237" s="194"/>
      <c r="E237" s="194"/>
      <c r="F237" s="75"/>
      <c r="G237" s="194"/>
      <c r="H237" s="194"/>
      <c r="I237" s="194"/>
      <c r="J237" s="243"/>
    </row>
    <row r="238" spans="2:10">
      <c r="B238" s="241"/>
      <c r="C238" s="75"/>
      <c r="D238" s="194"/>
      <c r="E238" s="194"/>
      <c r="F238" s="75"/>
      <c r="G238" s="194"/>
      <c r="H238" s="194"/>
      <c r="I238" s="194"/>
      <c r="J238" s="243"/>
    </row>
    <row r="239" spans="2:10">
      <c r="B239" s="241"/>
      <c r="C239" s="75"/>
      <c r="D239" s="75"/>
      <c r="E239" s="75"/>
      <c r="F239" s="75"/>
      <c r="G239" s="300"/>
      <c r="H239" s="300"/>
      <c r="I239" s="300"/>
      <c r="J239" s="243"/>
    </row>
    <row r="240" spans="2:10">
      <c r="B240" s="241"/>
      <c r="C240" s="75"/>
      <c r="D240" s="75"/>
      <c r="E240" s="75"/>
      <c r="F240" s="75"/>
      <c r="G240" s="300"/>
      <c r="H240" s="300"/>
      <c r="I240" s="300"/>
      <c r="J240" s="243"/>
    </row>
    <row r="241" spans="2:10">
      <c r="B241" s="241"/>
      <c r="C241" s="75"/>
      <c r="D241" s="75"/>
      <c r="E241" s="75"/>
      <c r="F241" s="75"/>
      <c r="G241" s="194"/>
      <c r="H241" s="194"/>
      <c r="I241" s="194"/>
      <c r="J241" s="243"/>
    </row>
    <row r="242" spans="2:10" ht="13.5" thickBot="1">
      <c r="B242" s="244"/>
      <c r="C242" s="245"/>
      <c r="D242" s="245"/>
      <c r="E242" s="245"/>
      <c r="F242" s="245"/>
      <c r="G242" s="245"/>
      <c r="H242" s="246"/>
      <c r="I242" s="246"/>
      <c r="J242" s="247"/>
    </row>
  </sheetData>
  <mergeCells count="6">
    <mergeCell ref="G240:I240"/>
    <mergeCell ref="G177:I177"/>
    <mergeCell ref="G176:I176"/>
    <mergeCell ref="G207:I207"/>
    <mergeCell ref="G208:I208"/>
    <mergeCell ref="G239:I239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6"/>
  <sheetViews>
    <sheetView topLeftCell="A4" workbookViewId="0">
      <selection activeCell="C57" sqref="C57"/>
    </sheetView>
  </sheetViews>
  <sheetFormatPr defaultRowHeight="12.75"/>
  <cols>
    <col min="1" max="2" width="9.140625" style="178"/>
    <col min="3" max="3" width="19.28515625" style="178" customWidth="1"/>
    <col min="4" max="4" width="9.140625" style="178"/>
    <col min="5" max="5" width="12.140625" style="178" customWidth="1"/>
    <col min="6" max="6" width="10.7109375" style="178" customWidth="1"/>
    <col min="7" max="7" width="9.42578125" style="178" bestFit="1" customWidth="1"/>
    <col min="8" max="8" width="12" style="178" customWidth="1"/>
    <col min="9" max="11" width="9.140625" style="178"/>
    <col min="12" max="12" width="10.28515625" style="178" bestFit="1" customWidth="1"/>
    <col min="13" max="258" width="9.140625" style="178"/>
    <col min="259" max="259" width="19.28515625" style="178" customWidth="1"/>
    <col min="260" max="260" width="9.140625" style="178"/>
    <col min="261" max="261" width="12.140625" style="178" customWidth="1"/>
    <col min="262" max="262" width="10.7109375" style="178" customWidth="1"/>
    <col min="263" max="263" width="9.42578125" style="178" bestFit="1" customWidth="1"/>
    <col min="264" max="264" width="11.140625" style="178" customWidth="1"/>
    <col min="265" max="267" width="9.140625" style="178"/>
    <col min="268" max="268" width="10.28515625" style="178" bestFit="1" customWidth="1"/>
    <col min="269" max="514" width="9.140625" style="178"/>
    <col min="515" max="515" width="19.28515625" style="178" customWidth="1"/>
    <col min="516" max="516" width="9.140625" style="178"/>
    <col min="517" max="517" width="12.140625" style="178" customWidth="1"/>
    <col min="518" max="518" width="10.7109375" style="178" customWidth="1"/>
    <col min="519" max="519" width="9.42578125" style="178" bestFit="1" customWidth="1"/>
    <col min="520" max="520" width="11.140625" style="178" customWidth="1"/>
    <col min="521" max="523" width="9.140625" style="178"/>
    <col min="524" max="524" width="10.28515625" style="178" bestFit="1" customWidth="1"/>
    <col min="525" max="770" width="9.140625" style="178"/>
    <col min="771" max="771" width="19.28515625" style="178" customWidth="1"/>
    <col min="772" max="772" width="9.140625" style="178"/>
    <col min="773" max="773" width="12.140625" style="178" customWidth="1"/>
    <col min="774" max="774" width="10.7109375" style="178" customWidth="1"/>
    <col min="775" max="775" width="9.42578125" style="178" bestFit="1" customWidth="1"/>
    <col min="776" max="776" width="11.140625" style="178" customWidth="1"/>
    <col min="777" max="779" width="9.140625" style="178"/>
    <col min="780" max="780" width="10.28515625" style="178" bestFit="1" customWidth="1"/>
    <col min="781" max="1026" width="9.140625" style="178"/>
    <col min="1027" max="1027" width="19.28515625" style="178" customWidth="1"/>
    <col min="1028" max="1028" width="9.140625" style="178"/>
    <col min="1029" max="1029" width="12.140625" style="178" customWidth="1"/>
    <col min="1030" max="1030" width="10.7109375" style="178" customWidth="1"/>
    <col min="1031" max="1031" width="9.42578125" style="178" bestFit="1" customWidth="1"/>
    <col min="1032" max="1032" width="11.140625" style="178" customWidth="1"/>
    <col min="1033" max="1035" width="9.140625" style="178"/>
    <col min="1036" max="1036" width="10.28515625" style="178" bestFit="1" customWidth="1"/>
    <col min="1037" max="1282" width="9.140625" style="178"/>
    <col min="1283" max="1283" width="19.28515625" style="178" customWidth="1"/>
    <col min="1284" max="1284" width="9.140625" style="178"/>
    <col min="1285" max="1285" width="12.140625" style="178" customWidth="1"/>
    <col min="1286" max="1286" width="10.7109375" style="178" customWidth="1"/>
    <col min="1287" max="1287" width="9.42578125" style="178" bestFit="1" customWidth="1"/>
    <col min="1288" max="1288" width="11.140625" style="178" customWidth="1"/>
    <col min="1289" max="1291" width="9.140625" style="178"/>
    <col min="1292" max="1292" width="10.28515625" style="178" bestFit="1" customWidth="1"/>
    <col min="1293" max="1538" width="9.140625" style="178"/>
    <col min="1539" max="1539" width="19.28515625" style="178" customWidth="1"/>
    <col min="1540" max="1540" width="9.140625" style="178"/>
    <col min="1541" max="1541" width="12.140625" style="178" customWidth="1"/>
    <col min="1542" max="1542" width="10.7109375" style="178" customWidth="1"/>
    <col min="1543" max="1543" width="9.42578125" style="178" bestFit="1" customWidth="1"/>
    <col min="1544" max="1544" width="11.140625" style="178" customWidth="1"/>
    <col min="1545" max="1547" width="9.140625" style="178"/>
    <col min="1548" max="1548" width="10.28515625" style="178" bestFit="1" customWidth="1"/>
    <col min="1549" max="1794" width="9.140625" style="178"/>
    <col min="1795" max="1795" width="19.28515625" style="178" customWidth="1"/>
    <col min="1796" max="1796" width="9.140625" style="178"/>
    <col min="1797" max="1797" width="12.140625" style="178" customWidth="1"/>
    <col min="1798" max="1798" width="10.7109375" style="178" customWidth="1"/>
    <col min="1799" max="1799" width="9.42578125" style="178" bestFit="1" customWidth="1"/>
    <col min="1800" max="1800" width="11.140625" style="178" customWidth="1"/>
    <col min="1801" max="1803" width="9.140625" style="178"/>
    <col min="1804" max="1804" width="10.28515625" style="178" bestFit="1" customWidth="1"/>
    <col min="1805" max="2050" width="9.140625" style="178"/>
    <col min="2051" max="2051" width="19.28515625" style="178" customWidth="1"/>
    <col min="2052" max="2052" width="9.140625" style="178"/>
    <col min="2053" max="2053" width="12.140625" style="178" customWidth="1"/>
    <col min="2054" max="2054" width="10.7109375" style="178" customWidth="1"/>
    <col min="2055" max="2055" width="9.42578125" style="178" bestFit="1" customWidth="1"/>
    <col min="2056" max="2056" width="11.140625" style="178" customWidth="1"/>
    <col min="2057" max="2059" width="9.140625" style="178"/>
    <col min="2060" max="2060" width="10.28515625" style="178" bestFit="1" customWidth="1"/>
    <col min="2061" max="2306" width="9.140625" style="178"/>
    <col min="2307" max="2307" width="19.28515625" style="178" customWidth="1"/>
    <col min="2308" max="2308" width="9.140625" style="178"/>
    <col min="2309" max="2309" width="12.140625" style="178" customWidth="1"/>
    <col min="2310" max="2310" width="10.7109375" style="178" customWidth="1"/>
    <col min="2311" max="2311" width="9.42578125" style="178" bestFit="1" customWidth="1"/>
    <col min="2312" max="2312" width="11.140625" style="178" customWidth="1"/>
    <col min="2313" max="2315" width="9.140625" style="178"/>
    <col min="2316" max="2316" width="10.28515625" style="178" bestFit="1" customWidth="1"/>
    <col min="2317" max="2562" width="9.140625" style="178"/>
    <col min="2563" max="2563" width="19.28515625" style="178" customWidth="1"/>
    <col min="2564" max="2564" width="9.140625" style="178"/>
    <col min="2565" max="2565" width="12.140625" style="178" customWidth="1"/>
    <col min="2566" max="2566" width="10.7109375" style="178" customWidth="1"/>
    <col min="2567" max="2567" width="9.42578125" style="178" bestFit="1" customWidth="1"/>
    <col min="2568" max="2568" width="11.140625" style="178" customWidth="1"/>
    <col min="2569" max="2571" width="9.140625" style="178"/>
    <col min="2572" max="2572" width="10.28515625" style="178" bestFit="1" customWidth="1"/>
    <col min="2573" max="2818" width="9.140625" style="178"/>
    <col min="2819" max="2819" width="19.28515625" style="178" customWidth="1"/>
    <col min="2820" max="2820" width="9.140625" style="178"/>
    <col min="2821" max="2821" width="12.140625" style="178" customWidth="1"/>
    <col min="2822" max="2822" width="10.7109375" style="178" customWidth="1"/>
    <col min="2823" max="2823" width="9.42578125" style="178" bestFit="1" customWidth="1"/>
    <col min="2824" max="2824" width="11.140625" style="178" customWidth="1"/>
    <col min="2825" max="2827" width="9.140625" style="178"/>
    <col min="2828" max="2828" width="10.28515625" style="178" bestFit="1" customWidth="1"/>
    <col min="2829" max="3074" width="9.140625" style="178"/>
    <col min="3075" max="3075" width="19.28515625" style="178" customWidth="1"/>
    <col min="3076" max="3076" width="9.140625" style="178"/>
    <col min="3077" max="3077" width="12.140625" style="178" customWidth="1"/>
    <col min="3078" max="3078" width="10.7109375" style="178" customWidth="1"/>
    <col min="3079" max="3079" width="9.42578125" style="178" bestFit="1" customWidth="1"/>
    <col min="3080" max="3080" width="11.140625" style="178" customWidth="1"/>
    <col min="3081" max="3083" width="9.140625" style="178"/>
    <col min="3084" max="3084" width="10.28515625" style="178" bestFit="1" customWidth="1"/>
    <col min="3085" max="3330" width="9.140625" style="178"/>
    <col min="3331" max="3331" width="19.28515625" style="178" customWidth="1"/>
    <col min="3332" max="3332" width="9.140625" style="178"/>
    <col min="3333" max="3333" width="12.140625" style="178" customWidth="1"/>
    <col min="3334" max="3334" width="10.7109375" style="178" customWidth="1"/>
    <col min="3335" max="3335" width="9.42578125" style="178" bestFit="1" customWidth="1"/>
    <col min="3336" max="3336" width="11.140625" style="178" customWidth="1"/>
    <col min="3337" max="3339" width="9.140625" style="178"/>
    <col min="3340" max="3340" width="10.28515625" style="178" bestFit="1" customWidth="1"/>
    <col min="3341" max="3586" width="9.140625" style="178"/>
    <col min="3587" max="3587" width="19.28515625" style="178" customWidth="1"/>
    <col min="3588" max="3588" width="9.140625" style="178"/>
    <col min="3589" max="3589" width="12.140625" style="178" customWidth="1"/>
    <col min="3590" max="3590" width="10.7109375" style="178" customWidth="1"/>
    <col min="3591" max="3591" width="9.42578125" style="178" bestFit="1" customWidth="1"/>
    <col min="3592" max="3592" width="11.140625" style="178" customWidth="1"/>
    <col min="3593" max="3595" width="9.140625" style="178"/>
    <col min="3596" max="3596" width="10.28515625" style="178" bestFit="1" customWidth="1"/>
    <col min="3597" max="3842" width="9.140625" style="178"/>
    <col min="3843" max="3843" width="19.28515625" style="178" customWidth="1"/>
    <col min="3844" max="3844" width="9.140625" style="178"/>
    <col min="3845" max="3845" width="12.140625" style="178" customWidth="1"/>
    <col min="3846" max="3846" width="10.7109375" style="178" customWidth="1"/>
    <col min="3847" max="3847" width="9.42578125" style="178" bestFit="1" customWidth="1"/>
    <col min="3848" max="3848" width="11.140625" style="178" customWidth="1"/>
    <col min="3849" max="3851" width="9.140625" style="178"/>
    <col min="3852" max="3852" width="10.28515625" style="178" bestFit="1" customWidth="1"/>
    <col min="3853" max="4098" width="9.140625" style="178"/>
    <col min="4099" max="4099" width="19.28515625" style="178" customWidth="1"/>
    <col min="4100" max="4100" width="9.140625" style="178"/>
    <col min="4101" max="4101" width="12.140625" style="178" customWidth="1"/>
    <col min="4102" max="4102" width="10.7109375" style="178" customWidth="1"/>
    <col min="4103" max="4103" width="9.42578125" style="178" bestFit="1" customWidth="1"/>
    <col min="4104" max="4104" width="11.140625" style="178" customWidth="1"/>
    <col min="4105" max="4107" width="9.140625" style="178"/>
    <col min="4108" max="4108" width="10.28515625" style="178" bestFit="1" customWidth="1"/>
    <col min="4109" max="4354" width="9.140625" style="178"/>
    <col min="4355" max="4355" width="19.28515625" style="178" customWidth="1"/>
    <col min="4356" max="4356" width="9.140625" style="178"/>
    <col min="4357" max="4357" width="12.140625" style="178" customWidth="1"/>
    <col min="4358" max="4358" width="10.7109375" style="178" customWidth="1"/>
    <col min="4359" max="4359" width="9.42578125" style="178" bestFit="1" customWidth="1"/>
    <col min="4360" max="4360" width="11.140625" style="178" customWidth="1"/>
    <col min="4361" max="4363" width="9.140625" style="178"/>
    <col min="4364" max="4364" width="10.28515625" style="178" bestFit="1" customWidth="1"/>
    <col min="4365" max="4610" width="9.140625" style="178"/>
    <col min="4611" max="4611" width="19.28515625" style="178" customWidth="1"/>
    <col min="4612" max="4612" width="9.140625" style="178"/>
    <col min="4613" max="4613" width="12.140625" style="178" customWidth="1"/>
    <col min="4614" max="4614" width="10.7109375" style="178" customWidth="1"/>
    <col min="4615" max="4615" width="9.42578125" style="178" bestFit="1" customWidth="1"/>
    <col min="4616" max="4616" width="11.140625" style="178" customWidth="1"/>
    <col min="4617" max="4619" width="9.140625" style="178"/>
    <col min="4620" max="4620" width="10.28515625" style="178" bestFit="1" customWidth="1"/>
    <col min="4621" max="4866" width="9.140625" style="178"/>
    <col min="4867" max="4867" width="19.28515625" style="178" customWidth="1"/>
    <col min="4868" max="4868" width="9.140625" style="178"/>
    <col min="4869" max="4869" width="12.140625" style="178" customWidth="1"/>
    <col min="4870" max="4870" width="10.7109375" style="178" customWidth="1"/>
    <col min="4871" max="4871" width="9.42578125" style="178" bestFit="1" customWidth="1"/>
    <col min="4872" max="4872" width="11.140625" style="178" customWidth="1"/>
    <col min="4873" max="4875" width="9.140625" style="178"/>
    <col min="4876" max="4876" width="10.28515625" style="178" bestFit="1" customWidth="1"/>
    <col min="4877" max="5122" width="9.140625" style="178"/>
    <col min="5123" max="5123" width="19.28515625" style="178" customWidth="1"/>
    <col min="5124" max="5124" width="9.140625" style="178"/>
    <col min="5125" max="5125" width="12.140625" style="178" customWidth="1"/>
    <col min="5126" max="5126" width="10.7109375" style="178" customWidth="1"/>
    <col min="5127" max="5127" width="9.42578125" style="178" bestFit="1" customWidth="1"/>
    <col min="5128" max="5128" width="11.140625" style="178" customWidth="1"/>
    <col min="5129" max="5131" width="9.140625" style="178"/>
    <col min="5132" max="5132" width="10.28515625" style="178" bestFit="1" customWidth="1"/>
    <col min="5133" max="5378" width="9.140625" style="178"/>
    <col min="5379" max="5379" width="19.28515625" style="178" customWidth="1"/>
    <col min="5380" max="5380" width="9.140625" style="178"/>
    <col min="5381" max="5381" width="12.140625" style="178" customWidth="1"/>
    <col min="5382" max="5382" width="10.7109375" style="178" customWidth="1"/>
    <col min="5383" max="5383" width="9.42578125" style="178" bestFit="1" customWidth="1"/>
    <col min="5384" max="5384" width="11.140625" style="178" customWidth="1"/>
    <col min="5385" max="5387" width="9.140625" style="178"/>
    <col min="5388" max="5388" width="10.28515625" style="178" bestFit="1" customWidth="1"/>
    <col min="5389" max="5634" width="9.140625" style="178"/>
    <col min="5635" max="5635" width="19.28515625" style="178" customWidth="1"/>
    <col min="5636" max="5636" width="9.140625" style="178"/>
    <col min="5637" max="5637" width="12.140625" style="178" customWidth="1"/>
    <col min="5638" max="5638" width="10.7109375" style="178" customWidth="1"/>
    <col min="5639" max="5639" width="9.42578125" style="178" bestFit="1" customWidth="1"/>
    <col min="5640" max="5640" width="11.140625" style="178" customWidth="1"/>
    <col min="5641" max="5643" width="9.140625" style="178"/>
    <col min="5644" max="5644" width="10.28515625" style="178" bestFit="1" customWidth="1"/>
    <col min="5645" max="5890" width="9.140625" style="178"/>
    <col min="5891" max="5891" width="19.28515625" style="178" customWidth="1"/>
    <col min="5892" max="5892" width="9.140625" style="178"/>
    <col min="5893" max="5893" width="12.140625" style="178" customWidth="1"/>
    <col min="5894" max="5894" width="10.7109375" style="178" customWidth="1"/>
    <col min="5895" max="5895" width="9.42578125" style="178" bestFit="1" customWidth="1"/>
    <col min="5896" max="5896" width="11.140625" style="178" customWidth="1"/>
    <col min="5897" max="5899" width="9.140625" style="178"/>
    <col min="5900" max="5900" width="10.28515625" style="178" bestFit="1" customWidth="1"/>
    <col min="5901" max="6146" width="9.140625" style="178"/>
    <col min="6147" max="6147" width="19.28515625" style="178" customWidth="1"/>
    <col min="6148" max="6148" width="9.140625" style="178"/>
    <col min="6149" max="6149" width="12.140625" style="178" customWidth="1"/>
    <col min="6150" max="6150" width="10.7109375" style="178" customWidth="1"/>
    <col min="6151" max="6151" width="9.42578125" style="178" bestFit="1" customWidth="1"/>
    <col min="6152" max="6152" width="11.140625" style="178" customWidth="1"/>
    <col min="6153" max="6155" width="9.140625" style="178"/>
    <col min="6156" max="6156" width="10.28515625" style="178" bestFit="1" customWidth="1"/>
    <col min="6157" max="6402" width="9.140625" style="178"/>
    <col min="6403" max="6403" width="19.28515625" style="178" customWidth="1"/>
    <col min="6404" max="6404" width="9.140625" style="178"/>
    <col min="6405" max="6405" width="12.140625" style="178" customWidth="1"/>
    <col min="6406" max="6406" width="10.7109375" style="178" customWidth="1"/>
    <col min="6407" max="6407" width="9.42578125" style="178" bestFit="1" customWidth="1"/>
    <col min="6408" max="6408" width="11.140625" style="178" customWidth="1"/>
    <col min="6409" max="6411" width="9.140625" style="178"/>
    <col min="6412" max="6412" width="10.28515625" style="178" bestFit="1" customWidth="1"/>
    <col min="6413" max="6658" width="9.140625" style="178"/>
    <col min="6659" max="6659" width="19.28515625" style="178" customWidth="1"/>
    <col min="6660" max="6660" width="9.140625" style="178"/>
    <col min="6661" max="6661" width="12.140625" style="178" customWidth="1"/>
    <col min="6662" max="6662" width="10.7109375" style="178" customWidth="1"/>
    <col min="6663" max="6663" width="9.42578125" style="178" bestFit="1" customWidth="1"/>
    <col min="6664" max="6664" width="11.140625" style="178" customWidth="1"/>
    <col min="6665" max="6667" width="9.140625" style="178"/>
    <col min="6668" max="6668" width="10.28515625" style="178" bestFit="1" customWidth="1"/>
    <col min="6669" max="6914" width="9.140625" style="178"/>
    <col min="6915" max="6915" width="19.28515625" style="178" customWidth="1"/>
    <col min="6916" max="6916" width="9.140625" style="178"/>
    <col min="6917" max="6917" width="12.140625" style="178" customWidth="1"/>
    <col min="6918" max="6918" width="10.7109375" style="178" customWidth="1"/>
    <col min="6919" max="6919" width="9.42578125" style="178" bestFit="1" customWidth="1"/>
    <col min="6920" max="6920" width="11.140625" style="178" customWidth="1"/>
    <col min="6921" max="6923" width="9.140625" style="178"/>
    <col min="6924" max="6924" width="10.28515625" style="178" bestFit="1" customWidth="1"/>
    <col min="6925" max="7170" width="9.140625" style="178"/>
    <col min="7171" max="7171" width="19.28515625" style="178" customWidth="1"/>
    <col min="7172" max="7172" width="9.140625" style="178"/>
    <col min="7173" max="7173" width="12.140625" style="178" customWidth="1"/>
    <col min="7174" max="7174" width="10.7109375" style="178" customWidth="1"/>
    <col min="7175" max="7175" width="9.42578125" style="178" bestFit="1" customWidth="1"/>
    <col min="7176" max="7176" width="11.140625" style="178" customWidth="1"/>
    <col min="7177" max="7179" width="9.140625" style="178"/>
    <col min="7180" max="7180" width="10.28515625" style="178" bestFit="1" customWidth="1"/>
    <col min="7181" max="7426" width="9.140625" style="178"/>
    <col min="7427" max="7427" width="19.28515625" style="178" customWidth="1"/>
    <col min="7428" max="7428" width="9.140625" style="178"/>
    <col min="7429" max="7429" width="12.140625" style="178" customWidth="1"/>
    <col min="7430" max="7430" width="10.7109375" style="178" customWidth="1"/>
    <col min="7431" max="7431" width="9.42578125" style="178" bestFit="1" customWidth="1"/>
    <col min="7432" max="7432" width="11.140625" style="178" customWidth="1"/>
    <col min="7433" max="7435" width="9.140625" style="178"/>
    <col min="7436" max="7436" width="10.28515625" style="178" bestFit="1" customWidth="1"/>
    <col min="7437" max="7682" width="9.140625" style="178"/>
    <col min="7683" max="7683" width="19.28515625" style="178" customWidth="1"/>
    <col min="7684" max="7684" width="9.140625" style="178"/>
    <col min="7685" max="7685" width="12.140625" style="178" customWidth="1"/>
    <col min="7686" max="7686" width="10.7109375" style="178" customWidth="1"/>
    <col min="7687" max="7687" width="9.42578125" style="178" bestFit="1" customWidth="1"/>
    <col min="7688" max="7688" width="11.140625" style="178" customWidth="1"/>
    <col min="7689" max="7691" width="9.140625" style="178"/>
    <col min="7692" max="7692" width="10.28515625" style="178" bestFit="1" customWidth="1"/>
    <col min="7693" max="7938" width="9.140625" style="178"/>
    <col min="7939" max="7939" width="19.28515625" style="178" customWidth="1"/>
    <col min="7940" max="7940" width="9.140625" style="178"/>
    <col min="7941" max="7941" width="12.140625" style="178" customWidth="1"/>
    <col min="7942" max="7942" width="10.7109375" style="178" customWidth="1"/>
    <col min="7943" max="7943" width="9.42578125" style="178" bestFit="1" customWidth="1"/>
    <col min="7944" max="7944" width="11.140625" style="178" customWidth="1"/>
    <col min="7945" max="7947" width="9.140625" style="178"/>
    <col min="7948" max="7948" width="10.28515625" style="178" bestFit="1" customWidth="1"/>
    <col min="7949" max="8194" width="9.140625" style="178"/>
    <col min="8195" max="8195" width="19.28515625" style="178" customWidth="1"/>
    <col min="8196" max="8196" width="9.140625" style="178"/>
    <col min="8197" max="8197" width="12.140625" style="178" customWidth="1"/>
    <col min="8198" max="8198" width="10.7109375" style="178" customWidth="1"/>
    <col min="8199" max="8199" width="9.42578125" style="178" bestFit="1" customWidth="1"/>
    <col min="8200" max="8200" width="11.140625" style="178" customWidth="1"/>
    <col min="8201" max="8203" width="9.140625" style="178"/>
    <col min="8204" max="8204" width="10.28515625" style="178" bestFit="1" customWidth="1"/>
    <col min="8205" max="8450" width="9.140625" style="178"/>
    <col min="8451" max="8451" width="19.28515625" style="178" customWidth="1"/>
    <col min="8452" max="8452" width="9.140625" style="178"/>
    <col min="8453" max="8453" width="12.140625" style="178" customWidth="1"/>
    <col min="8454" max="8454" width="10.7109375" style="178" customWidth="1"/>
    <col min="8455" max="8455" width="9.42578125" style="178" bestFit="1" customWidth="1"/>
    <col min="8456" max="8456" width="11.140625" style="178" customWidth="1"/>
    <col min="8457" max="8459" width="9.140625" style="178"/>
    <col min="8460" max="8460" width="10.28515625" style="178" bestFit="1" customWidth="1"/>
    <col min="8461" max="8706" width="9.140625" style="178"/>
    <col min="8707" max="8707" width="19.28515625" style="178" customWidth="1"/>
    <col min="8708" max="8708" width="9.140625" style="178"/>
    <col min="8709" max="8709" width="12.140625" style="178" customWidth="1"/>
    <col min="8710" max="8710" width="10.7109375" style="178" customWidth="1"/>
    <col min="8711" max="8711" width="9.42578125" style="178" bestFit="1" customWidth="1"/>
    <col min="8712" max="8712" width="11.140625" style="178" customWidth="1"/>
    <col min="8713" max="8715" width="9.140625" style="178"/>
    <col min="8716" max="8716" width="10.28515625" style="178" bestFit="1" customWidth="1"/>
    <col min="8717" max="8962" width="9.140625" style="178"/>
    <col min="8963" max="8963" width="19.28515625" style="178" customWidth="1"/>
    <col min="8964" max="8964" width="9.140625" style="178"/>
    <col min="8965" max="8965" width="12.140625" style="178" customWidth="1"/>
    <col min="8966" max="8966" width="10.7109375" style="178" customWidth="1"/>
    <col min="8967" max="8967" width="9.42578125" style="178" bestFit="1" customWidth="1"/>
    <col min="8968" max="8968" width="11.140625" style="178" customWidth="1"/>
    <col min="8969" max="8971" width="9.140625" style="178"/>
    <col min="8972" max="8972" width="10.28515625" style="178" bestFit="1" customWidth="1"/>
    <col min="8973" max="9218" width="9.140625" style="178"/>
    <col min="9219" max="9219" width="19.28515625" style="178" customWidth="1"/>
    <col min="9220" max="9220" width="9.140625" style="178"/>
    <col min="9221" max="9221" width="12.140625" style="178" customWidth="1"/>
    <col min="9222" max="9222" width="10.7109375" style="178" customWidth="1"/>
    <col min="9223" max="9223" width="9.42578125" style="178" bestFit="1" customWidth="1"/>
    <col min="9224" max="9224" width="11.140625" style="178" customWidth="1"/>
    <col min="9225" max="9227" width="9.140625" style="178"/>
    <col min="9228" max="9228" width="10.28515625" style="178" bestFit="1" customWidth="1"/>
    <col min="9229" max="9474" width="9.140625" style="178"/>
    <col min="9475" max="9475" width="19.28515625" style="178" customWidth="1"/>
    <col min="9476" max="9476" width="9.140625" style="178"/>
    <col min="9477" max="9477" width="12.140625" style="178" customWidth="1"/>
    <col min="9478" max="9478" width="10.7109375" style="178" customWidth="1"/>
    <col min="9479" max="9479" width="9.42578125" style="178" bestFit="1" customWidth="1"/>
    <col min="9480" max="9480" width="11.140625" style="178" customWidth="1"/>
    <col min="9481" max="9483" width="9.140625" style="178"/>
    <col min="9484" max="9484" width="10.28515625" style="178" bestFit="1" customWidth="1"/>
    <col min="9485" max="9730" width="9.140625" style="178"/>
    <col min="9731" max="9731" width="19.28515625" style="178" customWidth="1"/>
    <col min="9732" max="9732" width="9.140625" style="178"/>
    <col min="9733" max="9733" width="12.140625" style="178" customWidth="1"/>
    <col min="9734" max="9734" width="10.7109375" style="178" customWidth="1"/>
    <col min="9735" max="9735" width="9.42578125" style="178" bestFit="1" customWidth="1"/>
    <col min="9736" max="9736" width="11.140625" style="178" customWidth="1"/>
    <col min="9737" max="9739" width="9.140625" style="178"/>
    <col min="9740" max="9740" width="10.28515625" style="178" bestFit="1" customWidth="1"/>
    <col min="9741" max="9986" width="9.140625" style="178"/>
    <col min="9987" max="9987" width="19.28515625" style="178" customWidth="1"/>
    <col min="9988" max="9988" width="9.140625" style="178"/>
    <col min="9989" max="9989" width="12.140625" style="178" customWidth="1"/>
    <col min="9990" max="9990" width="10.7109375" style="178" customWidth="1"/>
    <col min="9991" max="9991" width="9.42578125" style="178" bestFit="1" customWidth="1"/>
    <col min="9992" max="9992" width="11.140625" style="178" customWidth="1"/>
    <col min="9993" max="9995" width="9.140625" style="178"/>
    <col min="9996" max="9996" width="10.28515625" style="178" bestFit="1" customWidth="1"/>
    <col min="9997" max="10242" width="9.140625" style="178"/>
    <col min="10243" max="10243" width="19.28515625" style="178" customWidth="1"/>
    <col min="10244" max="10244" width="9.140625" style="178"/>
    <col min="10245" max="10245" width="12.140625" style="178" customWidth="1"/>
    <col min="10246" max="10246" width="10.7109375" style="178" customWidth="1"/>
    <col min="10247" max="10247" width="9.42578125" style="178" bestFit="1" customWidth="1"/>
    <col min="10248" max="10248" width="11.140625" style="178" customWidth="1"/>
    <col min="10249" max="10251" width="9.140625" style="178"/>
    <col min="10252" max="10252" width="10.28515625" style="178" bestFit="1" customWidth="1"/>
    <col min="10253" max="10498" width="9.140625" style="178"/>
    <col min="10499" max="10499" width="19.28515625" style="178" customWidth="1"/>
    <col min="10500" max="10500" width="9.140625" style="178"/>
    <col min="10501" max="10501" width="12.140625" style="178" customWidth="1"/>
    <col min="10502" max="10502" width="10.7109375" style="178" customWidth="1"/>
    <col min="10503" max="10503" width="9.42578125" style="178" bestFit="1" customWidth="1"/>
    <col min="10504" max="10504" width="11.140625" style="178" customWidth="1"/>
    <col min="10505" max="10507" width="9.140625" style="178"/>
    <col min="10508" max="10508" width="10.28515625" style="178" bestFit="1" customWidth="1"/>
    <col min="10509" max="10754" width="9.140625" style="178"/>
    <col min="10755" max="10755" width="19.28515625" style="178" customWidth="1"/>
    <col min="10756" max="10756" width="9.140625" style="178"/>
    <col min="10757" max="10757" width="12.140625" style="178" customWidth="1"/>
    <col min="10758" max="10758" width="10.7109375" style="178" customWidth="1"/>
    <col min="10759" max="10759" width="9.42578125" style="178" bestFit="1" customWidth="1"/>
    <col min="10760" max="10760" width="11.140625" style="178" customWidth="1"/>
    <col min="10761" max="10763" width="9.140625" style="178"/>
    <col min="10764" max="10764" width="10.28515625" style="178" bestFit="1" customWidth="1"/>
    <col min="10765" max="11010" width="9.140625" style="178"/>
    <col min="11011" max="11011" width="19.28515625" style="178" customWidth="1"/>
    <col min="11012" max="11012" width="9.140625" style="178"/>
    <col min="11013" max="11013" width="12.140625" style="178" customWidth="1"/>
    <col min="11014" max="11014" width="10.7109375" style="178" customWidth="1"/>
    <col min="11015" max="11015" width="9.42578125" style="178" bestFit="1" customWidth="1"/>
    <col min="11016" max="11016" width="11.140625" style="178" customWidth="1"/>
    <col min="11017" max="11019" width="9.140625" style="178"/>
    <col min="11020" max="11020" width="10.28515625" style="178" bestFit="1" customWidth="1"/>
    <col min="11021" max="11266" width="9.140625" style="178"/>
    <col min="11267" max="11267" width="19.28515625" style="178" customWidth="1"/>
    <col min="11268" max="11268" width="9.140625" style="178"/>
    <col min="11269" max="11269" width="12.140625" style="178" customWidth="1"/>
    <col min="11270" max="11270" width="10.7109375" style="178" customWidth="1"/>
    <col min="11271" max="11271" width="9.42578125" style="178" bestFit="1" customWidth="1"/>
    <col min="11272" max="11272" width="11.140625" style="178" customWidth="1"/>
    <col min="11273" max="11275" width="9.140625" style="178"/>
    <col min="11276" max="11276" width="10.28515625" style="178" bestFit="1" customWidth="1"/>
    <col min="11277" max="11522" width="9.140625" style="178"/>
    <col min="11523" max="11523" width="19.28515625" style="178" customWidth="1"/>
    <col min="11524" max="11524" width="9.140625" style="178"/>
    <col min="11525" max="11525" width="12.140625" style="178" customWidth="1"/>
    <col min="11526" max="11526" width="10.7109375" style="178" customWidth="1"/>
    <col min="11527" max="11527" width="9.42578125" style="178" bestFit="1" customWidth="1"/>
    <col min="11528" max="11528" width="11.140625" style="178" customWidth="1"/>
    <col min="11529" max="11531" width="9.140625" style="178"/>
    <col min="11532" max="11532" width="10.28515625" style="178" bestFit="1" customWidth="1"/>
    <col min="11533" max="11778" width="9.140625" style="178"/>
    <col min="11779" max="11779" width="19.28515625" style="178" customWidth="1"/>
    <col min="11780" max="11780" width="9.140625" style="178"/>
    <col min="11781" max="11781" width="12.140625" style="178" customWidth="1"/>
    <col min="11782" max="11782" width="10.7109375" style="178" customWidth="1"/>
    <col min="11783" max="11783" width="9.42578125" style="178" bestFit="1" customWidth="1"/>
    <col min="11784" max="11784" width="11.140625" style="178" customWidth="1"/>
    <col min="11785" max="11787" width="9.140625" style="178"/>
    <col min="11788" max="11788" width="10.28515625" style="178" bestFit="1" customWidth="1"/>
    <col min="11789" max="12034" width="9.140625" style="178"/>
    <col min="12035" max="12035" width="19.28515625" style="178" customWidth="1"/>
    <col min="12036" max="12036" width="9.140625" style="178"/>
    <col min="12037" max="12037" width="12.140625" style="178" customWidth="1"/>
    <col min="12038" max="12038" width="10.7109375" style="178" customWidth="1"/>
    <col min="12039" max="12039" width="9.42578125" style="178" bestFit="1" customWidth="1"/>
    <col min="12040" max="12040" width="11.140625" style="178" customWidth="1"/>
    <col min="12041" max="12043" width="9.140625" style="178"/>
    <col min="12044" max="12044" width="10.28515625" style="178" bestFit="1" customWidth="1"/>
    <col min="12045" max="12290" width="9.140625" style="178"/>
    <col min="12291" max="12291" width="19.28515625" style="178" customWidth="1"/>
    <col min="12292" max="12292" width="9.140625" style="178"/>
    <col min="12293" max="12293" width="12.140625" style="178" customWidth="1"/>
    <col min="12294" max="12294" width="10.7109375" style="178" customWidth="1"/>
    <col min="12295" max="12295" width="9.42578125" style="178" bestFit="1" customWidth="1"/>
    <col min="12296" max="12296" width="11.140625" style="178" customWidth="1"/>
    <col min="12297" max="12299" width="9.140625" style="178"/>
    <col min="12300" max="12300" width="10.28515625" style="178" bestFit="1" customWidth="1"/>
    <col min="12301" max="12546" width="9.140625" style="178"/>
    <col min="12547" max="12547" width="19.28515625" style="178" customWidth="1"/>
    <col min="12548" max="12548" width="9.140625" style="178"/>
    <col min="12549" max="12549" width="12.140625" style="178" customWidth="1"/>
    <col min="12550" max="12550" width="10.7109375" style="178" customWidth="1"/>
    <col min="12551" max="12551" width="9.42578125" style="178" bestFit="1" customWidth="1"/>
    <col min="12552" max="12552" width="11.140625" style="178" customWidth="1"/>
    <col min="12553" max="12555" width="9.140625" style="178"/>
    <col min="12556" max="12556" width="10.28515625" style="178" bestFit="1" customWidth="1"/>
    <col min="12557" max="12802" width="9.140625" style="178"/>
    <col min="12803" max="12803" width="19.28515625" style="178" customWidth="1"/>
    <col min="12804" max="12804" width="9.140625" style="178"/>
    <col min="12805" max="12805" width="12.140625" style="178" customWidth="1"/>
    <col min="12806" max="12806" width="10.7109375" style="178" customWidth="1"/>
    <col min="12807" max="12807" width="9.42578125" style="178" bestFit="1" customWidth="1"/>
    <col min="12808" max="12808" width="11.140625" style="178" customWidth="1"/>
    <col min="12809" max="12811" width="9.140625" style="178"/>
    <col min="12812" max="12812" width="10.28515625" style="178" bestFit="1" customWidth="1"/>
    <col min="12813" max="13058" width="9.140625" style="178"/>
    <col min="13059" max="13059" width="19.28515625" style="178" customWidth="1"/>
    <col min="13060" max="13060" width="9.140625" style="178"/>
    <col min="13061" max="13061" width="12.140625" style="178" customWidth="1"/>
    <col min="13062" max="13062" width="10.7109375" style="178" customWidth="1"/>
    <col min="13063" max="13063" width="9.42578125" style="178" bestFit="1" customWidth="1"/>
    <col min="13064" max="13064" width="11.140625" style="178" customWidth="1"/>
    <col min="13065" max="13067" width="9.140625" style="178"/>
    <col min="13068" max="13068" width="10.28515625" style="178" bestFit="1" customWidth="1"/>
    <col min="13069" max="13314" width="9.140625" style="178"/>
    <col min="13315" max="13315" width="19.28515625" style="178" customWidth="1"/>
    <col min="13316" max="13316" width="9.140625" style="178"/>
    <col min="13317" max="13317" width="12.140625" style="178" customWidth="1"/>
    <col min="13318" max="13318" width="10.7109375" style="178" customWidth="1"/>
    <col min="13319" max="13319" width="9.42578125" style="178" bestFit="1" customWidth="1"/>
    <col min="13320" max="13320" width="11.140625" style="178" customWidth="1"/>
    <col min="13321" max="13323" width="9.140625" style="178"/>
    <col min="13324" max="13324" width="10.28515625" style="178" bestFit="1" customWidth="1"/>
    <col min="13325" max="13570" width="9.140625" style="178"/>
    <col min="13571" max="13571" width="19.28515625" style="178" customWidth="1"/>
    <col min="13572" max="13572" width="9.140625" style="178"/>
    <col min="13573" max="13573" width="12.140625" style="178" customWidth="1"/>
    <col min="13574" max="13574" width="10.7109375" style="178" customWidth="1"/>
    <col min="13575" max="13575" width="9.42578125" style="178" bestFit="1" customWidth="1"/>
    <col min="13576" max="13576" width="11.140625" style="178" customWidth="1"/>
    <col min="13577" max="13579" width="9.140625" style="178"/>
    <col min="13580" max="13580" width="10.28515625" style="178" bestFit="1" customWidth="1"/>
    <col min="13581" max="13826" width="9.140625" style="178"/>
    <col min="13827" max="13827" width="19.28515625" style="178" customWidth="1"/>
    <col min="13828" max="13828" width="9.140625" style="178"/>
    <col min="13829" max="13829" width="12.140625" style="178" customWidth="1"/>
    <col min="13830" max="13830" width="10.7109375" style="178" customWidth="1"/>
    <col min="13831" max="13831" width="9.42578125" style="178" bestFit="1" customWidth="1"/>
    <col min="13832" max="13832" width="11.140625" style="178" customWidth="1"/>
    <col min="13833" max="13835" width="9.140625" style="178"/>
    <col min="13836" max="13836" width="10.28515625" style="178" bestFit="1" customWidth="1"/>
    <col min="13837" max="14082" width="9.140625" style="178"/>
    <col min="14083" max="14083" width="19.28515625" style="178" customWidth="1"/>
    <col min="14084" max="14084" width="9.140625" style="178"/>
    <col min="14085" max="14085" width="12.140625" style="178" customWidth="1"/>
    <col min="14086" max="14086" width="10.7109375" style="178" customWidth="1"/>
    <col min="14087" max="14087" width="9.42578125" style="178" bestFit="1" customWidth="1"/>
    <col min="14088" max="14088" width="11.140625" style="178" customWidth="1"/>
    <col min="14089" max="14091" width="9.140625" style="178"/>
    <col min="14092" max="14092" width="10.28515625" style="178" bestFit="1" customWidth="1"/>
    <col min="14093" max="14338" width="9.140625" style="178"/>
    <col min="14339" max="14339" width="19.28515625" style="178" customWidth="1"/>
    <col min="14340" max="14340" width="9.140625" style="178"/>
    <col min="14341" max="14341" width="12.140625" style="178" customWidth="1"/>
    <col min="14342" max="14342" width="10.7109375" style="178" customWidth="1"/>
    <col min="14343" max="14343" width="9.42578125" style="178" bestFit="1" customWidth="1"/>
    <col min="14344" max="14344" width="11.140625" style="178" customWidth="1"/>
    <col min="14345" max="14347" width="9.140625" style="178"/>
    <col min="14348" max="14348" width="10.28515625" style="178" bestFit="1" customWidth="1"/>
    <col min="14349" max="14594" width="9.140625" style="178"/>
    <col min="14595" max="14595" width="19.28515625" style="178" customWidth="1"/>
    <col min="14596" max="14596" width="9.140625" style="178"/>
    <col min="14597" max="14597" width="12.140625" style="178" customWidth="1"/>
    <col min="14598" max="14598" width="10.7109375" style="178" customWidth="1"/>
    <col min="14599" max="14599" width="9.42578125" style="178" bestFit="1" customWidth="1"/>
    <col min="14600" max="14600" width="11.140625" style="178" customWidth="1"/>
    <col min="14601" max="14603" width="9.140625" style="178"/>
    <col min="14604" max="14604" width="10.28515625" style="178" bestFit="1" customWidth="1"/>
    <col min="14605" max="14850" width="9.140625" style="178"/>
    <col min="14851" max="14851" width="19.28515625" style="178" customWidth="1"/>
    <col min="14852" max="14852" width="9.140625" style="178"/>
    <col min="14853" max="14853" width="12.140625" style="178" customWidth="1"/>
    <col min="14854" max="14854" width="10.7109375" style="178" customWidth="1"/>
    <col min="14855" max="14855" width="9.42578125" style="178" bestFit="1" customWidth="1"/>
    <col min="14856" max="14856" width="11.140625" style="178" customWidth="1"/>
    <col min="14857" max="14859" width="9.140625" style="178"/>
    <col min="14860" max="14860" width="10.28515625" style="178" bestFit="1" customWidth="1"/>
    <col min="14861" max="15106" width="9.140625" style="178"/>
    <col min="15107" max="15107" width="19.28515625" style="178" customWidth="1"/>
    <col min="15108" max="15108" width="9.140625" style="178"/>
    <col min="15109" max="15109" width="12.140625" style="178" customWidth="1"/>
    <col min="15110" max="15110" width="10.7109375" style="178" customWidth="1"/>
    <col min="15111" max="15111" width="9.42578125" style="178" bestFit="1" customWidth="1"/>
    <col min="15112" max="15112" width="11.140625" style="178" customWidth="1"/>
    <col min="15113" max="15115" width="9.140625" style="178"/>
    <col min="15116" max="15116" width="10.28515625" style="178" bestFit="1" customWidth="1"/>
    <col min="15117" max="15362" width="9.140625" style="178"/>
    <col min="15363" max="15363" width="19.28515625" style="178" customWidth="1"/>
    <col min="15364" max="15364" width="9.140625" style="178"/>
    <col min="15365" max="15365" width="12.140625" style="178" customWidth="1"/>
    <col min="15366" max="15366" width="10.7109375" style="178" customWidth="1"/>
    <col min="15367" max="15367" width="9.42578125" style="178" bestFit="1" customWidth="1"/>
    <col min="15368" max="15368" width="11.140625" style="178" customWidth="1"/>
    <col min="15369" max="15371" width="9.140625" style="178"/>
    <col min="15372" max="15372" width="10.28515625" style="178" bestFit="1" customWidth="1"/>
    <col min="15373" max="15618" width="9.140625" style="178"/>
    <col min="15619" max="15619" width="19.28515625" style="178" customWidth="1"/>
    <col min="15620" max="15620" width="9.140625" style="178"/>
    <col min="15621" max="15621" width="12.140625" style="178" customWidth="1"/>
    <col min="15622" max="15622" width="10.7109375" style="178" customWidth="1"/>
    <col min="15623" max="15623" width="9.42578125" style="178" bestFit="1" customWidth="1"/>
    <col min="15624" max="15624" width="11.140625" style="178" customWidth="1"/>
    <col min="15625" max="15627" width="9.140625" style="178"/>
    <col min="15628" max="15628" width="10.28515625" style="178" bestFit="1" customWidth="1"/>
    <col min="15629" max="15874" width="9.140625" style="178"/>
    <col min="15875" max="15875" width="19.28515625" style="178" customWidth="1"/>
    <col min="15876" max="15876" width="9.140625" style="178"/>
    <col min="15877" max="15877" width="12.140625" style="178" customWidth="1"/>
    <col min="15878" max="15878" width="10.7109375" style="178" customWidth="1"/>
    <col min="15879" max="15879" width="9.42578125" style="178" bestFit="1" customWidth="1"/>
    <col min="15880" max="15880" width="11.140625" style="178" customWidth="1"/>
    <col min="15881" max="15883" width="9.140625" style="178"/>
    <col min="15884" max="15884" width="10.28515625" style="178" bestFit="1" customWidth="1"/>
    <col min="15885" max="16130" width="9.140625" style="178"/>
    <col min="16131" max="16131" width="19.28515625" style="178" customWidth="1"/>
    <col min="16132" max="16132" width="9.140625" style="178"/>
    <col min="16133" max="16133" width="12.140625" style="178" customWidth="1"/>
    <col min="16134" max="16134" width="10.7109375" style="178" customWidth="1"/>
    <col min="16135" max="16135" width="9.42578125" style="178" bestFit="1" customWidth="1"/>
    <col min="16136" max="16136" width="11.140625" style="178" customWidth="1"/>
    <col min="16137" max="16139" width="9.140625" style="178"/>
    <col min="16140" max="16140" width="10.28515625" style="178" bestFit="1" customWidth="1"/>
    <col min="16141" max="16384" width="9.140625" style="178"/>
  </cols>
  <sheetData>
    <row r="2" spans="2:12" ht="18">
      <c r="B2" s="82" t="s">
        <v>357</v>
      </c>
      <c r="C2" s="121"/>
      <c r="D2" s="121"/>
      <c r="E2" s="120"/>
      <c r="F2" s="177"/>
      <c r="G2" s="176"/>
      <c r="H2" s="176"/>
    </row>
    <row r="3" spans="2:12" ht="15">
      <c r="B3" s="176"/>
      <c r="C3" s="177"/>
      <c r="D3" s="177"/>
      <c r="E3" s="177"/>
      <c r="F3" s="177"/>
      <c r="G3" s="176"/>
      <c r="H3" s="176"/>
    </row>
    <row r="4" spans="2:12" ht="15">
      <c r="B4" s="176"/>
      <c r="C4" s="177"/>
      <c r="D4" s="177"/>
      <c r="E4" s="177"/>
      <c r="F4" s="177"/>
      <c r="G4" s="176"/>
      <c r="H4" s="176"/>
    </row>
    <row r="5" spans="2:12" ht="15">
      <c r="B5" s="176"/>
      <c r="C5" s="177" t="s">
        <v>426</v>
      </c>
      <c r="D5" s="177"/>
      <c r="E5" s="177"/>
      <c r="F5" s="177"/>
      <c r="G5" s="176"/>
      <c r="H5" s="176"/>
    </row>
    <row r="6" spans="2:12" ht="15">
      <c r="B6" s="176"/>
      <c r="C6" s="177"/>
      <c r="D6" s="177"/>
      <c r="E6" s="177"/>
      <c r="F6" s="177"/>
      <c r="G6" s="176"/>
      <c r="H6" s="176"/>
    </row>
    <row r="7" spans="2:12">
      <c r="B7" s="179"/>
      <c r="C7" s="179"/>
      <c r="D7" s="179"/>
      <c r="E7" s="179" t="s">
        <v>332</v>
      </c>
      <c r="F7" s="179"/>
      <c r="G7" s="179"/>
      <c r="H7" s="179" t="s">
        <v>332</v>
      </c>
    </row>
    <row r="8" spans="2:12">
      <c r="B8" s="180" t="s">
        <v>284</v>
      </c>
      <c r="C8" s="180" t="s">
        <v>333</v>
      </c>
      <c r="D8" s="180" t="s">
        <v>285</v>
      </c>
      <c r="E8" s="181">
        <v>42370</v>
      </c>
      <c r="F8" s="180" t="s">
        <v>334</v>
      </c>
      <c r="G8" s="180" t="s">
        <v>335</v>
      </c>
      <c r="H8" s="181">
        <v>42735</v>
      </c>
    </row>
    <row r="9" spans="2:12" ht="15">
      <c r="B9" s="182">
        <v>1</v>
      </c>
      <c r="C9" s="182" t="s">
        <v>336</v>
      </c>
      <c r="D9" s="183"/>
      <c r="E9" s="184">
        <v>0</v>
      </c>
      <c r="F9" s="184">
        <v>0</v>
      </c>
      <c r="G9" s="184">
        <v>0</v>
      </c>
      <c r="H9" s="184">
        <v>0</v>
      </c>
    </row>
    <row r="10" spans="2:12" ht="15">
      <c r="B10" s="182">
        <v>2</v>
      </c>
      <c r="C10" s="182" t="s">
        <v>337</v>
      </c>
      <c r="D10" s="183"/>
      <c r="E10" s="184">
        <v>0</v>
      </c>
      <c r="F10" s="184">
        <v>0</v>
      </c>
      <c r="G10" s="184">
        <v>0</v>
      </c>
      <c r="H10" s="184">
        <f t="shared" ref="H10:H15" si="0">E10+F10-G10</f>
        <v>0</v>
      </c>
    </row>
    <row r="11" spans="2:12" ht="15">
      <c r="B11" s="182">
        <v>3</v>
      </c>
      <c r="C11" s="182" t="s">
        <v>232</v>
      </c>
      <c r="D11" s="183"/>
      <c r="E11" s="184">
        <v>651154</v>
      </c>
      <c r="F11" s="184"/>
      <c r="G11" s="184">
        <v>0</v>
      </c>
      <c r="H11" s="184">
        <f t="shared" si="0"/>
        <v>651154</v>
      </c>
      <c r="K11" s="185"/>
      <c r="L11" s="186"/>
    </row>
    <row r="12" spans="2:12" ht="15">
      <c r="B12" s="182">
        <v>4</v>
      </c>
      <c r="C12" s="182" t="s">
        <v>231</v>
      </c>
      <c r="D12" s="183"/>
      <c r="E12" s="184">
        <v>2272800</v>
      </c>
      <c r="F12" s="184">
        <v>0</v>
      </c>
      <c r="G12" s="184">
        <v>0</v>
      </c>
      <c r="H12" s="184">
        <f t="shared" si="0"/>
        <v>2272800</v>
      </c>
      <c r="K12" s="185"/>
      <c r="L12" s="186"/>
    </row>
    <row r="13" spans="2:12" ht="15">
      <c r="B13" s="182">
        <v>5</v>
      </c>
      <c r="C13" s="182" t="s">
        <v>305</v>
      </c>
      <c r="D13" s="183"/>
      <c r="E13" s="184">
        <v>0</v>
      </c>
      <c r="F13" s="184"/>
      <c r="G13" s="184">
        <v>0</v>
      </c>
      <c r="H13" s="184">
        <f t="shared" si="0"/>
        <v>0</v>
      </c>
    </row>
    <row r="14" spans="2:12" ht="15">
      <c r="B14" s="182">
        <v>6</v>
      </c>
      <c r="C14" s="182" t="s">
        <v>338</v>
      </c>
      <c r="D14" s="183"/>
      <c r="E14" s="184">
        <v>0</v>
      </c>
      <c r="F14" s="184">
        <v>0</v>
      </c>
      <c r="G14" s="184">
        <v>0</v>
      </c>
      <c r="H14" s="184">
        <f t="shared" si="0"/>
        <v>0</v>
      </c>
    </row>
    <row r="15" spans="2:12" ht="15">
      <c r="B15" s="183">
        <v>7</v>
      </c>
      <c r="C15" s="182" t="s">
        <v>306</v>
      </c>
      <c r="D15" s="183"/>
      <c r="E15" s="184"/>
      <c r="F15" s="184">
        <v>0</v>
      </c>
      <c r="G15" s="184">
        <v>0</v>
      </c>
      <c r="H15" s="184">
        <f t="shared" si="0"/>
        <v>0</v>
      </c>
    </row>
    <row r="16" spans="2:12">
      <c r="B16" s="187"/>
      <c r="C16" s="187" t="s">
        <v>290</v>
      </c>
      <c r="D16" s="187"/>
      <c r="E16" s="188">
        <f>SUM(E9:E15)</f>
        <v>2923954</v>
      </c>
      <c r="F16" s="188">
        <f>SUM(F9:F15)</f>
        <v>0</v>
      </c>
      <c r="G16" s="188">
        <f>SUM(G9:G15)</f>
        <v>0</v>
      </c>
      <c r="H16" s="188">
        <f>SUM(H9:H15)</f>
        <v>2923954</v>
      </c>
    </row>
    <row r="17" spans="2:8">
      <c r="B17" s="176"/>
      <c r="C17" s="176"/>
      <c r="D17" s="176"/>
      <c r="E17" s="176"/>
      <c r="F17" s="176"/>
      <c r="G17" s="176"/>
      <c r="H17" s="176"/>
    </row>
    <row r="18" spans="2:8">
      <c r="B18" s="176"/>
      <c r="C18" s="176"/>
      <c r="D18" s="176"/>
      <c r="E18" s="176"/>
      <c r="F18" s="176"/>
      <c r="G18" s="176"/>
      <c r="H18" s="176"/>
    </row>
    <row r="19" spans="2:8">
      <c r="B19" s="176"/>
      <c r="C19" s="176"/>
      <c r="D19" s="176"/>
      <c r="E19" s="176"/>
      <c r="F19" s="176"/>
      <c r="G19" s="176"/>
      <c r="H19" s="176"/>
    </row>
    <row r="20" spans="2:8">
      <c r="B20" s="176"/>
      <c r="C20" s="176"/>
      <c r="D20" s="176"/>
      <c r="E20" s="176"/>
      <c r="F20" s="176"/>
      <c r="G20" s="176"/>
      <c r="H20" s="176"/>
    </row>
    <row r="21" spans="2:8">
      <c r="B21" s="176"/>
      <c r="C21" s="176"/>
      <c r="D21" s="176"/>
      <c r="E21" s="176"/>
      <c r="F21" s="176"/>
      <c r="G21" s="176"/>
      <c r="H21" s="176"/>
    </row>
    <row r="22" spans="2:8">
      <c r="B22" s="176"/>
      <c r="C22" s="176" t="s">
        <v>427</v>
      </c>
      <c r="D22" s="176"/>
      <c r="E22" s="176"/>
      <c r="F22" s="176"/>
      <c r="G22" s="176"/>
      <c r="H22" s="176"/>
    </row>
    <row r="23" spans="2:8">
      <c r="B23" s="176"/>
      <c r="C23" s="176"/>
      <c r="D23" s="176"/>
      <c r="E23" s="176"/>
      <c r="F23" s="176"/>
      <c r="G23" s="176"/>
      <c r="H23" s="176"/>
    </row>
    <row r="24" spans="2:8">
      <c r="B24" s="179"/>
      <c r="C24" s="179"/>
      <c r="D24" s="179"/>
      <c r="E24" s="179" t="s">
        <v>332</v>
      </c>
      <c r="F24" s="179"/>
      <c r="G24" s="179"/>
      <c r="H24" s="179" t="s">
        <v>332</v>
      </c>
    </row>
    <row r="25" spans="2:8">
      <c r="B25" s="180" t="s">
        <v>284</v>
      </c>
      <c r="C25" s="180" t="s">
        <v>333</v>
      </c>
      <c r="D25" s="180" t="s">
        <v>285</v>
      </c>
      <c r="E25" s="181">
        <v>42370</v>
      </c>
      <c r="F25" s="180" t="s">
        <v>334</v>
      </c>
      <c r="G25" s="180" t="s">
        <v>335</v>
      </c>
      <c r="H25" s="181">
        <v>42735</v>
      </c>
    </row>
    <row r="26" spans="2:8" ht="15">
      <c r="B26" s="182">
        <v>1</v>
      </c>
      <c r="C26" s="182" t="s">
        <v>336</v>
      </c>
      <c r="D26" s="183"/>
      <c r="E26" s="189">
        <v>0</v>
      </c>
      <c r="F26" s="189">
        <v>0</v>
      </c>
      <c r="G26" s="189">
        <v>0</v>
      </c>
      <c r="H26" s="189">
        <v>0</v>
      </c>
    </row>
    <row r="27" spans="2:8" ht="15">
      <c r="B27" s="182">
        <v>2</v>
      </c>
      <c r="C27" s="182" t="s">
        <v>337</v>
      </c>
      <c r="D27" s="183"/>
      <c r="E27" s="189">
        <v>0</v>
      </c>
      <c r="F27" s="189">
        <v>0</v>
      </c>
      <c r="G27" s="189">
        <v>0</v>
      </c>
      <c r="H27" s="189">
        <f>E27+F27-G27</f>
        <v>0</v>
      </c>
    </row>
    <row r="28" spans="2:8" ht="15">
      <c r="B28" s="182">
        <v>3</v>
      </c>
      <c r="C28" s="182" t="s">
        <v>232</v>
      </c>
      <c r="D28" s="183"/>
      <c r="E28" s="184"/>
      <c r="F28" s="184"/>
      <c r="G28" s="189">
        <v>0</v>
      </c>
      <c r="H28" s="184">
        <f>E28+F28-G28</f>
        <v>0</v>
      </c>
    </row>
    <row r="29" spans="2:8" ht="15">
      <c r="B29" s="182">
        <v>4</v>
      </c>
      <c r="C29" s="182" t="s">
        <v>231</v>
      </c>
      <c r="D29" s="183"/>
      <c r="E29" s="184"/>
      <c r="F29" s="184"/>
      <c r="G29" s="189">
        <v>0</v>
      </c>
      <c r="H29" s="184">
        <f>E29+F29-G29</f>
        <v>0</v>
      </c>
    </row>
    <row r="30" spans="2:8" ht="15">
      <c r="B30" s="182">
        <v>5</v>
      </c>
      <c r="C30" s="182" t="s">
        <v>305</v>
      </c>
      <c r="D30" s="183"/>
      <c r="E30" s="189">
        <v>0</v>
      </c>
      <c r="F30" s="189">
        <v>0</v>
      </c>
      <c r="G30" s="189">
        <v>0</v>
      </c>
      <c r="H30" s="189">
        <f>E30+F30-G30</f>
        <v>0</v>
      </c>
    </row>
    <row r="31" spans="2:8" ht="15">
      <c r="B31" s="182">
        <v>6</v>
      </c>
      <c r="C31" s="182" t="s">
        <v>338</v>
      </c>
      <c r="D31" s="183"/>
      <c r="E31" s="189">
        <v>0</v>
      </c>
      <c r="F31" s="189">
        <v>0</v>
      </c>
      <c r="G31" s="189">
        <v>0</v>
      </c>
      <c r="H31" s="189">
        <f>E31+F31-G31</f>
        <v>0</v>
      </c>
    </row>
    <row r="32" spans="2:8" ht="15">
      <c r="B32" s="183">
        <v>7</v>
      </c>
      <c r="C32" s="182" t="str">
        <f>C15</f>
        <v>Te tjera nga kontrolli</v>
      </c>
      <c r="D32" s="183"/>
      <c r="E32" s="189">
        <f>E31</f>
        <v>0</v>
      </c>
      <c r="F32" s="189">
        <f>F31</f>
        <v>0</v>
      </c>
      <c r="G32" s="189">
        <f>G31</f>
        <v>0</v>
      </c>
      <c r="H32" s="189">
        <f>H31</f>
        <v>0</v>
      </c>
    </row>
    <row r="33" spans="2:8">
      <c r="B33" s="187"/>
      <c r="C33" s="187" t="s">
        <v>290</v>
      </c>
      <c r="D33" s="187"/>
      <c r="E33" s="190">
        <f>SUM(E26:E32)</f>
        <v>0</v>
      </c>
      <c r="F33" s="188">
        <f>SUM(F26:F32)</f>
        <v>0</v>
      </c>
      <c r="G33" s="190">
        <f>SUM(G26:G32)</f>
        <v>0</v>
      </c>
      <c r="H33" s="188">
        <f>SUM(H26:H32)</f>
        <v>0</v>
      </c>
    </row>
    <row r="34" spans="2:8">
      <c r="B34" s="176"/>
      <c r="C34" s="176"/>
      <c r="D34" s="176"/>
      <c r="E34" s="176"/>
      <c r="F34" s="176"/>
      <c r="G34" s="176"/>
      <c r="H34" s="176"/>
    </row>
    <row r="35" spans="2:8">
      <c r="B35" s="176"/>
      <c r="C35" s="176"/>
      <c r="D35" s="176"/>
      <c r="E35" s="176"/>
      <c r="F35" s="176"/>
      <c r="G35" s="176"/>
      <c r="H35" s="176"/>
    </row>
    <row r="36" spans="2:8">
      <c r="B36" s="176"/>
      <c r="C36" s="176"/>
      <c r="D36" s="176"/>
      <c r="E36" s="176"/>
      <c r="F36" s="176"/>
      <c r="G36" s="176"/>
      <c r="H36" s="176"/>
    </row>
    <row r="37" spans="2:8">
      <c r="B37" s="176"/>
      <c r="C37" s="176"/>
      <c r="D37" s="176"/>
      <c r="E37" s="176"/>
      <c r="F37" s="176"/>
      <c r="G37" s="176"/>
      <c r="H37" s="176"/>
    </row>
    <row r="38" spans="2:8">
      <c r="B38" s="176"/>
      <c r="C38" s="176" t="s">
        <v>428</v>
      </c>
      <c r="D38" s="176"/>
      <c r="E38" s="176"/>
      <c r="F38" s="176"/>
      <c r="G38" s="176"/>
      <c r="H38" s="176"/>
    </row>
    <row r="39" spans="2:8">
      <c r="B39" s="176"/>
      <c r="C39" s="176"/>
      <c r="D39" s="176"/>
      <c r="E39" s="176"/>
      <c r="F39" s="176"/>
      <c r="G39" s="176"/>
      <c r="H39" s="176"/>
    </row>
    <row r="40" spans="2:8">
      <c r="B40" s="179"/>
      <c r="C40" s="179"/>
      <c r="D40" s="179"/>
      <c r="E40" s="179" t="s">
        <v>332</v>
      </c>
      <c r="F40" s="179"/>
      <c r="G40" s="179"/>
      <c r="H40" s="179" t="s">
        <v>332</v>
      </c>
    </row>
    <row r="41" spans="2:8">
      <c r="B41" s="180" t="s">
        <v>284</v>
      </c>
      <c r="C41" s="180" t="s">
        <v>333</v>
      </c>
      <c r="D41" s="180" t="s">
        <v>285</v>
      </c>
      <c r="E41" s="181">
        <v>42370</v>
      </c>
      <c r="F41" s="180" t="s">
        <v>334</v>
      </c>
      <c r="G41" s="180" t="s">
        <v>335</v>
      </c>
      <c r="H41" s="181">
        <v>42735</v>
      </c>
    </row>
    <row r="42" spans="2:8" ht="15">
      <c r="B42" s="182">
        <v>1</v>
      </c>
      <c r="C42" s="182" t="s">
        <v>336</v>
      </c>
      <c r="D42" s="183"/>
      <c r="E42" s="184">
        <f>+E9-E26</f>
        <v>0</v>
      </c>
      <c r="F42" s="184">
        <f t="shared" ref="F42:H43" si="1">F9-F26</f>
        <v>0</v>
      </c>
      <c r="G42" s="184">
        <f t="shared" si="1"/>
        <v>0</v>
      </c>
      <c r="H42" s="184">
        <f t="shared" si="1"/>
        <v>0</v>
      </c>
    </row>
    <row r="43" spans="2:8" ht="15">
      <c r="B43" s="182">
        <v>2</v>
      </c>
      <c r="C43" s="182" t="s">
        <v>337</v>
      </c>
      <c r="D43" s="183"/>
      <c r="E43" s="184">
        <f t="shared" ref="E43:E48" si="2">+E10-E27</f>
        <v>0</v>
      </c>
      <c r="F43" s="184">
        <f t="shared" si="1"/>
        <v>0</v>
      </c>
      <c r="G43" s="184">
        <f t="shared" si="1"/>
        <v>0</v>
      </c>
      <c r="H43" s="184">
        <f t="shared" si="1"/>
        <v>0</v>
      </c>
    </row>
    <row r="44" spans="2:8" ht="15">
      <c r="B44" s="182">
        <v>3</v>
      </c>
      <c r="C44" s="182" t="s">
        <v>232</v>
      </c>
      <c r="D44" s="183"/>
      <c r="E44" s="184">
        <f t="shared" si="2"/>
        <v>651154</v>
      </c>
      <c r="F44" s="184">
        <f>F11</f>
        <v>0</v>
      </c>
      <c r="G44" s="184">
        <f>F28</f>
        <v>0</v>
      </c>
      <c r="H44" s="184">
        <f>H11-H28</f>
        <v>651154</v>
      </c>
    </row>
    <row r="45" spans="2:8" ht="15">
      <c r="B45" s="182">
        <v>4</v>
      </c>
      <c r="C45" s="182" t="s">
        <v>231</v>
      </c>
      <c r="D45" s="183"/>
      <c r="E45" s="184">
        <f t="shared" si="2"/>
        <v>2272800</v>
      </c>
      <c r="F45" s="184">
        <v>0</v>
      </c>
      <c r="G45" s="184">
        <f>F29</f>
        <v>0</v>
      </c>
      <c r="H45" s="184">
        <f>H12-H29</f>
        <v>2272800</v>
      </c>
    </row>
    <row r="46" spans="2:8" ht="15">
      <c r="B46" s="182">
        <v>5</v>
      </c>
      <c r="C46" s="182" t="s">
        <v>305</v>
      </c>
      <c r="D46" s="183"/>
      <c r="E46" s="184">
        <f t="shared" si="2"/>
        <v>0</v>
      </c>
      <c r="F46" s="184">
        <f>F13</f>
        <v>0</v>
      </c>
      <c r="G46" s="184">
        <f>G13-G30</f>
        <v>0</v>
      </c>
      <c r="H46" s="184">
        <f>H13-H30</f>
        <v>0</v>
      </c>
    </row>
    <row r="47" spans="2:8" ht="15">
      <c r="B47" s="182">
        <v>6</v>
      </c>
      <c r="C47" s="182" t="s">
        <v>338</v>
      </c>
      <c r="D47" s="183"/>
      <c r="E47" s="184">
        <f t="shared" si="2"/>
        <v>0</v>
      </c>
      <c r="F47" s="184">
        <f>F14-F31</f>
        <v>0</v>
      </c>
      <c r="G47" s="184">
        <f>G14-G31</f>
        <v>0</v>
      </c>
      <c r="H47" s="184">
        <f>H14-H31</f>
        <v>0</v>
      </c>
    </row>
    <row r="48" spans="2:8" ht="15">
      <c r="B48" s="183">
        <v>7</v>
      </c>
      <c r="C48" s="182" t="str">
        <f>C32</f>
        <v>Te tjera nga kontrolli</v>
      </c>
      <c r="D48" s="183"/>
      <c r="E48" s="184">
        <f t="shared" si="2"/>
        <v>0</v>
      </c>
      <c r="F48" s="184">
        <f>F15-F32</f>
        <v>0</v>
      </c>
      <c r="G48" s="184">
        <f>G15-G32</f>
        <v>0</v>
      </c>
      <c r="H48" s="184">
        <f>H15-H32</f>
        <v>0</v>
      </c>
    </row>
    <row r="49" spans="2:10">
      <c r="B49" s="187"/>
      <c r="C49" s="187" t="s">
        <v>290</v>
      </c>
      <c r="D49" s="187"/>
      <c r="E49" s="188">
        <f>SUM(E42:E48)</f>
        <v>2923954</v>
      </c>
      <c r="F49" s="188">
        <f>SUM(F42:F48)</f>
        <v>0</v>
      </c>
      <c r="G49" s="188">
        <f>SUM(G42:G48)</f>
        <v>0</v>
      </c>
      <c r="H49" s="188">
        <f>SUM(H42:H48)</f>
        <v>2923954</v>
      </c>
      <c r="J49" s="191"/>
    </row>
    <row r="52" spans="2:10" ht="14.25">
      <c r="G52" s="192" t="s">
        <v>196</v>
      </c>
      <c r="H52" s="193"/>
    </row>
    <row r="53" spans="2:10">
      <c r="G53" s="301" t="s">
        <v>359</v>
      </c>
      <c r="H53" s="301"/>
      <c r="I53" s="301"/>
    </row>
    <row r="55" spans="2:10">
      <c r="B55" s="283" t="s">
        <v>429</v>
      </c>
    </row>
    <row r="56" spans="2:10">
      <c r="C56" s="283" t="s">
        <v>430</v>
      </c>
    </row>
  </sheetData>
  <mergeCells count="1">
    <mergeCell ref="G53:I5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Kopertina</vt:lpstr>
      <vt:lpstr>Aktivet</vt:lpstr>
      <vt:lpstr>Pasivi</vt:lpstr>
      <vt:lpstr>Pasqyra e Performances</vt:lpstr>
      <vt:lpstr>Te ardhurat Gjitheperfshirese</vt:lpstr>
      <vt:lpstr>Cash Flow</vt:lpstr>
      <vt:lpstr>Pasqyra e ndryshimeve ne kapita</vt:lpstr>
      <vt:lpstr>Shenimet</vt:lpstr>
      <vt:lpstr>Pasqyra e aktiveve dhe amortiz</vt:lpstr>
      <vt:lpstr>Iventari magazines</vt:lpstr>
      <vt:lpstr>Iventari automjeteve</vt:lpstr>
      <vt:lpstr>FURNITORE</vt:lpstr>
      <vt:lpstr>KLIENTE</vt:lpstr>
      <vt:lpstr>Deklarata</vt:lpstr>
      <vt:lpstr>shpenzimet eshtura </vt:lpstr>
      <vt:lpstr>shpenzimet e shtura 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2017-02-20T13:16:15Z</cp:lastPrinted>
  <dcterms:created xsi:type="dcterms:W3CDTF">2016-02-15T21:42:44Z</dcterms:created>
  <dcterms:modified xsi:type="dcterms:W3CDTF">2018-04-16T09:44:27Z</dcterms:modified>
</cp:coreProperties>
</file>