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\"/>
    </mc:Choice>
  </mc:AlternateContent>
  <bookViews>
    <workbookView xWindow="0" yWindow="0" windowWidth="16170" windowHeight="6120"/>
  </bookViews>
  <sheets>
    <sheet name="1.P. P&amp;L 12.13" sheetId="2" r:id="rId1"/>
    <sheet name="2.B.S 12.13" sheetId="1" r:id="rId2"/>
    <sheet name="3.CF 12.13" sheetId="4" r:id="rId3"/>
    <sheet name="4. CAP 12.13" sheetId="3" r:id="rId4"/>
  </sheets>
  <definedNames>
    <definedName name="_xlnm.Print_Area" localSheetId="0">'1.P. P&amp;L 12.13'!$A$1:$G$35</definedName>
    <definedName name="_xlnm.Print_Area" localSheetId="2">'3.CF 12.13'!$A$1:$E$42</definedName>
    <definedName name="_xlnm.Print_Area" localSheetId="3">'4. CAP 12.13'!$A$1:$G$20</definedName>
  </definedNames>
  <calcPr calcId="152511"/>
</workbook>
</file>

<file path=xl/calcChain.xml><?xml version="1.0" encoding="utf-8"?>
<calcChain xmlns="http://schemas.openxmlformats.org/spreadsheetml/2006/main">
  <c r="C34" i="4" l="1"/>
  <c r="C38" i="4" l="1"/>
  <c r="E35" i="4"/>
  <c r="E29" i="4" s="1"/>
  <c r="E27" i="4"/>
  <c r="E19" i="4"/>
  <c r="C35" i="4"/>
  <c r="C29" i="4" s="1"/>
  <c r="G21" i="2"/>
  <c r="E21" i="2"/>
  <c r="G16" i="2"/>
  <c r="G22" i="2" s="1"/>
  <c r="G27" i="2" s="1"/>
  <c r="G33" i="2" s="1"/>
  <c r="G9" i="2"/>
  <c r="E9" i="2"/>
  <c r="E12" i="2" s="1"/>
  <c r="E16" i="2" s="1"/>
  <c r="F45" i="1"/>
  <c r="F46" i="1" s="1"/>
  <c r="D45" i="1"/>
  <c r="F27" i="1"/>
  <c r="D12" i="1"/>
  <c r="F12" i="1"/>
  <c r="D6" i="1"/>
  <c r="F6" i="1"/>
  <c r="F19" i="1" l="1"/>
  <c r="F47" i="1"/>
  <c r="D19" i="1"/>
  <c r="D46" i="1"/>
  <c r="E22" i="2"/>
  <c r="C27" i="4"/>
  <c r="C21" i="4" s="1"/>
  <c r="E37" i="4"/>
  <c r="E40" i="4" s="1"/>
  <c r="F49" i="1" l="1"/>
  <c r="C6" i="4"/>
  <c r="C19" i="4" s="1"/>
  <c r="C37" i="4" s="1"/>
  <c r="C40" i="4" s="1"/>
  <c r="E27" i="2"/>
  <c r="E33" i="2" s="1"/>
  <c r="D27" i="1" l="1"/>
  <c r="D47" i="1" s="1"/>
  <c r="D49" i="1" s="1"/>
</calcChain>
</file>

<file path=xl/sharedStrings.xml><?xml version="1.0" encoding="utf-8"?>
<sst xmlns="http://schemas.openxmlformats.org/spreadsheetml/2006/main" count="120" uniqueCount="108">
  <si>
    <t xml:space="preserve">PASQYRA  E POZICIONIT FINANCIAR </t>
  </si>
  <si>
    <t xml:space="preserve">Viti mbyllur me </t>
  </si>
  <si>
    <t>31.12.2013</t>
  </si>
  <si>
    <t>31.12.2012</t>
  </si>
  <si>
    <t>AKTIVET</t>
  </si>
  <si>
    <t>Aktivet afatgjata</t>
  </si>
  <si>
    <t>Aktivet afatgjata materiale</t>
  </si>
  <si>
    <t>Investime Proces</t>
  </si>
  <si>
    <t>Parapagime per Aktive Afatgjata  Materiale</t>
  </si>
  <si>
    <t>Aktive afatgjata jomateriale</t>
  </si>
  <si>
    <t>Aktivet afatshkurtra</t>
  </si>
  <si>
    <t>Inventarë</t>
  </si>
  <si>
    <t>Llogari te arketueshme  tregetare</t>
  </si>
  <si>
    <t>Llogari te arketueshme e te tjera</t>
  </si>
  <si>
    <t>Parapagime dhe Shpenzime te Shtyra</t>
  </si>
  <si>
    <t>Mjetet monetare ne arke e ne banke</t>
  </si>
  <si>
    <t>Totali i aktiveve</t>
  </si>
  <si>
    <t>KAPITALI DHE DETYRIMET</t>
  </si>
  <si>
    <t>Kapitali</t>
  </si>
  <si>
    <t>Kapitali aksionar</t>
  </si>
  <si>
    <t>Rezerva ligjore</t>
  </si>
  <si>
    <t>Fitime te mbartura</t>
  </si>
  <si>
    <t>Fitimi(humbje) e Ushtrimit</t>
  </si>
  <si>
    <t>Interesat e pakicës ne Kapital</t>
  </si>
  <si>
    <t>Totali i kapitalit</t>
  </si>
  <si>
    <t>DETYRIMET</t>
  </si>
  <si>
    <t>Detyrime afatgjata</t>
  </si>
  <si>
    <t>Hua afatgjata</t>
  </si>
  <si>
    <t>Tatimi i shtyre mbi fitimin</t>
  </si>
  <si>
    <t>Grante,te ardhura te shtyra e te tjera detyrime</t>
  </si>
  <si>
    <t>Detyrime te tjera afatgjata</t>
  </si>
  <si>
    <t>Detyrime afatshkurtra</t>
  </si>
  <si>
    <t>Hua afatshkurtra</t>
  </si>
  <si>
    <t>Llogari te pagueshme</t>
  </si>
  <si>
    <t xml:space="preserve">Detyrime ndaj punonjesve </t>
  </si>
  <si>
    <t xml:space="preserve">Detyrime Tatimore </t>
  </si>
  <si>
    <t xml:space="preserve">Tatimi i shtyre </t>
  </si>
  <si>
    <t>Llogari te pagueshme te tjera</t>
  </si>
  <si>
    <t>Totali i detyrimeve</t>
  </si>
  <si>
    <t>Totali i kapitalit dhe detyrimeve</t>
  </si>
  <si>
    <t xml:space="preserve">Per vitin e mbyllur me </t>
  </si>
  <si>
    <t xml:space="preserve">Te ardhura nga shitja </t>
  </si>
  <si>
    <t>Te ardhura te tjera</t>
  </si>
  <si>
    <t>Totali i te ardhurave</t>
  </si>
  <si>
    <t xml:space="preserve">Ndryshimet ne inventarin e produkteve te gateshme </t>
  </si>
  <si>
    <t>Kosto e Mallrave te Shitur</t>
  </si>
  <si>
    <t>Fitimi / Humbja Bruto</t>
  </si>
  <si>
    <t>Shpenzime personeli</t>
  </si>
  <si>
    <t>Shpenzime zhvlerësimi dhe amortizimi</t>
  </si>
  <si>
    <t>Shpenzime te tjera</t>
  </si>
  <si>
    <t>Fitimi operativ</t>
  </si>
  <si>
    <t>Diferenca Konvertimi te parealizuara</t>
  </si>
  <si>
    <t>Te ardhurat/(Shpenzime) nga interesat Neto</t>
  </si>
  <si>
    <t>Te ardhurat/(Shpenzime) financiare Neto</t>
  </si>
  <si>
    <t>Total Te Ardhura Financiare</t>
  </si>
  <si>
    <t>Fitimi para tatimit</t>
  </si>
  <si>
    <t>Efektet e tatimit te shtyre</t>
  </si>
  <si>
    <t>Shpenzimi i tatimit mbi fitimin</t>
  </si>
  <si>
    <t>Fitimi i vitit</t>
  </si>
  <si>
    <t>Te ardhura te tjera gjithëpërfshirëse</t>
  </si>
  <si>
    <t>Totali i te ardhurave te tjera gjithëpërfshirëse</t>
  </si>
  <si>
    <t>Fitimi qe i atribuohet aksionareve te kompanisë mëmë</t>
  </si>
  <si>
    <t xml:space="preserve">Totali i te ardhurave gjithëpërfshirëse qe i përket aksionareve te kompanisë mëmë </t>
  </si>
  <si>
    <t>Fluksi monetar nga veprimtaritë e shfrytëzimit</t>
  </si>
  <si>
    <t>Fitimi para  tatimit</t>
  </si>
  <si>
    <t>Rregullime për:</t>
  </si>
  <si>
    <t xml:space="preserve">Amortizimin i AAM </t>
  </si>
  <si>
    <t xml:space="preserve">Efektet e tatimit te fitimit </t>
  </si>
  <si>
    <t>Levizjet ne Kapitali  Qarkullues</t>
  </si>
  <si>
    <t>Rritje(-)/rënie(+) në tepricën e kërkesave të arkëtueshme
aktiviteti, si dhe kërkesave të arkëtueshme të tjera</t>
  </si>
  <si>
    <t>Rritje (-) /rënie (+) në tepricën inventarit</t>
  </si>
  <si>
    <t>Rritje (+) /rënie (-) në tepricen e detyrimeve per t'u paguar</t>
  </si>
  <si>
    <t>Rritje (- ) /renie (+) ne Shpenzimet e Shtyra</t>
  </si>
  <si>
    <t>Mjetet Monetare  neto nga aktivitetet e shfrytëzimit</t>
  </si>
  <si>
    <t>Fluksi monetar nga veprimtaritë investuese</t>
  </si>
  <si>
    <t>Blerja e aktiveve afatgjata materiale</t>
  </si>
  <si>
    <t>Parapagim per Blerje Aktive Afatgjat Materiale</t>
  </si>
  <si>
    <t>Të ardhura nga shitja e pajisjeve</t>
  </si>
  <si>
    <t>Interesi i arkëtuar</t>
  </si>
  <si>
    <t>Dividendët e arkëtuar</t>
  </si>
  <si>
    <t>Mjete Monetare neto e përdorur në aktivitetet investuese</t>
  </si>
  <si>
    <t>Fluksi monetar nga veprimtaritë financiare</t>
  </si>
  <si>
    <t>Emetimi i kapitalit aksioner</t>
  </si>
  <si>
    <t>Emetimi i aksioneve preferenciale</t>
  </si>
  <si>
    <t>Pagesa e e kostove te emetimit te kapitalit aksioner</t>
  </si>
  <si>
    <t>Te tjera rivleresim kapitali</t>
  </si>
  <si>
    <t>Dividendët e paguar</t>
  </si>
  <si>
    <t>Mjete Monetare neto e përdorur në aktivitetet financiare</t>
  </si>
  <si>
    <t>Rritja (+)/rënia(-) neto e mjeteve monetare</t>
  </si>
  <si>
    <t>Mjetet monetare në fillim të periudhës kontabël</t>
  </si>
  <si>
    <t>Mjetet monetare në fund të periudhës kontabël</t>
  </si>
  <si>
    <t xml:space="preserve">Kapitali i aksionar </t>
  </si>
  <si>
    <t xml:space="preserve"> Rezerva statutore </t>
  </si>
  <si>
    <t xml:space="preserve"> Rezerva ligjore </t>
  </si>
  <si>
    <t xml:space="preserve"> Fitim humbje te mbartura </t>
  </si>
  <si>
    <t xml:space="preserve"> Fitimi (humbje) Ushtrimit </t>
  </si>
  <si>
    <t xml:space="preserve"> Totali </t>
  </si>
  <si>
    <t xml:space="preserve"> Pozicioni më 01 Janar  2012 </t>
  </si>
  <si>
    <t xml:space="preserve"> Fitimi(humbje) neto për periudhën  kontabël 2012 </t>
  </si>
  <si>
    <t xml:space="preserve"> Ndarje Dividende per vitin 2012 </t>
  </si>
  <si>
    <t xml:space="preserve"> Kaluar ne fitim te mbartur dhe ne rezerve ligjore </t>
  </si>
  <si>
    <t xml:space="preserve">-   </t>
  </si>
  <si>
    <t xml:space="preserve"> Pozicioni më 31 Dhjetor 2012 </t>
  </si>
  <si>
    <t xml:space="preserve"> Fitimi(humbje) neto për periudhën  kontabël 2013 </t>
  </si>
  <si>
    <t xml:space="preserve"> Ndarje Dividende per vitin 2013 </t>
  </si>
  <si>
    <t xml:space="preserve"> Pozicioni më 31 dhjetor 2013 </t>
  </si>
  <si>
    <t>PASQYRA  E TE ARDHURAVE TE TJERA TE PERGJITHSHME</t>
  </si>
  <si>
    <t>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</si>
</sst>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_(* #,##0.0_);_(* \(#,##0.0\);_(* &quot;-&quot;??_);_(@_)"/>
    <numFmt numFmtId="169" formatCode="_-* #,##0.00_L_e_k_-;\-* #,##0.00_L_e_k_-;_-* &quot;-&quot;??_L_e_k_-;_-@_-"/>
  </numFmts>
  <fonts count="23" x14ac:knownFonts="1">
    <font>
      <sz val="10"/>
      <color indexed="10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color indexed="4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indexed="55"/>
      <name val="Times New Roman"/>
      <family val="1"/>
    </font>
    <font>
      <i/>
      <sz val="10"/>
      <color indexed="8"/>
      <name val="Times New Roman"/>
      <family val="1"/>
    </font>
    <font>
      <b/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Times New Roman"/>
      <family val="1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0">
    <xf numFmtId="0" fontId="0" fillId="0" borderId="0">
      <alignment vertical="top"/>
    </xf>
    <xf numFmtId="3" fontId="10" fillId="0" borderId="0">
      <alignment vertical="top"/>
    </xf>
    <xf numFmtId="9" fontId="10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>
      <alignment vertical="top"/>
    </xf>
    <xf numFmtId="0" fontId="10" fillId="0" borderId="0">
      <alignment vertical="top"/>
    </xf>
    <xf numFmtId="0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166">
    <xf numFmtId="0" fontId="0" fillId="0" borderId="0" xfId="0">
      <alignment vertical="top"/>
    </xf>
    <xf numFmtId="0" fontId="2" fillId="2" borderId="0" xfId="3" applyFont="1" applyFill="1"/>
    <xf numFmtId="0" fontId="3" fillId="2" borderId="1" xfId="3" applyFont="1" applyFill="1" applyBorder="1" applyAlignment="1"/>
    <xf numFmtId="41" fontId="3" fillId="2" borderId="1" xfId="3" applyNumberFormat="1" applyFont="1" applyFill="1" applyBorder="1" applyAlignment="1"/>
    <xf numFmtId="41" fontId="3" fillId="2" borderId="0" xfId="3" applyNumberFormat="1" applyFont="1" applyFill="1" applyBorder="1" applyAlignment="1">
      <alignment horizontal="right"/>
    </xf>
    <xf numFmtId="41" fontId="2" fillId="2" borderId="0" xfId="3" applyNumberFormat="1" applyFont="1" applyFill="1"/>
    <xf numFmtId="0" fontId="0" fillId="0" borderId="0" xfId="0" applyProtection="1">
      <alignment vertical="top"/>
      <protection locked="0"/>
    </xf>
    <xf numFmtId="0" fontId="2" fillId="2" borderId="0" xfId="3" applyFont="1" applyFill="1" applyAlignment="1"/>
    <xf numFmtId="0" fontId="2" fillId="2" borderId="0" xfId="3" applyFont="1" applyFill="1" applyBorder="1"/>
    <xf numFmtId="41" fontId="2" fillId="2" borderId="0" xfId="3" applyNumberFormat="1" applyFont="1" applyFill="1" applyAlignment="1">
      <alignment horizontal="right"/>
    </xf>
    <xf numFmtId="41" fontId="2" fillId="2" borderId="0" xfId="3" applyNumberFormat="1" applyFont="1" applyFill="1" applyBorder="1" applyAlignment="1">
      <alignment horizontal="right"/>
    </xf>
    <xf numFmtId="0" fontId="3" fillId="2" borderId="0" xfId="3" applyFont="1" applyFill="1" applyBorder="1" applyAlignment="1">
      <alignment horizontal="center" vertical="center" wrapText="1"/>
    </xf>
    <xf numFmtId="41" fontId="4" fillId="2" borderId="0" xfId="3" applyNumberFormat="1" applyFont="1" applyFill="1" applyAlignment="1">
      <alignment horizontal="right" wrapText="1"/>
    </xf>
    <xf numFmtId="41" fontId="4" fillId="2" borderId="0" xfId="3" applyNumberFormat="1" applyFont="1" applyFill="1" applyBorder="1" applyAlignment="1">
      <alignment horizontal="right" wrapText="1"/>
    </xf>
    <xf numFmtId="0" fontId="5" fillId="2" borderId="0" xfId="3" applyFont="1" applyFill="1" applyAlignment="1">
      <alignment vertical="center" wrapText="1"/>
    </xf>
    <xf numFmtId="41" fontId="3" fillId="2" borderId="0" xfId="3" applyNumberFormat="1" applyFont="1" applyFill="1" applyAlignment="1">
      <alignment horizontal="right" vertical="center" wrapText="1"/>
    </xf>
    <xf numFmtId="41" fontId="3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 applyAlignment="1">
      <alignment vertical="center" wrapText="1"/>
    </xf>
    <xf numFmtId="41" fontId="2" fillId="2" borderId="0" xfId="3" applyNumberFormat="1" applyFont="1" applyFill="1" applyAlignment="1">
      <alignment horizontal="right" vertical="center" wrapText="1"/>
    </xf>
    <xf numFmtId="41" fontId="2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/>
    <xf numFmtId="3" fontId="3" fillId="2" borderId="0" xfId="3" applyNumberFormat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vertical="center" wrapText="1"/>
    </xf>
    <xf numFmtId="3" fontId="2" fillId="2" borderId="0" xfId="3" applyNumberFormat="1" applyFont="1" applyFill="1" applyBorder="1" applyAlignment="1">
      <alignment horizontal="center" vertical="center" wrapText="1"/>
    </xf>
    <xf numFmtId="0" fontId="7" fillId="2" borderId="0" xfId="4" applyFont="1" applyFill="1" applyBorder="1" applyAlignment="1">
      <alignment vertical="center"/>
    </xf>
    <xf numFmtId="3" fontId="8" fillId="2" borderId="0" xfId="3" applyNumberFormat="1" applyFont="1" applyFill="1" applyBorder="1" applyAlignment="1">
      <alignment horizontal="center" vertical="center" wrapText="1"/>
    </xf>
    <xf numFmtId="41" fontId="9" fillId="2" borderId="0" xfId="3" applyNumberFormat="1" applyFont="1" applyFill="1" applyAlignment="1">
      <alignment horizontal="right" vertical="center" wrapText="1"/>
    </xf>
    <xf numFmtId="41" fontId="9" fillId="2" borderId="0" xfId="3" applyNumberFormat="1" applyFont="1" applyFill="1" applyBorder="1" applyAlignment="1">
      <alignment horizontal="right" vertical="center" wrapText="1"/>
    </xf>
    <xf numFmtId="0" fontId="2" fillId="2" borderId="0" xfId="3" applyFont="1" applyFill="1" applyAlignment="1">
      <alignment vertical="center" wrapText="1"/>
    </xf>
    <xf numFmtId="41" fontId="2" fillId="2" borderId="0" xfId="1" applyNumberFormat="1" applyFont="1" applyFill="1" applyBorder="1" applyAlignment="1">
      <alignment horizontal="right" vertical="center" wrapText="1"/>
    </xf>
    <xf numFmtId="0" fontId="3" fillId="2" borderId="2" xfId="3" applyFont="1" applyFill="1" applyBorder="1" applyAlignment="1">
      <alignment vertical="center" wrapText="1"/>
    </xf>
    <xf numFmtId="41" fontId="3" fillId="2" borderId="2" xfId="3" applyNumberFormat="1" applyFont="1" applyFill="1" applyBorder="1" applyAlignment="1">
      <alignment horizontal="right" vertical="center" wrapText="1"/>
    </xf>
    <xf numFmtId="0" fontId="3" fillId="2" borderId="3" xfId="3" applyFont="1" applyFill="1" applyBorder="1" applyAlignment="1">
      <alignment vertical="center" wrapText="1"/>
    </xf>
    <xf numFmtId="41" fontId="3" fillId="2" borderId="3" xfId="3" applyNumberFormat="1" applyFont="1" applyFill="1" applyBorder="1" applyAlignment="1">
      <alignment horizontal="right" vertical="center" wrapText="1"/>
    </xf>
    <xf numFmtId="41" fontId="8" fillId="2" borderId="0" xfId="3" applyNumberFormat="1" applyFont="1" applyFill="1" applyAlignment="1">
      <alignment horizontal="right" vertical="center" wrapText="1"/>
    </xf>
    <xf numFmtId="41" fontId="8" fillId="2" borderId="0" xfId="3" applyNumberFormat="1" applyFont="1" applyFill="1" applyBorder="1" applyAlignment="1">
      <alignment horizontal="right" vertical="center" wrapText="1"/>
    </xf>
    <xf numFmtId="3" fontId="7" fillId="2" borderId="0" xfId="3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vertical="center" wrapText="1"/>
    </xf>
    <xf numFmtId="41" fontId="3" fillId="2" borderId="4" xfId="3" applyNumberFormat="1" applyFont="1" applyFill="1" applyBorder="1" applyAlignment="1">
      <alignment horizontal="right" vertical="center" wrapText="1"/>
    </xf>
    <xf numFmtId="0" fontId="2" fillId="2" borderId="5" xfId="3" applyFont="1" applyFill="1" applyBorder="1" applyAlignment="1">
      <alignment vertical="center" wrapText="1"/>
    </xf>
    <xf numFmtId="41" fontId="2" fillId="2" borderId="5" xfId="1" applyNumberFormat="1" applyFont="1" applyFill="1" applyBorder="1" applyAlignment="1">
      <alignment horizontal="right" vertical="center" wrapText="1"/>
    </xf>
    <xf numFmtId="41" fontId="2" fillId="2" borderId="0" xfId="1" applyNumberFormat="1" applyFont="1" applyFill="1" applyAlignment="1">
      <alignment horizontal="right" vertical="center" wrapText="1"/>
    </xf>
    <xf numFmtId="41" fontId="3" fillId="2" borderId="0" xfId="1" applyNumberFormat="1" applyFont="1" applyFill="1" applyAlignment="1">
      <alignment horizontal="right" vertical="center" wrapText="1"/>
    </xf>
    <xf numFmtId="41" fontId="3" fillId="2" borderId="0" xfId="1" applyNumberFormat="1" applyFont="1" applyFill="1" applyBorder="1" applyAlignment="1">
      <alignment horizontal="right" vertical="center" wrapText="1"/>
    </xf>
    <xf numFmtId="0" fontId="3" fillId="2" borderId="6" xfId="3" applyFont="1" applyFill="1" applyBorder="1" applyAlignment="1"/>
    <xf numFmtId="3" fontId="2" fillId="2" borderId="0" xfId="3" applyNumberFormat="1" applyFont="1" applyFill="1" applyBorder="1" applyAlignment="1">
      <alignment horizontal="center" vertical="center"/>
    </xf>
    <xf numFmtId="41" fontId="9" fillId="2" borderId="6" xfId="3" applyNumberFormat="1" applyFont="1" applyFill="1" applyBorder="1" applyAlignment="1">
      <alignment horizontal="right" wrapText="1"/>
    </xf>
    <xf numFmtId="41" fontId="9" fillId="2" borderId="0" xfId="3" applyNumberFormat="1" applyFont="1" applyFill="1" applyBorder="1" applyAlignment="1">
      <alignment horizontal="right" wrapText="1"/>
    </xf>
    <xf numFmtId="41" fontId="2" fillId="2" borderId="0" xfId="3" applyNumberFormat="1" applyFont="1" applyFill="1" applyBorder="1"/>
    <xf numFmtId="41" fontId="11" fillId="2" borderId="0" xfId="3" applyNumberFormat="1" applyFont="1" applyFill="1"/>
    <xf numFmtId="0" fontId="12" fillId="2" borderId="0" xfId="3" quotePrefix="1" applyFont="1" applyFill="1" applyAlignment="1">
      <alignment horizontal="right"/>
    </xf>
    <xf numFmtId="0" fontId="3" fillId="2" borderId="0" xfId="3" applyFont="1" applyFill="1" applyBorder="1" applyAlignment="1"/>
    <xf numFmtId="0" fontId="2" fillId="2" borderId="0" xfId="3" applyFont="1" applyFill="1" applyBorder="1" applyAlignment="1">
      <alignment horizontal="center"/>
    </xf>
    <xf numFmtId="0" fontId="4" fillId="2" borderId="0" xfId="3" applyFont="1" applyFill="1" applyAlignment="1">
      <alignment horizontal="right" vertical="center" wrapText="1"/>
    </xf>
    <xf numFmtId="0" fontId="4" fillId="2" borderId="0" xfId="3" applyFont="1" applyFill="1" applyBorder="1" applyAlignment="1">
      <alignment horizontal="right" vertical="center" wrapText="1"/>
    </xf>
    <xf numFmtId="0" fontId="2" fillId="2" borderId="0" xfId="3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right" vertical="center" wrapText="1"/>
    </xf>
    <xf numFmtId="0" fontId="2" fillId="2" borderId="0" xfId="3" applyFont="1" applyFill="1" applyBorder="1" applyAlignment="1">
      <alignment horizontal="right" vertical="center" wrapText="1"/>
    </xf>
    <xf numFmtId="164" fontId="2" fillId="2" borderId="0" xfId="3" applyNumberFormat="1" applyFont="1" applyFill="1" applyAlignment="1">
      <alignment horizontal="right" vertical="center" wrapText="1"/>
    </xf>
    <xf numFmtId="164" fontId="2" fillId="2" borderId="0" xfId="3" applyNumberFormat="1" applyFont="1" applyFill="1" applyBorder="1" applyAlignment="1">
      <alignment horizontal="right" vertical="center" wrapText="1"/>
    </xf>
    <xf numFmtId="164" fontId="2" fillId="2" borderId="5" xfId="3" applyNumberFormat="1" applyFont="1" applyFill="1" applyBorder="1" applyAlignment="1">
      <alignment horizontal="right" vertical="center" wrapText="1"/>
    </xf>
    <xf numFmtId="0" fontId="10" fillId="0" borderId="0" xfId="0" applyFont="1" applyProtection="1">
      <alignment vertical="top"/>
      <protection locked="0"/>
    </xf>
    <xf numFmtId="164" fontId="3" fillId="2" borderId="0" xfId="3" applyNumberFormat="1" applyFont="1" applyFill="1" applyAlignment="1">
      <alignment horizontal="right" vertical="center" wrapText="1"/>
    </xf>
    <xf numFmtId="164" fontId="3" fillId="2" borderId="0" xfId="3" applyNumberFormat="1" applyFont="1" applyFill="1" applyBorder="1" applyAlignment="1">
      <alignment horizontal="right" vertical="center" wrapText="1"/>
    </xf>
    <xf numFmtId="164" fontId="0" fillId="0" borderId="0" xfId="0" applyNumberFormat="1" applyProtection="1">
      <alignment vertical="top"/>
      <protection locked="0"/>
    </xf>
    <xf numFmtId="3" fontId="0" fillId="0" borderId="0" xfId="0" applyNumberFormat="1" applyProtection="1">
      <alignment vertical="top"/>
      <protection locked="0"/>
    </xf>
    <xf numFmtId="166" fontId="0" fillId="0" borderId="0" xfId="0" applyNumberFormat="1" applyProtection="1">
      <alignment vertical="top"/>
      <protection locked="0"/>
    </xf>
    <xf numFmtId="0" fontId="7" fillId="2" borderId="0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right" vertical="center" wrapText="1"/>
    </xf>
    <xf numFmtId="39" fontId="0" fillId="0" borderId="0" xfId="0" applyNumberFormat="1" applyProtection="1">
      <alignment vertical="top"/>
      <protection locked="0"/>
    </xf>
    <xf numFmtId="0" fontId="7" fillId="2" borderId="0" xfId="3" applyFont="1" applyFill="1"/>
    <xf numFmtId="0" fontId="7" fillId="2" borderId="0" xfId="3" applyFont="1" applyFill="1" applyAlignment="1">
      <alignment vertical="center" wrapText="1"/>
    </xf>
    <xf numFmtId="0" fontId="7" fillId="2" borderId="0" xfId="3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right" vertical="center" wrapText="1"/>
    </xf>
    <xf numFmtId="0" fontId="3" fillId="2" borderId="6" xfId="3" applyFont="1" applyFill="1" applyBorder="1" applyAlignment="1">
      <alignment vertical="center" wrapText="1"/>
    </xf>
    <xf numFmtId="164" fontId="3" fillId="2" borderId="6" xfId="3" applyNumberFormat="1" applyFont="1" applyFill="1" applyBorder="1" applyAlignment="1">
      <alignment horizontal="right" vertical="center" wrapText="1"/>
    </xf>
    <xf numFmtId="0" fontId="7" fillId="3" borderId="0" xfId="5" applyFont="1" applyFill="1" applyBorder="1"/>
    <xf numFmtId="0" fontId="0" fillId="3" borderId="0" xfId="0" applyFill="1" applyProtection="1">
      <alignment vertical="top"/>
      <protection locked="0"/>
    </xf>
    <xf numFmtId="0" fontId="9" fillId="3" borderId="0" xfId="5" applyFont="1" applyFill="1" applyBorder="1" applyAlignment="1">
      <alignment horizontal="center" vertical="center"/>
    </xf>
    <xf numFmtId="0" fontId="9" fillId="3" borderId="0" xfId="5" applyFont="1" applyFill="1" applyBorder="1"/>
    <xf numFmtId="37" fontId="9" fillId="3" borderId="0" xfId="5" applyNumberFormat="1" applyFont="1" applyFill="1" applyBorder="1"/>
    <xf numFmtId="0" fontId="7" fillId="2" borderId="0" xfId="5" applyFont="1" applyFill="1"/>
    <xf numFmtId="0" fontId="9" fillId="2" borderId="0" xfId="5" applyFont="1" applyFill="1"/>
    <xf numFmtId="0" fontId="7" fillId="3" borderId="0" xfId="5" applyFont="1" applyFill="1"/>
    <xf numFmtId="167" fontId="8" fillId="3" borderId="0" xfId="1" applyNumberFormat="1" applyFont="1" applyFill="1" applyAlignment="1"/>
    <xf numFmtId="167" fontId="9" fillId="2" borderId="0" xfId="5" applyNumberFormat="1" applyFont="1" applyFill="1"/>
    <xf numFmtId="0" fontId="7" fillId="2" borderId="0" xfId="6" applyFont="1" applyFill="1"/>
    <xf numFmtId="0" fontId="8" fillId="2" borderId="0" xfId="6" applyFont="1" applyFill="1" applyBorder="1"/>
    <xf numFmtId="37" fontId="8" fillId="2" borderId="0" xfId="6" applyNumberFormat="1" applyFont="1" applyFill="1" applyAlignment="1">
      <alignment vertical="center"/>
    </xf>
    <xf numFmtId="37" fontId="8" fillId="2" borderId="0" xfId="6" applyNumberFormat="1" applyFont="1" applyFill="1" applyBorder="1" applyAlignment="1">
      <alignment vertical="center"/>
    </xf>
    <xf numFmtId="0" fontId="9" fillId="2" borderId="0" xfId="6" applyFont="1" applyFill="1" applyBorder="1"/>
    <xf numFmtId="37" fontId="9" fillId="2" borderId="0" xfId="2" applyNumberFormat="1" applyFont="1" applyFill="1" applyBorder="1" applyAlignment="1">
      <alignment horizontal="right" vertical="center"/>
    </xf>
    <xf numFmtId="37" fontId="9" fillId="2" borderId="0" xfId="4" applyNumberFormat="1" applyFont="1" applyFill="1" applyBorder="1" applyAlignment="1">
      <alignment horizontal="right" vertical="center" wrapText="1"/>
    </xf>
    <xf numFmtId="0" fontId="13" fillId="2" borderId="0" xfId="6" applyFont="1" applyFill="1" applyBorder="1"/>
    <xf numFmtId="0" fontId="14" fillId="2" borderId="0" xfId="3" applyFont="1" applyFill="1" applyAlignment="1">
      <alignment horizontal="right" vertical="center" wrapText="1"/>
    </xf>
    <xf numFmtId="37" fontId="13" fillId="2" borderId="0" xfId="2" applyNumberFormat="1" applyFont="1" applyFill="1" applyBorder="1" applyAlignment="1">
      <alignment horizontal="right" vertical="center"/>
    </xf>
    <xf numFmtId="37" fontId="13" fillId="2" borderId="0" xfId="4" applyNumberFormat="1" applyFont="1" applyFill="1" applyBorder="1" applyAlignment="1">
      <alignment horizontal="right" vertical="center" wrapText="1"/>
    </xf>
    <xf numFmtId="37" fontId="13" fillId="2" borderId="0" xfId="2" applyNumberFormat="1" applyFont="1" applyFill="1" applyBorder="1" applyAlignment="1">
      <alignment horizontal="center" vertical="center" wrapText="1"/>
    </xf>
    <xf numFmtId="37" fontId="13" fillId="2" borderId="0" xfId="2" applyNumberFormat="1" applyFont="1" applyFill="1" applyBorder="1" applyAlignment="1">
      <alignment horizontal="center" vertical="center"/>
    </xf>
    <xf numFmtId="37" fontId="13" fillId="2" borderId="0" xfId="4" applyNumberFormat="1" applyFont="1" applyFill="1" applyBorder="1" applyAlignment="1">
      <alignment horizontal="center" vertical="center" wrapText="1"/>
    </xf>
    <xf numFmtId="0" fontId="9" fillId="2" borderId="0" xfId="6" applyFont="1" applyFill="1"/>
    <xf numFmtId="0" fontId="13" fillId="2" borderId="0" xfId="6" applyFont="1" applyFill="1"/>
    <xf numFmtId="37" fontId="13" fillId="2" borderId="0" xfId="1" applyNumberFormat="1" applyFont="1" applyFill="1" applyAlignment="1">
      <alignment vertical="center"/>
    </xf>
    <xf numFmtId="37" fontId="13" fillId="2" borderId="0" xfId="1" applyNumberFormat="1" applyFont="1" applyFill="1" applyBorder="1" applyAlignment="1">
      <alignment vertical="center"/>
    </xf>
    <xf numFmtId="37" fontId="15" fillId="2" borderId="0" xfId="1" applyNumberFormat="1" applyFont="1" applyFill="1" applyAlignment="1">
      <alignment vertical="center"/>
    </xf>
    <xf numFmtId="37" fontId="15" fillId="2" borderId="0" xfId="1" applyNumberFormat="1" applyFont="1" applyFill="1" applyBorder="1" applyAlignment="1">
      <alignment vertical="center"/>
    </xf>
    <xf numFmtId="0" fontId="16" fillId="2" borderId="0" xfId="6" applyFont="1" applyFill="1"/>
    <xf numFmtId="0" fontId="17" fillId="2" borderId="0" xfId="6" applyFont="1" applyFill="1" applyAlignment="1"/>
    <xf numFmtId="37" fontId="17" fillId="2" borderId="0" xfId="1" applyNumberFormat="1" applyFont="1" applyFill="1" applyBorder="1" applyAlignment="1">
      <alignment vertical="center"/>
    </xf>
    <xf numFmtId="167" fontId="15" fillId="2" borderId="0" xfId="1" applyNumberFormat="1" applyFont="1" applyFill="1" applyAlignment="1">
      <alignment vertical="center"/>
    </xf>
    <xf numFmtId="0" fontId="18" fillId="2" borderId="0" xfId="6" applyFont="1" applyFill="1" applyAlignment="1"/>
    <xf numFmtId="0" fontId="15" fillId="2" borderId="0" xfId="6" applyFont="1" applyFill="1" applyAlignment="1">
      <alignment vertical="center" wrapText="1"/>
    </xf>
    <xf numFmtId="167" fontId="15" fillId="3" borderId="0" xfId="1" applyNumberFormat="1" applyFont="1" applyFill="1" applyAlignment="1">
      <alignment vertical="center"/>
    </xf>
    <xf numFmtId="37" fontId="15" fillId="2" borderId="0" xfId="1" applyNumberFormat="1" applyFont="1" applyFill="1" applyBorder="1" applyAlignment="1">
      <alignment vertical="center" wrapText="1"/>
    </xf>
    <xf numFmtId="0" fontId="15" fillId="2" borderId="0" xfId="6" applyFont="1" applyFill="1"/>
    <xf numFmtId="165" fontId="15" fillId="2" borderId="0" xfId="1" applyNumberFormat="1" applyFont="1" applyFill="1" applyBorder="1" applyAlignment="1">
      <alignment vertical="center"/>
    </xf>
    <xf numFmtId="0" fontId="13" fillId="2" borderId="0" xfId="6" applyFont="1" applyFill="1" applyAlignment="1">
      <alignment horizontal="left" vertical="center" wrapText="1"/>
    </xf>
    <xf numFmtId="167" fontId="13" fillId="2" borderId="0" xfId="1" applyNumberFormat="1" applyFont="1" applyFill="1" applyAlignment="1">
      <alignment vertical="center"/>
    </xf>
    <xf numFmtId="165" fontId="15" fillId="2" borderId="0" xfId="1" applyNumberFormat="1" applyFont="1" applyFill="1" applyAlignment="1">
      <alignment vertical="center"/>
    </xf>
    <xf numFmtId="0" fontId="13" fillId="2" borderId="0" xfId="6" applyFont="1" applyFill="1" applyAlignment="1">
      <alignment horizontal="left" wrapText="1"/>
    </xf>
    <xf numFmtId="37" fontId="13" fillId="2" borderId="6" xfId="1" applyNumberFormat="1" applyFont="1" applyFill="1" applyBorder="1" applyAlignment="1">
      <alignment vertical="center"/>
    </xf>
    <xf numFmtId="37" fontId="7" fillId="2" borderId="0" xfId="1" applyNumberFormat="1" applyFont="1" applyFill="1" applyAlignment="1">
      <alignment vertical="center"/>
    </xf>
    <xf numFmtId="37" fontId="7" fillId="2" borderId="0" xfId="1" applyNumberFormat="1" applyFont="1" applyFill="1" applyBorder="1" applyAlignment="1">
      <alignment vertical="center"/>
    </xf>
    <xf numFmtId="0" fontId="8" fillId="2" borderId="0" xfId="6" applyFont="1" applyFill="1" applyAlignment="1">
      <alignment horizontal="right"/>
    </xf>
    <xf numFmtId="37" fontId="8" fillId="2" borderId="0" xfId="1" applyNumberFormat="1" applyFont="1" applyFill="1" applyAlignment="1"/>
    <xf numFmtId="37" fontId="8" fillId="2" borderId="0" xfId="1" applyNumberFormat="1" applyFont="1" applyFill="1" applyBorder="1" applyAlignment="1"/>
    <xf numFmtId="37" fontId="7" fillId="2" borderId="0" xfId="6" applyNumberFormat="1" applyFont="1" applyFill="1"/>
    <xf numFmtId="37" fontId="7" fillId="2" borderId="0" xfId="6" applyNumberFormat="1" applyFont="1" applyFill="1" applyBorder="1"/>
    <xf numFmtId="37" fontId="7" fillId="2" borderId="0" xfId="6" applyNumberFormat="1" applyFont="1" applyFill="1" applyAlignment="1">
      <alignment vertical="center"/>
    </xf>
    <xf numFmtId="0" fontId="7" fillId="2" borderId="0" xfId="7" applyFont="1" applyFill="1"/>
    <xf numFmtId="37" fontId="7" fillId="2" borderId="0" xfId="7" applyNumberFormat="1" applyFont="1" applyFill="1"/>
    <xf numFmtId="37" fontId="7" fillId="2" borderId="0" xfId="7" applyNumberFormat="1" applyFont="1" applyFill="1" applyBorder="1"/>
    <xf numFmtId="37" fontId="7" fillId="2" borderId="0" xfId="7" applyNumberFormat="1" applyFont="1" applyFill="1" applyAlignment="1">
      <alignment vertical="center"/>
    </xf>
    <xf numFmtId="0" fontId="22" fillId="4" borderId="0" xfId="0" applyFont="1" applyFill="1" applyAlignment="1">
      <alignment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vertical="top" wrapText="1"/>
    </xf>
    <xf numFmtId="3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right" vertical="top" wrapText="1"/>
    </xf>
    <xf numFmtId="3" fontId="9" fillId="4" borderId="3" xfId="0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right" vertical="top" wrapText="1"/>
    </xf>
    <xf numFmtId="0" fontId="7" fillId="4" borderId="0" xfId="0" applyFont="1" applyFill="1" applyAlignment="1">
      <alignment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/>
    <xf numFmtId="3" fontId="7" fillId="4" borderId="0" xfId="0" applyNumberFormat="1" applyFont="1" applyFill="1" applyAlignment="1">
      <alignment horizontal="right" vertical="top" wrapText="1"/>
    </xf>
    <xf numFmtId="3" fontId="9" fillId="4" borderId="0" xfId="0" applyNumberFormat="1" applyFont="1" applyFill="1" applyAlignment="1">
      <alignment horizontal="right" vertical="top" wrapText="1"/>
    </xf>
    <xf numFmtId="0" fontId="7" fillId="4" borderId="0" xfId="0" applyFont="1" applyFill="1" applyAlignment="1">
      <alignment horizontal="right" vertical="top" wrapText="1"/>
    </xf>
    <xf numFmtId="3" fontId="7" fillId="4" borderId="0" xfId="0" applyNumberFormat="1" applyFont="1" applyFill="1" applyAlignment="1">
      <alignment horizontal="right"/>
    </xf>
    <xf numFmtId="0" fontId="7" fillId="4" borderId="8" xfId="0" applyFont="1" applyFill="1" applyBorder="1" applyAlignment="1">
      <alignment vertical="top" wrapText="1"/>
    </xf>
    <xf numFmtId="0" fontId="7" fillId="4" borderId="8" xfId="0" applyFont="1" applyFill="1" applyBorder="1" applyAlignment="1">
      <alignment horizontal="right" vertical="top" wrapText="1"/>
    </xf>
    <xf numFmtId="0" fontId="7" fillId="4" borderId="8" xfId="0" applyFont="1" applyFill="1" applyBorder="1" applyAlignment="1">
      <alignment horizontal="right"/>
    </xf>
    <xf numFmtId="0" fontId="9" fillId="4" borderId="8" xfId="0" applyFont="1" applyFill="1" applyBorder="1" applyAlignment="1">
      <alignment horizontal="right" vertical="top" wrapText="1"/>
    </xf>
    <xf numFmtId="0" fontId="9" fillId="4" borderId="0" xfId="0" applyFont="1" applyFill="1" applyAlignment="1"/>
    <xf numFmtId="0" fontId="7" fillId="4" borderId="0" xfId="0" applyFont="1" applyFill="1" applyAlignment="1">
      <alignment horizontal="right"/>
    </xf>
    <xf numFmtId="0" fontId="9" fillId="4" borderId="9" xfId="0" applyFont="1" applyFill="1" applyBorder="1" applyAlignment="1">
      <alignment vertical="top" wrapText="1"/>
    </xf>
    <xf numFmtId="3" fontId="9" fillId="4" borderId="9" xfId="0" applyNumberFormat="1" applyFont="1" applyFill="1" applyBorder="1" applyAlignment="1">
      <alignment horizontal="right" vertical="top" wrapText="1"/>
    </xf>
    <xf numFmtId="0" fontId="9" fillId="4" borderId="9" xfId="0" applyFont="1" applyFill="1" applyBorder="1" applyAlignment="1">
      <alignment horizontal="right" vertical="top" wrapText="1"/>
    </xf>
    <xf numFmtId="37" fontId="18" fillId="3" borderId="6" xfId="1" applyNumberFormat="1" applyFont="1" applyFill="1" applyBorder="1" applyAlignment="1">
      <alignment vertical="center"/>
    </xf>
    <xf numFmtId="167" fontId="18" fillId="3" borderId="6" xfId="1" applyNumberFormat="1" applyFont="1" applyFill="1" applyBorder="1" applyAlignment="1">
      <alignment vertical="center"/>
    </xf>
    <xf numFmtId="167" fontId="13" fillId="3" borderId="6" xfId="1" applyNumberFormat="1" applyFont="1" applyFill="1" applyBorder="1" applyAlignment="1">
      <alignment vertical="center"/>
    </xf>
    <xf numFmtId="0" fontId="2" fillId="2" borderId="0" xfId="3" applyFont="1" applyFill="1" applyBorder="1" applyAlignment="1">
      <alignment horizontal="center"/>
    </xf>
  </cellXfs>
  <cellStyles count="20">
    <cellStyle name="Comma" xfId="1" builtinId="3"/>
    <cellStyle name="Comma 2" xfId="10"/>
    <cellStyle name="Comma 2 2" xfId="11"/>
    <cellStyle name="Comma 3" xfId="8"/>
    <cellStyle name="Comma 5" xfId="12"/>
    <cellStyle name="Comma 7" xfId="9"/>
    <cellStyle name="Normal" xfId="0" builtinId="0"/>
    <cellStyle name="Normal 15" xfId="3"/>
    <cellStyle name="Normal 2" xfId="13"/>
    <cellStyle name="Normal 2 2" xfId="7"/>
    <cellStyle name="Normal 3" xfId="14"/>
    <cellStyle name="Normal 4" xfId="15"/>
    <cellStyle name="Normal 5" xfId="16"/>
    <cellStyle name="Normál_All substation_10" xfId="17"/>
    <cellStyle name="Normal_Bilanc i Formatuar  TCH 2008" xfId="4"/>
    <cellStyle name="Normal_B-Sheet Diekati 2003" xfId="5"/>
    <cellStyle name="Normál_HPP Vau i Dejes" xfId="18"/>
    <cellStyle name="Normal_Profit &amp; Loss acc. Albavia 2" xfId="6"/>
    <cellStyle name="Percent" xfId="2" builtinId="5"/>
    <cellStyle name="Percent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34"/>
  <sheetViews>
    <sheetView tabSelected="1" workbookViewId="0">
      <selection activeCell="C25" sqref="C25"/>
    </sheetView>
  </sheetViews>
  <sheetFormatPr defaultRowHeight="12.75" x14ac:dyDescent="0.2"/>
  <cols>
    <col min="1" max="2" width="4.28515625" style="1" customWidth="1"/>
    <col min="3" max="3" width="36.85546875" style="7" bestFit="1" customWidth="1"/>
    <col min="4" max="4" width="5.85546875" style="52" bestFit="1" customWidth="1"/>
    <col min="5" max="5" width="18.42578125" style="1" bestFit="1" customWidth="1"/>
    <col min="6" max="6" width="6.28515625" style="8" customWidth="1"/>
    <col min="7" max="7" width="19.42578125" style="1" bestFit="1" customWidth="1"/>
    <col min="8" max="9" width="9.140625" style="6"/>
    <col min="10" max="10" width="14.7109375" style="6" bestFit="1" customWidth="1"/>
    <col min="11" max="11" width="16.140625" style="6" bestFit="1" customWidth="1"/>
    <col min="12" max="12" width="9.140625" style="6"/>
    <col min="13" max="13" width="14.140625" style="6" bestFit="1" customWidth="1"/>
    <col min="14" max="16384" width="9.140625" style="6"/>
  </cols>
  <sheetData>
    <row r="2" spans="3:13" ht="13.5" thickBot="1" x14ac:dyDescent="0.25">
      <c r="C2" s="2" t="s">
        <v>106</v>
      </c>
      <c r="D2" s="2"/>
      <c r="E2" s="2"/>
      <c r="G2" s="50"/>
    </row>
    <row r="3" spans="3:13" ht="13.5" thickTop="1" x14ac:dyDescent="0.2">
      <c r="C3" s="51"/>
      <c r="G3" s="50"/>
    </row>
    <row r="4" spans="3:13" ht="27" x14ac:dyDescent="0.2">
      <c r="D4" s="165" t="s">
        <v>107</v>
      </c>
      <c r="E4" s="53" t="s">
        <v>40</v>
      </c>
      <c r="F4" s="54"/>
      <c r="G4" s="53" t="s">
        <v>40</v>
      </c>
    </row>
    <row r="5" spans="3:13" ht="13.5" x14ac:dyDescent="0.2">
      <c r="C5" s="14"/>
      <c r="D5" s="165"/>
      <c r="E5" s="53" t="s">
        <v>2</v>
      </c>
      <c r="F5" s="54"/>
      <c r="G5" s="53" t="s">
        <v>3</v>
      </c>
    </row>
    <row r="6" spans="3:13" x14ac:dyDescent="0.2">
      <c r="C6" s="28"/>
      <c r="D6" s="165">
        <v>3</v>
      </c>
      <c r="E6" s="56"/>
      <c r="F6" s="57"/>
      <c r="G6" s="56"/>
    </row>
    <row r="7" spans="3:13" x14ac:dyDescent="0.2">
      <c r="C7" s="28" t="s">
        <v>41</v>
      </c>
      <c r="D7" s="165"/>
      <c r="E7" s="58">
        <v>1343738951.3881874</v>
      </c>
      <c r="F7" s="59"/>
      <c r="G7" s="58">
        <v>1440167520.4470406</v>
      </c>
    </row>
    <row r="8" spans="3:13" x14ac:dyDescent="0.2">
      <c r="C8" s="39" t="s">
        <v>42</v>
      </c>
      <c r="D8" s="55">
        <v>4</v>
      </c>
      <c r="E8" s="60">
        <v>10014718.548700001</v>
      </c>
      <c r="F8" s="60"/>
      <c r="G8" s="60">
        <v>3156179.0399999991</v>
      </c>
      <c r="J8" s="61"/>
      <c r="K8" s="61"/>
      <c r="M8" s="61"/>
    </row>
    <row r="9" spans="3:13" x14ac:dyDescent="0.2">
      <c r="C9" s="17" t="s">
        <v>43</v>
      </c>
      <c r="D9" s="55"/>
      <c r="E9" s="62">
        <f>SUM(E7:E8)</f>
        <v>1353753669.9368875</v>
      </c>
      <c r="F9" s="63"/>
      <c r="G9" s="62">
        <f>SUM(G7:G8)</f>
        <v>1443323699.4870405</v>
      </c>
      <c r="J9" s="64"/>
      <c r="K9" s="65"/>
      <c r="M9" s="66"/>
    </row>
    <row r="10" spans="3:13" ht="25.5" x14ac:dyDescent="0.2">
      <c r="C10" s="28" t="s">
        <v>44</v>
      </c>
      <c r="D10" s="55"/>
      <c r="E10" s="58">
        <v>1533140.8219614029</v>
      </c>
      <c r="F10" s="59"/>
      <c r="G10" s="58">
        <v>1377244.5799999237</v>
      </c>
      <c r="J10" s="64"/>
      <c r="K10" s="65"/>
    </row>
    <row r="11" spans="3:13" x14ac:dyDescent="0.2">
      <c r="C11" s="28" t="s">
        <v>45</v>
      </c>
      <c r="D11" s="67">
        <v>5</v>
      </c>
      <c r="E11" s="58">
        <v>-1051898041.2045884</v>
      </c>
      <c r="F11" s="59"/>
      <c r="G11" s="58">
        <v>-1151824189.972842</v>
      </c>
      <c r="J11" s="64"/>
      <c r="K11" s="65"/>
      <c r="M11" s="66"/>
    </row>
    <row r="12" spans="3:13" x14ac:dyDescent="0.2">
      <c r="C12" s="17" t="s">
        <v>46</v>
      </c>
      <c r="D12" s="67"/>
      <c r="E12" s="62">
        <f>SUM(E9:E11)</f>
        <v>303388769.55426049</v>
      </c>
      <c r="F12" s="59"/>
      <c r="G12" s="62">
        <v>292876754.09419847</v>
      </c>
    </row>
    <row r="13" spans="3:13" x14ac:dyDescent="0.2">
      <c r="C13" s="28" t="s">
        <v>47</v>
      </c>
      <c r="D13" s="55">
        <v>6</v>
      </c>
      <c r="E13" s="58">
        <v>-96899849</v>
      </c>
      <c r="F13" s="59"/>
      <c r="G13" s="58">
        <v>-89635470</v>
      </c>
    </row>
    <row r="14" spans="3:13" x14ac:dyDescent="0.2">
      <c r="C14" s="28" t="s">
        <v>48</v>
      </c>
      <c r="D14" s="55">
        <v>7</v>
      </c>
      <c r="E14" s="58">
        <v>-38518657</v>
      </c>
      <c r="F14" s="59"/>
      <c r="G14" s="58">
        <v>-40229589</v>
      </c>
    </row>
    <row r="15" spans="3:13" x14ac:dyDescent="0.2">
      <c r="C15" s="39" t="s">
        <v>49</v>
      </c>
      <c r="D15" s="55">
        <v>8</v>
      </c>
      <c r="E15" s="60">
        <v>-96691535.77493</v>
      </c>
      <c r="F15" s="59"/>
      <c r="G15" s="60">
        <v>-111786697.783042</v>
      </c>
    </row>
    <row r="16" spans="3:13" x14ac:dyDescent="0.2">
      <c r="C16" s="17" t="s">
        <v>50</v>
      </c>
      <c r="D16" s="11"/>
      <c r="E16" s="62">
        <f>SUM(E12:E15)</f>
        <v>71278727.779330492</v>
      </c>
      <c r="F16" s="63"/>
      <c r="G16" s="62">
        <f>SUM(G12:G15)</f>
        <v>51224997.311156467</v>
      </c>
    </row>
    <row r="17" spans="1:11" x14ac:dyDescent="0.2">
      <c r="C17" s="28"/>
      <c r="D17" s="55"/>
      <c r="E17" s="58"/>
      <c r="F17" s="59"/>
      <c r="G17" s="58"/>
    </row>
    <row r="18" spans="1:11" x14ac:dyDescent="0.2">
      <c r="C18" s="28" t="s">
        <v>51</v>
      </c>
      <c r="E18" s="58">
        <v>-930180.75</v>
      </c>
      <c r="F18" s="59"/>
      <c r="G18" s="58">
        <v>428342.46</v>
      </c>
    </row>
    <row r="19" spans="1:11" x14ac:dyDescent="0.2">
      <c r="C19" s="28" t="s">
        <v>52</v>
      </c>
      <c r="E19" s="58">
        <v>2731156.40386</v>
      </c>
      <c r="F19" s="59"/>
      <c r="G19" s="58">
        <v>2133783.09</v>
      </c>
    </row>
    <row r="20" spans="1:11" x14ac:dyDescent="0.2">
      <c r="C20" s="28" t="s">
        <v>53</v>
      </c>
      <c r="D20" s="55"/>
      <c r="E20" s="58">
        <v>-9636444.4700000007</v>
      </c>
      <c r="F20" s="59"/>
      <c r="G20" s="58">
        <v>52156903.937833294</v>
      </c>
    </row>
    <row r="21" spans="1:11" x14ac:dyDescent="0.2">
      <c r="C21" s="30" t="s">
        <v>54</v>
      </c>
      <c r="D21" s="55">
        <v>9</v>
      </c>
      <c r="E21" s="68">
        <f>SUM(E18:E20)</f>
        <v>-7835468.8161400007</v>
      </c>
      <c r="F21" s="63"/>
      <c r="G21" s="68">
        <f>SUM(G18:G20)</f>
        <v>54719029.487833291</v>
      </c>
    </row>
    <row r="22" spans="1:11" x14ac:dyDescent="0.2">
      <c r="C22" s="17" t="s">
        <v>55</v>
      </c>
      <c r="D22" s="55"/>
      <c r="E22" s="62">
        <f>E16+E21</f>
        <v>63443258.963190489</v>
      </c>
      <c r="F22" s="63"/>
      <c r="G22" s="62">
        <f>G16+G21</f>
        <v>105944026.79898976</v>
      </c>
      <c r="K22" s="69"/>
    </row>
    <row r="23" spans="1:11" x14ac:dyDescent="0.2">
      <c r="C23" s="28"/>
      <c r="D23" s="55"/>
      <c r="E23" s="58"/>
      <c r="F23" s="59"/>
      <c r="G23" s="58"/>
    </row>
    <row r="24" spans="1:11" x14ac:dyDescent="0.2">
      <c r="A24" s="70"/>
      <c r="B24" s="70"/>
      <c r="C24" s="71" t="s">
        <v>56</v>
      </c>
      <c r="D24" s="72"/>
      <c r="E24" s="58">
        <v>0</v>
      </c>
      <c r="F24" s="73"/>
      <c r="G24" s="58">
        <v>0</v>
      </c>
    </row>
    <row r="25" spans="1:11" x14ac:dyDescent="0.2">
      <c r="C25" s="22" t="s">
        <v>57</v>
      </c>
      <c r="D25" s="72">
        <v>10</v>
      </c>
      <c r="E25" s="58">
        <v>-7514409.9783190554</v>
      </c>
      <c r="F25" s="59"/>
      <c r="G25" s="58">
        <v>-12574820.010298997</v>
      </c>
    </row>
    <row r="26" spans="1:11" x14ac:dyDescent="0.2">
      <c r="C26" s="22"/>
      <c r="D26" s="55"/>
      <c r="E26" s="59"/>
      <c r="F26" s="59"/>
      <c r="G26" s="59"/>
    </row>
    <row r="27" spans="1:11" x14ac:dyDescent="0.2">
      <c r="C27" s="74" t="s">
        <v>58</v>
      </c>
      <c r="D27" s="75"/>
      <c r="E27" s="63">
        <f>SUM(E22:E25)</f>
        <v>55928848.984871432</v>
      </c>
      <c r="F27" s="63"/>
      <c r="G27" s="63">
        <f>SUM(G22:G25)</f>
        <v>93369206.788690761</v>
      </c>
    </row>
    <row r="28" spans="1:11" x14ac:dyDescent="0.2">
      <c r="C28" s="37"/>
      <c r="D28" s="11"/>
      <c r="E28" s="76"/>
      <c r="F28" s="63"/>
      <c r="G28" s="76"/>
    </row>
    <row r="29" spans="1:11" x14ac:dyDescent="0.2">
      <c r="C29" s="39" t="s">
        <v>59</v>
      </c>
      <c r="D29" s="55"/>
      <c r="E29" s="58">
        <v>0</v>
      </c>
      <c r="F29" s="59"/>
      <c r="G29" s="58">
        <v>0</v>
      </c>
    </row>
    <row r="30" spans="1:11" ht="26.25" thickBot="1" x14ac:dyDescent="0.25">
      <c r="C30" s="77" t="s">
        <v>60</v>
      </c>
      <c r="D30" s="75">
        <v>0</v>
      </c>
      <c r="E30" s="78"/>
      <c r="F30" s="63"/>
      <c r="G30" s="78"/>
    </row>
    <row r="31" spans="1:11" ht="13.5" thickTop="1" x14ac:dyDescent="0.2">
      <c r="C31" s="28"/>
      <c r="D31" s="55"/>
      <c r="E31" s="58"/>
      <c r="F31" s="59"/>
      <c r="G31" s="58"/>
    </row>
    <row r="32" spans="1:11" ht="25.5" x14ac:dyDescent="0.2">
      <c r="C32" s="22" t="s">
        <v>61</v>
      </c>
      <c r="D32" s="55"/>
      <c r="E32" s="58">
        <v>0</v>
      </c>
      <c r="F32" s="59"/>
      <c r="G32" s="58">
        <v>0</v>
      </c>
    </row>
    <row r="33" spans="3:7" ht="26.25" thickBot="1" x14ac:dyDescent="0.25">
      <c r="C33" s="77" t="s">
        <v>62</v>
      </c>
      <c r="D33" s="55"/>
      <c r="E33" s="78">
        <f>E27+E30</f>
        <v>55928848.984871432</v>
      </c>
      <c r="F33" s="63"/>
      <c r="G33" s="78">
        <f>G27+G30</f>
        <v>93369206.788690761</v>
      </c>
    </row>
    <row r="34" spans="3:7" ht="13.5" thickTop="1" x14ac:dyDescent="0.2"/>
  </sheetData>
  <mergeCells count="2">
    <mergeCell ref="D4:D5"/>
    <mergeCell ref="D6:D7"/>
  </mergeCells>
  <pageMargins left="0.7" right="0.7" top="0.75" bottom="0.75" header="0.3" footer="0.3"/>
  <pageSetup scale="94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9"/>
  <sheetViews>
    <sheetView workbookViewId="0">
      <selection activeCell="C4" sqref="C4:C5"/>
    </sheetView>
  </sheetViews>
  <sheetFormatPr defaultRowHeight="12.75" x14ac:dyDescent="0.2"/>
  <cols>
    <col min="1" max="1" width="9.140625" style="1"/>
    <col min="2" max="2" width="34.5703125" style="7" bestFit="1" customWidth="1"/>
    <col min="3" max="3" width="5.7109375" style="8" bestFit="1" customWidth="1"/>
    <col min="4" max="4" width="11.7109375" style="9" bestFit="1" customWidth="1"/>
    <col min="5" max="5" width="7.140625" style="10" customWidth="1"/>
    <col min="6" max="6" width="11.7109375" style="5" bestFit="1" customWidth="1"/>
    <col min="7" max="16384" width="9.140625" style="6"/>
  </cols>
  <sheetData>
    <row r="1" spans="1:6" ht="13.5" thickBot="1" x14ac:dyDescent="0.25">
      <c r="B1" s="2" t="s">
        <v>0</v>
      </c>
      <c r="C1" s="2"/>
      <c r="D1" s="3"/>
      <c r="E1" s="4"/>
    </row>
    <row r="2" spans="1:6" ht="13.5" thickTop="1" x14ac:dyDescent="0.2"/>
    <row r="3" spans="1:6" ht="27" x14ac:dyDescent="0.25">
      <c r="C3" s="11"/>
      <c r="D3" s="12" t="s">
        <v>1</v>
      </c>
      <c r="E3" s="13"/>
      <c r="F3" s="12" t="s">
        <v>1</v>
      </c>
    </row>
    <row r="4" spans="1:6" x14ac:dyDescent="0.2">
      <c r="B4" s="14"/>
      <c r="C4" s="165" t="s">
        <v>107</v>
      </c>
      <c r="D4" s="15" t="s">
        <v>2</v>
      </c>
      <c r="E4" s="16"/>
      <c r="F4" s="15" t="s">
        <v>3</v>
      </c>
    </row>
    <row r="5" spans="1:6" x14ac:dyDescent="0.2">
      <c r="B5" s="17" t="s">
        <v>4</v>
      </c>
      <c r="C5" s="165"/>
      <c r="D5" s="18"/>
      <c r="E5" s="19"/>
      <c r="F5" s="15"/>
    </row>
    <row r="6" spans="1:6" x14ac:dyDescent="0.2">
      <c r="A6" s="20"/>
      <c r="B6" s="17" t="s">
        <v>5</v>
      </c>
      <c r="C6" s="21"/>
      <c r="D6" s="15">
        <f>SUM(D7:D10)</f>
        <v>348232506.00400007</v>
      </c>
      <c r="E6" s="16"/>
      <c r="F6" s="15">
        <f>SUM(F7:F10)</f>
        <v>362180561.41400009</v>
      </c>
    </row>
    <row r="7" spans="1:6" x14ac:dyDescent="0.2">
      <c r="B7" s="22" t="s">
        <v>6</v>
      </c>
      <c r="C7" s="23">
        <v>11</v>
      </c>
      <c r="D7" s="19">
        <v>346453718.00400007</v>
      </c>
      <c r="E7" s="19"/>
      <c r="F7" s="19">
        <v>354931463.1400001</v>
      </c>
    </row>
    <row r="8" spans="1:6" x14ac:dyDescent="0.2">
      <c r="B8" s="22" t="s">
        <v>7</v>
      </c>
      <c r="C8" s="23"/>
      <c r="D8" s="19">
        <v>0</v>
      </c>
      <c r="E8" s="19"/>
      <c r="F8" s="19">
        <v>69224.67</v>
      </c>
    </row>
    <row r="9" spans="1:6" x14ac:dyDescent="0.2">
      <c r="B9" s="24" t="s">
        <v>8</v>
      </c>
      <c r="C9" s="23"/>
      <c r="D9" s="19">
        <v>0</v>
      </c>
      <c r="E9" s="19"/>
      <c r="F9" s="19">
        <v>5087181.6040000003</v>
      </c>
    </row>
    <row r="10" spans="1:6" x14ac:dyDescent="0.2">
      <c r="B10" s="24" t="s">
        <v>9</v>
      </c>
      <c r="C10" s="23">
        <v>12</v>
      </c>
      <c r="D10" s="19">
        <v>1778788</v>
      </c>
      <c r="E10" s="19"/>
      <c r="F10" s="19">
        <v>2092692</v>
      </c>
    </row>
    <row r="11" spans="1:6" x14ac:dyDescent="0.2">
      <c r="B11" s="17"/>
      <c r="C11" s="23"/>
      <c r="D11" s="5"/>
      <c r="E11" s="5"/>
    </row>
    <row r="12" spans="1:6" x14ac:dyDescent="0.2">
      <c r="B12" s="17" t="s">
        <v>10</v>
      </c>
      <c r="C12" s="25"/>
      <c r="D12" s="26">
        <f>SUM(D13:D17)</f>
        <v>434914218.61775351</v>
      </c>
      <c r="E12" s="27"/>
      <c r="F12" s="26">
        <f>SUM(F13:F17)</f>
        <v>503425527.82562816</v>
      </c>
    </row>
    <row r="13" spans="1:6" x14ac:dyDescent="0.2">
      <c r="B13" s="28" t="s">
        <v>11</v>
      </c>
      <c r="C13" s="23">
        <v>13</v>
      </c>
      <c r="D13" s="19">
        <v>171758430.25497317</v>
      </c>
      <c r="E13" s="19"/>
      <c r="F13" s="19">
        <v>128549638.54679991</v>
      </c>
    </row>
    <row r="14" spans="1:6" x14ac:dyDescent="0.2">
      <c r="B14" s="28" t="s">
        <v>12</v>
      </c>
      <c r="C14" s="23">
        <v>14</v>
      </c>
      <c r="D14" s="19">
        <v>56314406.419222116</v>
      </c>
      <c r="E14" s="19"/>
      <c r="F14" s="19">
        <v>54100848.109999895</v>
      </c>
    </row>
    <row r="15" spans="1:6" x14ac:dyDescent="0.2">
      <c r="B15" s="28" t="s">
        <v>13</v>
      </c>
      <c r="C15" s="23">
        <v>15</v>
      </c>
      <c r="D15" s="19">
        <v>4280601.8316809395</v>
      </c>
      <c r="E15" s="19"/>
      <c r="F15" s="19">
        <v>7382146.0969999926</v>
      </c>
    </row>
    <row r="16" spans="1:6" x14ac:dyDescent="0.2">
      <c r="B16" s="22" t="s">
        <v>14</v>
      </c>
      <c r="C16" s="23">
        <v>16</v>
      </c>
      <c r="D16" s="29">
        <v>3751139.9899999998</v>
      </c>
      <c r="E16" s="29"/>
      <c r="F16" s="29">
        <v>6708772.0840000007</v>
      </c>
    </row>
    <row r="17" spans="2:6" x14ac:dyDescent="0.2">
      <c r="B17" s="22" t="s">
        <v>15</v>
      </c>
      <c r="C17" s="23">
        <v>17</v>
      </c>
      <c r="D17" s="19">
        <v>198809640.12187725</v>
      </c>
      <c r="E17" s="19"/>
      <c r="F17" s="19">
        <v>306684122.98782837</v>
      </c>
    </row>
    <row r="18" spans="2:6" x14ac:dyDescent="0.2">
      <c r="B18" s="30"/>
      <c r="C18" s="25"/>
      <c r="D18" s="31"/>
      <c r="E18" s="16"/>
      <c r="F18" s="31"/>
    </row>
    <row r="19" spans="2:6" ht="13.5" thickBot="1" x14ac:dyDescent="0.25">
      <c r="B19" s="32" t="s">
        <v>16</v>
      </c>
      <c r="C19" s="25"/>
      <c r="D19" s="33">
        <f>D6+D12</f>
        <v>783146724.62175357</v>
      </c>
      <c r="E19" s="16"/>
      <c r="F19" s="33">
        <f>F6+F12</f>
        <v>865606089.23962831</v>
      </c>
    </row>
    <row r="20" spans="2:6" ht="13.5" thickTop="1" x14ac:dyDescent="0.2">
      <c r="B20" s="28"/>
      <c r="C20" s="25"/>
      <c r="D20" s="34"/>
      <c r="E20" s="35"/>
      <c r="F20" s="34"/>
    </row>
    <row r="21" spans="2:6" x14ac:dyDescent="0.2">
      <c r="B21" s="17" t="s">
        <v>17</v>
      </c>
      <c r="C21" s="25"/>
      <c r="D21" s="15"/>
      <c r="E21" s="16"/>
      <c r="F21" s="15"/>
    </row>
    <row r="22" spans="2:6" x14ac:dyDescent="0.2">
      <c r="B22" s="17" t="s">
        <v>18</v>
      </c>
      <c r="C22" s="23"/>
      <c r="D22" s="18"/>
      <c r="E22" s="19"/>
      <c r="F22" s="18"/>
    </row>
    <row r="23" spans="2:6" x14ac:dyDescent="0.2">
      <c r="B23" s="28" t="s">
        <v>19</v>
      </c>
      <c r="C23" s="36"/>
      <c r="D23" s="19">
        <v>597000000</v>
      </c>
      <c r="E23" s="29"/>
      <c r="F23" s="19">
        <v>597000000</v>
      </c>
    </row>
    <row r="24" spans="2:6" x14ac:dyDescent="0.2">
      <c r="B24" s="28" t="s">
        <v>20</v>
      </c>
      <c r="C24" s="23"/>
      <c r="D24" s="19">
        <v>43132285</v>
      </c>
      <c r="E24" s="29"/>
      <c r="F24" s="19">
        <v>38463825</v>
      </c>
    </row>
    <row r="25" spans="2:6" x14ac:dyDescent="0.2">
      <c r="B25" s="22" t="s">
        <v>21</v>
      </c>
      <c r="C25" s="23"/>
      <c r="D25" s="19">
        <v>20550231.039999992</v>
      </c>
      <c r="E25" s="29"/>
      <c r="F25" s="19">
        <v>30213484.239999995</v>
      </c>
    </row>
    <row r="26" spans="2:6" x14ac:dyDescent="0.2">
      <c r="B26" s="22" t="s">
        <v>22</v>
      </c>
      <c r="C26" s="23"/>
      <c r="D26" s="19">
        <v>55928848.984871432</v>
      </c>
      <c r="E26" s="29"/>
      <c r="F26" s="19">
        <v>93369206.788690761</v>
      </c>
    </row>
    <row r="27" spans="2:6" x14ac:dyDescent="0.2">
      <c r="B27" s="37"/>
      <c r="C27" s="23"/>
      <c r="D27" s="38">
        <f>SUM(D23:D26)</f>
        <v>716611365.02487135</v>
      </c>
      <c r="E27" s="16"/>
      <c r="F27" s="38">
        <f>SUM(F23:F26)</f>
        <v>759046516.02869081</v>
      </c>
    </row>
    <row r="28" spans="2:6" x14ac:dyDescent="0.2">
      <c r="B28" s="39" t="s">
        <v>23</v>
      </c>
      <c r="C28" s="23"/>
      <c r="D28" s="40">
        <v>0</v>
      </c>
      <c r="E28" s="29"/>
      <c r="F28" s="40">
        <v>0</v>
      </c>
    </row>
    <row r="29" spans="2:6" x14ac:dyDescent="0.2">
      <c r="B29" s="17" t="s">
        <v>24</v>
      </c>
      <c r="C29" s="23"/>
      <c r="D29" s="18"/>
      <c r="E29" s="19"/>
      <c r="F29" s="18"/>
    </row>
    <row r="30" spans="2:6" x14ac:dyDescent="0.2">
      <c r="B30" s="17"/>
      <c r="C30" s="23"/>
      <c r="D30" s="18"/>
      <c r="E30" s="19"/>
      <c r="F30" s="18"/>
    </row>
    <row r="31" spans="2:6" x14ac:dyDescent="0.2">
      <c r="B31" s="17" t="s">
        <v>25</v>
      </c>
      <c r="C31" s="23"/>
      <c r="D31" s="18"/>
      <c r="E31" s="19"/>
      <c r="F31" s="18"/>
    </row>
    <row r="32" spans="2:6" x14ac:dyDescent="0.2">
      <c r="B32" s="17" t="s">
        <v>26</v>
      </c>
      <c r="C32" s="23"/>
      <c r="D32" s="41">
        <v>0</v>
      </c>
      <c r="E32" s="29"/>
      <c r="F32" s="41">
        <v>0</v>
      </c>
    </row>
    <row r="33" spans="1:6" x14ac:dyDescent="0.2">
      <c r="B33" s="28" t="s">
        <v>27</v>
      </c>
      <c r="C33" s="23"/>
      <c r="D33" s="41">
        <v>0</v>
      </c>
      <c r="E33" s="29"/>
      <c r="F33" s="41">
        <v>0</v>
      </c>
    </row>
    <row r="34" spans="1:6" x14ac:dyDescent="0.2">
      <c r="B34" s="28" t="s">
        <v>28</v>
      </c>
      <c r="C34" s="23"/>
      <c r="D34" s="41">
        <v>0</v>
      </c>
      <c r="E34" s="29"/>
      <c r="F34" s="41">
        <v>0</v>
      </c>
    </row>
    <row r="35" spans="1:6" ht="25.5" x14ac:dyDescent="0.2">
      <c r="B35" s="22" t="s">
        <v>29</v>
      </c>
      <c r="C35" s="23"/>
      <c r="D35" s="41">
        <v>0</v>
      </c>
      <c r="E35" s="29"/>
      <c r="F35" s="41">
        <v>0</v>
      </c>
    </row>
    <row r="36" spans="1:6" x14ac:dyDescent="0.2">
      <c r="B36" s="39" t="s">
        <v>30</v>
      </c>
      <c r="C36" s="23"/>
      <c r="D36" s="40">
        <v>0</v>
      </c>
      <c r="E36" s="40"/>
      <c r="F36" s="40">
        <v>0</v>
      </c>
    </row>
    <row r="37" spans="1:6" x14ac:dyDescent="0.2">
      <c r="B37" s="17"/>
      <c r="C37" s="23"/>
      <c r="D37" s="42"/>
      <c r="E37" s="43"/>
      <c r="F37" s="42"/>
    </row>
    <row r="38" spans="1:6" x14ac:dyDescent="0.2">
      <c r="A38" s="20"/>
      <c r="B38" s="17" t="s">
        <v>31</v>
      </c>
      <c r="C38" s="21"/>
      <c r="D38" s="42"/>
      <c r="E38" s="43"/>
      <c r="F38" s="42"/>
    </row>
    <row r="39" spans="1:6" x14ac:dyDescent="0.2">
      <c r="B39" s="28" t="s">
        <v>32</v>
      </c>
      <c r="C39" s="23"/>
      <c r="D39" s="41"/>
      <c r="E39" s="29"/>
      <c r="F39" s="41"/>
    </row>
    <row r="40" spans="1:6" x14ac:dyDescent="0.2">
      <c r="B40" s="28" t="s">
        <v>33</v>
      </c>
      <c r="C40" s="23">
        <v>18</v>
      </c>
      <c r="D40" s="19">
        <v>55827341.846217968</v>
      </c>
      <c r="E40" s="29"/>
      <c r="F40" s="19">
        <v>92214039.761149734</v>
      </c>
    </row>
    <row r="41" spans="1:6" x14ac:dyDescent="0.2">
      <c r="B41" s="28" t="s">
        <v>34</v>
      </c>
      <c r="C41" s="23">
        <v>19</v>
      </c>
      <c r="D41" s="19">
        <v>5479936</v>
      </c>
      <c r="E41" s="29"/>
      <c r="F41" s="19">
        <v>5711687</v>
      </c>
    </row>
    <row r="42" spans="1:6" x14ac:dyDescent="0.2">
      <c r="B42" s="28" t="s">
        <v>35</v>
      </c>
      <c r="C42" s="23">
        <v>20</v>
      </c>
      <c r="D42" s="19">
        <v>5228081.8341427073</v>
      </c>
      <c r="E42" s="29"/>
      <c r="F42" s="19">
        <v>8633846.1210420802</v>
      </c>
    </row>
    <row r="43" spans="1:6" x14ac:dyDescent="0.2">
      <c r="B43" s="28" t="s">
        <v>36</v>
      </c>
      <c r="C43" s="23"/>
      <c r="D43" s="41">
        <v>0</v>
      </c>
      <c r="E43" s="29"/>
      <c r="F43" s="41">
        <v>0</v>
      </c>
    </row>
    <row r="44" spans="1:6" x14ac:dyDescent="0.2">
      <c r="B44" s="28" t="s">
        <v>37</v>
      </c>
      <c r="C44" s="23"/>
      <c r="D44" s="41">
        <v>0</v>
      </c>
      <c r="E44" s="29"/>
      <c r="F44" s="41">
        <v>0</v>
      </c>
    </row>
    <row r="45" spans="1:6" x14ac:dyDescent="0.2">
      <c r="B45" s="30"/>
      <c r="C45" s="25"/>
      <c r="D45" s="31">
        <f>SUM(D39:D44)</f>
        <v>66535359.680360675</v>
      </c>
      <c r="E45" s="16"/>
      <c r="F45" s="31">
        <f>SUM(F39:F44)</f>
        <v>106559572.88219181</v>
      </c>
    </row>
    <row r="46" spans="1:6" x14ac:dyDescent="0.2">
      <c r="B46" s="30" t="s">
        <v>38</v>
      </c>
      <c r="C46" s="25">
        <v>19</v>
      </c>
      <c r="D46" s="31">
        <f>D37+D45</f>
        <v>66535359.680360675</v>
      </c>
      <c r="E46" s="16"/>
      <c r="F46" s="31">
        <f>F37+F45</f>
        <v>106559572.88219181</v>
      </c>
    </row>
    <row r="47" spans="1:6" ht="13.5" thickBot="1" x14ac:dyDescent="0.25">
      <c r="B47" s="44" t="s">
        <v>39</v>
      </c>
      <c r="C47" s="45"/>
      <c r="D47" s="46">
        <f>D46+D27</f>
        <v>783146724.70523202</v>
      </c>
      <c r="E47" s="47"/>
      <c r="F47" s="46">
        <f>F46+F27</f>
        <v>865606088.91088259</v>
      </c>
    </row>
    <row r="48" spans="1:6" ht="13.5" thickTop="1" x14ac:dyDescent="0.2">
      <c r="D48" s="5"/>
      <c r="E48" s="48"/>
    </row>
    <row r="49" spans="4:6" x14ac:dyDescent="0.2">
      <c r="D49" s="49">
        <f>D47-D19</f>
        <v>8.3478450775146484E-2</v>
      </c>
      <c r="E49" s="49"/>
      <c r="F49" s="49">
        <f>F47-F19</f>
        <v>-0.32874572277069092</v>
      </c>
    </row>
  </sheetData>
  <mergeCells count="1">
    <mergeCell ref="C4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6"/>
  <sheetViews>
    <sheetView workbookViewId="0">
      <selection activeCell="B26" sqref="B26"/>
    </sheetView>
  </sheetViews>
  <sheetFormatPr defaultRowHeight="12.75" x14ac:dyDescent="0.2"/>
  <cols>
    <col min="1" max="1" width="6.7109375" style="132" customWidth="1"/>
    <col min="2" max="2" width="57.42578125" style="132" customWidth="1"/>
    <col min="3" max="3" width="19.7109375" style="133" bestFit="1" customWidth="1"/>
    <col min="4" max="4" width="3.42578125" style="134" bestFit="1" customWidth="1"/>
    <col min="5" max="5" width="18.7109375" style="135" bestFit="1" customWidth="1"/>
    <col min="6" max="16384" width="9.140625" style="6"/>
  </cols>
  <sheetData>
    <row r="1" spans="1:5" x14ac:dyDescent="0.2">
      <c r="A1" s="89"/>
      <c r="B1" s="90"/>
      <c r="C1" s="91"/>
      <c r="D1" s="92"/>
      <c r="E1" s="91"/>
    </row>
    <row r="2" spans="1:5" ht="13.5" x14ac:dyDescent="0.2">
      <c r="A2" s="89"/>
      <c r="B2" s="93"/>
      <c r="C2" s="53" t="s">
        <v>40</v>
      </c>
      <c r="D2" s="94"/>
      <c r="E2" s="95" t="s">
        <v>40</v>
      </c>
    </row>
    <row r="3" spans="1:5" x14ac:dyDescent="0.2">
      <c r="A3" s="89"/>
      <c r="B3" s="96"/>
      <c r="C3" s="97" t="s">
        <v>2</v>
      </c>
      <c r="D3" s="98"/>
      <c r="E3" s="99" t="s">
        <v>3</v>
      </c>
    </row>
    <row r="4" spans="1:5" x14ac:dyDescent="0.2">
      <c r="A4" s="89"/>
      <c r="B4" s="96"/>
      <c r="C4" s="100"/>
      <c r="D4" s="101"/>
      <c r="E4" s="102"/>
    </row>
    <row r="5" spans="1:5" x14ac:dyDescent="0.2">
      <c r="A5" s="103"/>
      <c r="B5" s="104" t="s">
        <v>63</v>
      </c>
      <c r="C5" s="105"/>
      <c r="D5" s="105"/>
      <c r="E5" s="105"/>
    </row>
    <row r="6" spans="1:5" x14ac:dyDescent="0.2">
      <c r="A6" s="103"/>
      <c r="B6" s="104" t="s">
        <v>64</v>
      </c>
      <c r="C6" s="105">
        <f>'1.P. P&amp;L 12.13'!E22</f>
        <v>63443258.963190489</v>
      </c>
      <c r="D6" s="106"/>
      <c r="E6" s="105">
        <v>105944026.79898976</v>
      </c>
    </row>
    <row r="7" spans="1:5" x14ac:dyDescent="0.2">
      <c r="A7" s="89"/>
      <c r="B7" s="104" t="s">
        <v>65</v>
      </c>
      <c r="C7" s="107"/>
      <c r="D7" s="108"/>
      <c r="E7" s="107"/>
    </row>
    <row r="8" spans="1:5" x14ac:dyDescent="0.2">
      <c r="A8" s="109"/>
      <c r="B8" s="110" t="s">
        <v>66</v>
      </c>
      <c r="C8" s="111">
        <v>38518656.5</v>
      </c>
      <c r="D8" s="111"/>
      <c r="E8" s="111">
        <v>40229589</v>
      </c>
    </row>
    <row r="9" spans="1:5" x14ac:dyDescent="0.2">
      <c r="A9" s="109"/>
      <c r="B9" s="110" t="s">
        <v>67</v>
      </c>
      <c r="C9" s="112">
        <v>-7514409.9783190554</v>
      </c>
      <c r="D9" s="111"/>
      <c r="E9" s="112">
        <v>-12574820.010298997</v>
      </c>
    </row>
    <row r="10" spans="1:5" x14ac:dyDescent="0.2">
      <c r="A10" s="109"/>
      <c r="B10" s="110"/>
      <c r="C10" s="112"/>
      <c r="D10" s="111"/>
      <c r="E10" s="112"/>
    </row>
    <row r="11" spans="1:5" x14ac:dyDescent="0.2">
      <c r="A11" s="109"/>
      <c r="B11" s="113" t="s">
        <v>68</v>
      </c>
      <c r="C11" s="112"/>
      <c r="D11" s="111"/>
      <c r="E11" s="112"/>
    </row>
    <row r="12" spans="1:5" ht="27.75" customHeight="1" x14ac:dyDescent="0.2">
      <c r="A12" s="103"/>
      <c r="B12" s="114" t="s">
        <v>69</v>
      </c>
      <c r="C12" s="115">
        <v>887985.95609683543</v>
      </c>
      <c r="D12" s="116"/>
      <c r="E12" s="115">
        <v>-25510540.726999901</v>
      </c>
    </row>
    <row r="13" spans="1:5" ht="12" customHeight="1" x14ac:dyDescent="0.2">
      <c r="A13" s="103"/>
      <c r="B13" s="114"/>
      <c r="C13" s="115"/>
      <c r="D13" s="116"/>
      <c r="E13" s="115"/>
    </row>
    <row r="14" spans="1:5" x14ac:dyDescent="0.2">
      <c r="A14" s="89"/>
      <c r="B14" s="117" t="s">
        <v>70</v>
      </c>
      <c r="C14" s="115">
        <v>-43208791.70817326</v>
      </c>
      <c r="D14" s="108"/>
      <c r="E14" s="115">
        <v>57340279.757200077</v>
      </c>
    </row>
    <row r="15" spans="1:5" x14ac:dyDescent="0.2">
      <c r="A15" s="89"/>
      <c r="B15" s="117"/>
      <c r="C15" s="115"/>
      <c r="D15" s="108"/>
      <c r="E15" s="115"/>
    </row>
    <row r="16" spans="1:5" x14ac:dyDescent="0.2">
      <c r="A16" s="89"/>
      <c r="B16" s="117" t="s">
        <v>71</v>
      </c>
      <c r="C16" s="115">
        <v>-40024213.201831132</v>
      </c>
      <c r="D16" s="108"/>
      <c r="E16" s="115">
        <v>39817027.392191812</v>
      </c>
    </row>
    <row r="17" spans="1:5" x14ac:dyDescent="0.2">
      <c r="A17" s="89"/>
      <c r="B17" s="117"/>
      <c r="C17" s="115"/>
      <c r="D17" s="108"/>
      <c r="E17" s="115"/>
    </row>
    <row r="18" spans="1:5" x14ac:dyDescent="0.2">
      <c r="A18" s="89"/>
      <c r="B18" s="117" t="s">
        <v>72</v>
      </c>
      <c r="C18" s="115">
        <v>2957632.094000001</v>
      </c>
      <c r="D18" s="118"/>
      <c r="E18" s="115">
        <v>10302203.966</v>
      </c>
    </row>
    <row r="19" spans="1:5" ht="18.75" customHeight="1" thickBot="1" x14ac:dyDescent="0.25">
      <c r="A19" s="89"/>
      <c r="B19" s="119" t="s">
        <v>73</v>
      </c>
      <c r="C19" s="162">
        <f>SUM(C6:C18)</f>
        <v>15060118.624963883</v>
      </c>
      <c r="D19" s="162"/>
      <c r="E19" s="162">
        <f>SUM(E6:E18)</f>
        <v>215547766.17708275</v>
      </c>
    </row>
    <row r="20" spans="1:5" ht="13.5" thickTop="1" x14ac:dyDescent="0.2">
      <c r="A20" s="89"/>
      <c r="B20" s="104"/>
      <c r="C20" s="106"/>
      <c r="D20" s="106"/>
      <c r="E20" s="106"/>
    </row>
    <row r="21" spans="1:5" x14ac:dyDescent="0.2">
      <c r="A21" s="89"/>
      <c r="B21" s="104" t="s">
        <v>74</v>
      </c>
      <c r="C21" s="120">
        <f>C27</f>
        <v>-24570603</v>
      </c>
      <c r="D21" s="120"/>
      <c r="E21" s="120">
        <v>-22025617.164000005</v>
      </c>
    </row>
    <row r="22" spans="1:5" x14ac:dyDescent="0.2">
      <c r="A22" s="89"/>
      <c r="B22" s="117" t="s">
        <v>75</v>
      </c>
      <c r="C22" s="112">
        <v>-30988608.5</v>
      </c>
      <c r="D22" s="112"/>
      <c r="E22" s="112">
        <v>-30128386.560000002</v>
      </c>
    </row>
    <row r="23" spans="1:5" x14ac:dyDescent="0.2">
      <c r="A23" s="89"/>
      <c r="B23" s="117" t="s">
        <v>76</v>
      </c>
      <c r="C23" s="112">
        <v>5087180.5</v>
      </c>
      <c r="D23" s="112"/>
      <c r="E23" s="112">
        <v>-5087181.6040000003</v>
      </c>
    </row>
    <row r="24" spans="1:5" x14ac:dyDescent="0.2">
      <c r="A24" s="89"/>
      <c r="B24" s="117" t="s">
        <v>77</v>
      </c>
      <c r="C24" s="112">
        <v>1330825</v>
      </c>
      <c r="D24" s="112"/>
      <c r="E24" s="112">
        <v>13189951</v>
      </c>
    </row>
    <row r="25" spans="1:5" x14ac:dyDescent="0.2">
      <c r="A25" s="89"/>
      <c r="B25" s="117" t="s">
        <v>78</v>
      </c>
      <c r="C25" s="121">
        <v>0</v>
      </c>
      <c r="D25" s="118"/>
      <c r="E25" s="121">
        <v>0</v>
      </c>
    </row>
    <row r="26" spans="1:5" x14ac:dyDescent="0.2">
      <c r="A26" s="89"/>
      <c r="B26" s="117" t="s">
        <v>79</v>
      </c>
      <c r="C26" s="118">
        <v>0</v>
      </c>
      <c r="D26" s="118"/>
      <c r="E26" s="118">
        <v>0</v>
      </c>
    </row>
    <row r="27" spans="1:5" ht="18.75" customHeight="1" thickBot="1" x14ac:dyDescent="0.25">
      <c r="A27" s="89"/>
      <c r="B27" s="122" t="s">
        <v>80</v>
      </c>
      <c r="C27" s="163">
        <f>SUM(C22:C26)</f>
        <v>-24570603</v>
      </c>
      <c r="D27" s="163"/>
      <c r="E27" s="163">
        <f>SUM(E22:E26)</f>
        <v>-22025617.164000005</v>
      </c>
    </row>
    <row r="28" spans="1:5" ht="13.5" thickTop="1" x14ac:dyDescent="0.2">
      <c r="A28" s="89"/>
      <c r="B28" s="122"/>
      <c r="C28" s="112"/>
      <c r="D28" s="112"/>
      <c r="E28" s="112"/>
    </row>
    <row r="29" spans="1:5" x14ac:dyDescent="0.2">
      <c r="A29" s="103"/>
      <c r="B29" s="104" t="s">
        <v>81</v>
      </c>
      <c r="C29" s="120">
        <f>C35</f>
        <v>-98364000</v>
      </c>
      <c r="D29" s="120"/>
      <c r="E29" s="120">
        <f>E35</f>
        <v>-93486573.333333328</v>
      </c>
    </row>
    <row r="30" spans="1:5" x14ac:dyDescent="0.2">
      <c r="A30" s="89"/>
      <c r="B30" s="117" t="s">
        <v>82</v>
      </c>
      <c r="C30" s="112">
        <v>0</v>
      </c>
      <c r="D30" s="112"/>
      <c r="E30" s="112">
        <v>0</v>
      </c>
    </row>
    <row r="31" spans="1:5" x14ac:dyDescent="0.2">
      <c r="A31" s="89"/>
      <c r="B31" s="117" t="s">
        <v>83</v>
      </c>
      <c r="C31" s="112">
        <v>0</v>
      </c>
      <c r="D31" s="112"/>
      <c r="E31" s="112">
        <v>0</v>
      </c>
    </row>
    <row r="32" spans="1:5" x14ac:dyDescent="0.2">
      <c r="A32" s="89"/>
      <c r="B32" s="117" t="s">
        <v>84</v>
      </c>
      <c r="C32" s="112">
        <v>0</v>
      </c>
      <c r="D32" s="112"/>
      <c r="E32" s="112">
        <v>0</v>
      </c>
    </row>
    <row r="33" spans="1:5" x14ac:dyDescent="0.2">
      <c r="A33" s="89"/>
      <c r="B33" s="117" t="s">
        <v>85</v>
      </c>
      <c r="C33" s="112">
        <v>0</v>
      </c>
      <c r="D33" s="112"/>
      <c r="E33" s="112">
        <v>0</v>
      </c>
    </row>
    <row r="34" spans="1:5" x14ac:dyDescent="0.2">
      <c r="A34" s="89"/>
      <c r="B34" s="117" t="s">
        <v>86</v>
      </c>
      <c r="C34" s="112">
        <f>'4. CAP 12.13'!G13</f>
        <v>-98364000</v>
      </c>
      <c r="D34" s="112"/>
      <c r="E34" s="112">
        <v>-93486573.333333328</v>
      </c>
    </row>
    <row r="35" spans="1:5" ht="17.25" customHeight="1" thickBot="1" x14ac:dyDescent="0.25">
      <c r="A35" s="89"/>
      <c r="B35" s="122" t="s">
        <v>87</v>
      </c>
      <c r="C35" s="164">
        <f>SUM(C30:C34)</f>
        <v>-98364000</v>
      </c>
      <c r="D35" s="164"/>
      <c r="E35" s="164">
        <f>SUM(E30:E34)</f>
        <v>-93486573.333333328</v>
      </c>
    </row>
    <row r="36" spans="1:5" ht="13.5" thickTop="1" x14ac:dyDescent="0.2">
      <c r="A36" s="89"/>
      <c r="B36" s="117"/>
      <c r="C36" s="107"/>
      <c r="D36" s="108"/>
      <c r="E36" s="107"/>
    </row>
    <row r="37" spans="1:5" x14ac:dyDescent="0.2">
      <c r="A37" s="103"/>
      <c r="B37" s="104" t="s">
        <v>88</v>
      </c>
      <c r="C37" s="120">
        <f>SUM(C19+C27+C35)</f>
        <v>-107874484.37503612</v>
      </c>
      <c r="D37" s="106"/>
      <c r="E37" s="105">
        <f>SUM(E19+E27+E35)</f>
        <v>100035575.67974941</v>
      </c>
    </row>
    <row r="38" spans="1:5" x14ac:dyDescent="0.2">
      <c r="A38" s="103"/>
      <c r="B38" s="104" t="s">
        <v>89</v>
      </c>
      <c r="C38" s="105">
        <f>'2.B.S 12.13'!F17</f>
        <v>306684122.98782837</v>
      </c>
      <c r="D38" s="106"/>
      <c r="E38" s="105">
        <v>206648547</v>
      </c>
    </row>
    <row r="39" spans="1:5" x14ac:dyDescent="0.2">
      <c r="A39" s="89"/>
      <c r="B39" s="117"/>
      <c r="C39" s="108"/>
      <c r="D39" s="108"/>
      <c r="E39" s="108"/>
    </row>
    <row r="40" spans="1:5" ht="13.5" thickBot="1" x14ac:dyDescent="0.25">
      <c r="A40" s="89"/>
      <c r="B40" s="104" t="s">
        <v>90</v>
      </c>
      <c r="C40" s="123">
        <f>SUM(C37:C38)+1</f>
        <v>198809639.61279225</v>
      </c>
      <c r="D40" s="123"/>
      <c r="E40" s="123">
        <f>SUM(E37:E38)+1</f>
        <v>306684123.67974943</v>
      </c>
    </row>
    <row r="41" spans="1:5" ht="13.5" thickTop="1" x14ac:dyDescent="0.2">
      <c r="A41" s="89"/>
      <c r="B41" s="89"/>
      <c r="C41" s="124"/>
      <c r="D41" s="125"/>
      <c r="E41" s="124"/>
    </row>
    <row r="42" spans="1:5" x14ac:dyDescent="0.2">
      <c r="A42" s="89"/>
      <c r="B42" s="89"/>
      <c r="C42" s="124"/>
      <c r="D42" s="125"/>
      <c r="E42" s="124"/>
    </row>
    <row r="43" spans="1:5" x14ac:dyDescent="0.2">
      <c r="A43" s="89"/>
      <c r="B43" s="89"/>
      <c r="C43" s="124"/>
      <c r="D43" s="125"/>
      <c r="E43" s="124"/>
    </row>
    <row r="44" spans="1:5" x14ac:dyDescent="0.2">
      <c r="A44" s="89"/>
      <c r="B44" s="126"/>
      <c r="C44" s="127"/>
      <c r="D44" s="128"/>
      <c r="E44" s="127"/>
    </row>
    <row r="45" spans="1:5" x14ac:dyDescent="0.2">
      <c r="A45" s="89"/>
      <c r="B45" s="89"/>
      <c r="C45" s="129"/>
      <c r="D45" s="130"/>
      <c r="E45" s="131"/>
    </row>
    <row r="46" spans="1:5" x14ac:dyDescent="0.2">
      <c r="A46" s="89"/>
      <c r="B46" s="89"/>
      <c r="C46" s="129"/>
      <c r="D46" s="130"/>
      <c r="E46" s="131"/>
    </row>
  </sheetData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0"/>
  <sheetViews>
    <sheetView workbookViewId="0">
      <selection activeCell="C19" sqref="C19"/>
    </sheetView>
  </sheetViews>
  <sheetFormatPr defaultRowHeight="12.75" x14ac:dyDescent="0.2"/>
  <cols>
    <col min="1" max="1" width="38.7109375" style="84" customWidth="1"/>
    <col min="2" max="2" width="17.28515625" style="84" bestFit="1" customWidth="1"/>
    <col min="3" max="3" width="9.28515625" style="84" bestFit="1" customWidth="1"/>
    <col min="4" max="4" width="16.5703125" style="84" bestFit="1" customWidth="1"/>
    <col min="5" max="5" width="17" style="84" bestFit="1" customWidth="1"/>
    <col min="6" max="6" width="15.5703125" style="84" bestFit="1" customWidth="1"/>
    <col min="7" max="7" width="17.5703125" style="85" bestFit="1" customWidth="1"/>
    <col min="8" max="8" width="9.140625" style="86"/>
    <col min="9" max="20" width="9.140625" style="80"/>
    <col min="21" max="16384" width="9.140625" style="6"/>
  </cols>
  <sheetData>
    <row r="1" spans="1:8" ht="26.25" thickBot="1" x14ac:dyDescent="0.25">
      <c r="A1" s="136"/>
      <c r="B1" s="137" t="s">
        <v>91</v>
      </c>
      <c r="C1" s="137" t="s">
        <v>92</v>
      </c>
      <c r="D1" s="137" t="s">
        <v>93</v>
      </c>
      <c r="E1" s="137" t="s">
        <v>94</v>
      </c>
      <c r="F1" s="137" t="s">
        <v>95</v>
      </c>
      <c r="G1" s="137" t="s">
        <v>96</v>
      </c>
      <c r="H1" s="79"/>
    </row>
    <row r="2" spans="1:8" ht="13.5" thickBot="1" x14ac:dyDescent="0.25">
      <c r="A2" s="138" t="s">
        <v>97</v>
      </c>
      <c r="B2" s="139">
        <v>597000000</v>
      </c>
      <c r="C2" s="140"/>
      <c r="D2" s="141">
        <v>34632183</v>
      </c>
      <c r="E2" s="139">
        <v>50898869</v>
      </c>
      <c r="F2" s="139">
        <v>76632830</v>
      </c>
      <c r="G2" s="139">
        <v>759163882</v>
      </c>
      <c r="H2" s="79"/>
    </row>
    <row r="3" spans="1:8" ht="13.5" thickTop="1" x14ac:dyDescent="0.2">
      <c r="A3" s="142"/>
      <c r="B3" s="143"/>
      <c r="C3" s="143"/>
      <c r="D3" s="144"/>
      <c r="E3" s="145"/>
      <c r="F3" s="145"/>
      <c r="G3" s="143"/>
      <c r="H3" s="79"/>
    </row>
    <row r="4" spans="1:8" x14ac:dyDescent="0.2">
      <c r="A4" s="146"/>
      <c r="B4" s="147"/>
      <c r="C4" s="147"/>
      <c r="D4" s="148"/>
      <c r="E4" s="147"/>
      <c r="F4" s="147"/>
      <c r="G4" s="143"/>
      <c r="H4" s="81"/>
    </row>
    <row r="5" spans="1:8" ht="25.5" x14ac:dyDescent="0.2">
      <c r="A5" s="146" t="s">
        <v>98</v>
      </c>
      <c r="B5" s="147"/>
      <c r="C5" s="147"/>
      <c r="D5" s="148"/>
      <c r="E5" s="147"/>
      <c r="F5" s="149">
        <v>93369207</v>
      </c>
      <c r="G5" s="150">
        <v>93369207</v>
      </c>
      <c r="H5" s="82"/>
    </row>
    <row r="6" spans="1:8" x14ac:dyDescent="0.2">
      <c r="A6" s="146" t="s">
        <v>99</v>
      </c>
      <c r="B6" s="147"/>
      <c r="C6" s="147"/>
      <c r="D6" s="148"/>
      <c r="E6" s="149">
        <v>-93486573</v>
      </c>
      <c r="F6" s="151"/>
      <c r="G6" s="150">
        <v>-93486573</v>
      </c>
      <c r="H6" s="82"/>
    </row>
    <row r="7" spans="1:8" x14ac:dyDescent="0.2">
      <c r="A7" s="146" t="s">
        <v>100</v>
      </c>
      <c r="B7" s="151"/>
      <c r="C7" s="151"/>
      <c r="D7" s="152">
        <v>3831642</v>
      </c>
      <c r="E7" s="149">
        <v>72801188</v>
      </c>
      <c r="F7" s="149">
        <v>-76632830</v>
      </c>
      <c r="G7" s="145" t="s">
        <v>101</v>
      </c>
      <c r="H7" s="79"/>
    </row>
    <row r="8" spans="1:8" ht="26.25" customHeight="1" thickBot="1" x14ac:dyDescent="0.25">
      <c r="A8" s="153"/>
      <c r="B8" s="154"/>
      <c r="C8" s="154"/>
      <c r="D8" s="155"/>
      <c r="E8" s="154"/>
      <c r="F8" s="154"/>
      <c r="G8" s="156"/>
      <c r="H8" s="79"/>
    </row>
    <row r="9" spans="1:8" ht="24.75" customHeight="1" thickBot="1" x14ac:dyDescent="0.25">
      <c r="A9" s="138" t="s">
        <v>102</v>
      </c>
      <c r="B9" s="139">
        <v>597000000</v>
      </c>
      <c r="C9" s="140" t="s">
        <v>101</v>
      </c>
      <c r="D9" s="139">
        <v>38463825</v>
      </c>
      <c r="E9" s="139">
        <v>30213484</v>
      </c>
      <c r="F9" s="139">
        <v>93369207</v>
      </c>
      <c r="G9" s="139">
        <v>759046516</v>
      </c>
      <c r="H9" s="79"/>
    </row>
    <row r="10" spans="1:8" ht="16.5" customHeight="1" thickTop="1" x14ac:dyDescent="0.2">
      <c r="A10" s="142"/>
      <c r="B10" s="143"/>
      <c r="C10" s="143"/>
      <c r="D10" s="157"/>
      <c r="E10" s="143"/>
      <c r="F10" s="143"/>
      <c r="G10" s="143"/>
      <c r="H10" s="79"/>
    </row>
    <row r="11" spans="1:8" x14ac:dyDescent="0.2">
      <c r="A11" s="146"/>
      <c r="B11" s="147"/>
      <c r="C11" s="147"/>
      <c r="D11" s="148"/>
      <c r="E11" s="147"/>
      <c r="F11" s="147"/>
      <c r="G11" s="143"/>
      <c r="H11" s="79"/>
    </row>
    <row r="12" spans="1:8" ht="21" customHeight="1" x14ac:dyDescent="0.2">
      <c r="A12" s="146" t="s">
        <v>103</v>
      </c>
      <c r="B12" s="147"/>
      <c r="C12" s="147"/>
      <c r="D12" s="148"/>
      <c r="E12" s="149">
        <v>-4668460</v>
      </c>
      <c r="F12" s="149">
        <v>55928849</v>
      </c>
      <c r="G12" s="150">
        <v>51260389</v>
      </c>
      <c r="H12" s="83"/>
    </row>
    <row r="13" spans="1:8" x14ac:dyDescent="0.2">
      <c r="A13" s="146" t="s">
        <v>104</v>
      </c>
      <c r="B13" s="147"/>
      <c r="C13" s="147"/>
      <c r="D13" s="148"/>
      <c r="E13" s="149">
        <v>-98364000</v>
      </c>
      <c r="F13" s="151"/>
      <c r="G13" s="150">
        <v>-98364000</v>
      </c>
    </row>
    <row r="14" spans="1:8" x14ac:dyDescent="0.2">
      <c r="A14" s="146" t="s">
        <v>100</v>
      </c>
      <c r="B14" s="147"/>
      <c r="C14" s="147"/>
      <c r="D14" s="152">
        <v>4668460</v>
      </c>
      <c r="E14" s="151"/>
      <c r="F14" s="151"/>
      <c r="G14" s="150">
        <v>4668460</v>
      </c>
    </row>
    <row r="15" spans="1:8" ht="13.5" thickBot="1" x14ac:dyDescent="0.25">
      <c r="A15" s="146"/>
      <c r="B15" s="147"/>
      <c r="C15" s="147"/>
      <c r="D15" s="158"/>
      <c r="E15" s="151"/>
      <c r="F15" s="151"/>
      <c r="G15" s="145"/>
      <c r="H15" s="87"/>
    </row>
    <row r="16" spans="1:8" ht="13.5" thickBot="1" x14ac:dyDescent="0.25">
      <c r="A16" s="159" t="s">
        <v>105</v>
      </c>
      <c r="B16" s="160">
        <v>597000000</v>
      </c>
      <c r="C16" s="161" t="s">
        <v>101</v>
      </c>
      <c r="D16" s="160">
        <v>43132285</v>
      </c>
      <c r="E16" s="160">
        <v>-72818976</v>
      </c>
      <c r="F16" s="160">
        <v>149298056</v>
      </c>
      <c r="G16" s="160">
        <v>716611365</v>
      </c>
    </row>
    <row r="17" spans="1:7" ht="13.5" thickTop="1" x14ac:dyDescent="0.2">
      <c r="A17" s="79"/>
      <c r="B17" s="79"/>
      <c r="C17" s="79"/>
      <c r="D17" s="79"/>
      <c r="E17" s="79"/>
      <c r="F17" s="79"/>
      <c r="G17" s="82"/>
    </row>
    <row r="18" spans="1:7" x14ac:dyDescent="0.2">
      <c r="A18" s="79"/>
      <c r="B18" s="79"/>
      <c r="C18" s="79"/>
      <c r="D18" s="79"/>
      <c r="E18" s="79"/>
      <c r="F18" s="79"/>
      <c r="G18" s="82"/>
    </row>
    <row r="20" spans="1:7" x14ac:dyDescent="0.2">
      <c r="G20" s="88"/>
    </row>
  </sheetData>
  <pageMargins left="0.7" right="0.7" top="0.75" bottom="0.75" header="0.3" footer="0.3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1.P. P&amp;L 12.13</vt:lpstr>
      <vt:lpstr>2.B.S 12.13</vt:lpstr>
      <vt:lpstr>3.CF 12.13</vt:lpstr>
      <vt:lpstr>4. CAP 12.13</vt:lpstr>
      <vt:lpstr>'1.P. P&amp;L 12.13'!Print_Area</vt:lpstr>
      <vt:lpstr>'3.CF 12.13'!Print_Area</vt:lpstr>
      <vt:lpstr>'4. CAP 12.13'!Print_Area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2014-03-28T14:48:08Z</cp:lastPrinted>
  <dcterms:created xsi:type="dcterms:W3CDTF">2014-03-28T14:33:18Z</dcterms:created>
  <dcterms:modified xsi:type="dcterms:W3CDTF">2014-07-24T10:24:39Z</dcterms:modified>
</cp:coreProperties>
</file>